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4.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63.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60.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104.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1.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0.xml" ContentType="application/vnd.openxmlformats-officedocument.spreadsheetml.worksheet+xml"/>
  <Override PartName="/xl/worksheets/sheet99.xml" ContentType="application/vnd.openxmlformats-officedocument.spreadsheetml.worksheet+xml"/>
  <Override PartName="/xl/worksheets/sheet98.xml" ContentType="application/vnd.openxmlformats-officedocument.spreadsheetml.worksheet+xml"/>
  <Override PartName="/xl/worksheets/sheet91.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workbookProtection lockStructure="1"/>
  <bookViews>
    <workbookView xWindow="0" yWindow="0" windowWidth="28800" windowHeight="9885" tabRatio="803"/>
  </bookViews>
  <sheets>
    <sheet name="INDICE" sheetId="2" r:id="rId1"/>
    <sheet name="Nota metodológica" sheetId="3" r:id="rId2"/>
    <sheet name="Inventario empresas" sheetId="937" r:id="rId3"/>
    <sheet name="Tabla 1" sheetId="833" r:id="rId4"/>
    <sheet name="Tabla 2" sheetId="834" r:id="rId5"/>
    <sheet name="Tabla 2.1" sheetId="835" r:id="rId6"/>
    <sheet name="Tabla 2.2" sheetId="836" r:id="rId7"/>
    <sheet name="Tabla 2.2.1" sheetId="837" r:id="rId8"/>
    <sheet name="Tabla 2.2.1.1" sheetId="838" r:id="rId9"/>
    <sheet name="Tabla 2.2.1.2" sheetId="839" r:id="rId10"/>
    <sheet name="Tabla 2.2.1.3" sheetId="840" r:id="rId11"/>
    <sheet name="Tabla 2.2.1.4" sheetId="841" r:id="rId12"/>
    <sheet name="Tabla 2.2.1.5" sheetId="842" r:id="rId13"/>
    <sheet name="Tabla 2.2.1.6" sheetId="843" r:id="rId14"/>
    <sheet name="Tabla 2.2.1.7" sheetId="844" r:id="rId15"/>
    <sheet name="Tabla 2.2.1.8" sheetId="845" r:id="rId16"/>
    <sheet name="Tabla 2.2.1.9" sheetId="846" r:id="rId17"/>
    <sheet name="Tabla 2.2.1.10" sheetId="847" r:id="rId18"/>
    <sheet name="Tabla 2.2.1.11" sheetId="848" r:id="rId19"/>
    <sheet name="Tabla 2.2.1.12" sheetId="849" r:id="rId20"/>
    <sheet name="Tabla 2.2.1.13" sheetId="850" r:id="rId21"/>
    <sheet name="Tabla 2.2.1.14" sheetId="851" r:id="rId22"/>
    <sheet name="Tabla 2.2.1.15" sheetId="852" r:id="rId23"/>
    <sheet name="Tabla 2.2.1.16" sheetId="853" r:id="rId24"/>
    <sheet name="Tabla 2.2.1.17" sheetId="854" r:id="rId25"/>
    <sheet name="Tabla 2.3" sheetId="855" r:id="rId26"/>
    <sheet name="Tabla 3" sheetId="856" r:id="rId27"/>
    <sheet name="Tabla 3.1" sheetId="857" r:id="rId28"/>
    <sheet name="Tabla 3.2" sheetId="858" r:id="rId29"/>
    <sheet name="Tabla 3.3" sheetId="859" r:id="rId30"/>
    <sheet name="Tabla 3.4" sheetId="860" r:id="rId31"/>
    <sheet name="Tabla 3.5" sheetId="861" r:id="rId32"/>
    <sheet name="Tabla 4" sheetId="862" r:id="rId33"/>
    <sheet name="Tabla 5" sheetId="863" r:id="rId34"/>
    <sheet name="Tabla 6" sheetId="864" r:id="rId35"/>
    <sheet name="Tabla 7" sheetId="865" r:id="rId36"/>
    <sheet name="Tabla 8" sheetId="866" r:id="rId37"/>
    <sheet name="Tabla 9" sheetId="867" r:id="rId38"/>
    <sheet name="Tabla 10" sheetId="868" r:id="rId39"/>
    <sheet name="Tabla 11" sheetId="869" r:id="rId40"/>
    <sheet name="Tabla 12" sheetId="870" r:id="rId41"/>
    <sheet name="Tabla 13" sheetId="871" r:id="rId42"/>
    <sheet name="Tabla 14" sheetId="872" r:id="rId43"/>
    <sheet name="Tabla 15" sheetId="873" r:id="rId44"/>
    <sheet name="Tabla 16" sheetId="874" r:id="rId45"/>
    <sheet name="Tabla 17" sheetId="875" r:id="rId46"/>
    <sheet name="Tabla 18" sheetId="876" r:id="rId47"/>
    <sheet name="Tabla 19" sheetId="877" r:id="rId48"/>
    <sheet name="Tabla 20" sheetId="878" r:id="rId49"/>
    <sheet name="Tabla 21" sheetId="879" r:id="rId50"/>
    <sheet name="Tabla 22" sheetId="880" r:id="rId51"/>
    <sheet name="Tabla 23" sheetId="881" r:id="rId52"/>
    <sheet name="Tabla 24" sheetId="882" r:id="rId53"/>
    <sheet name="Tabla 25" sheetId="883" r:id="rId54"/>
    <sheet name="Tabla 26" sheetId="884" r:id="rId55"/>
    <sheet name="Tabla 27" sheetId="885" r:id="rId56"/>
    <sheet name="Tabla 28" sheetId="886" r:id="rId57"/>
    <sheet name="Tabla 29" sheetId="887" r:id="rId58"/>
    <sheet name="Tabla 30" sheetId="888" r:id="rId59"/>
    <sheet name="Tabla 31" sheetId="889" r:id="rId60"/>
    <sheet name="Tabla 32" sheetId="890" r:id="rId61"/>
    <sheet name="Tabla 33" sheetId="891" r:id="rId62"/>
    <sheet name="Tabla 34" sheetId="892" r:id="rId63"/>
    <sheet name="Tabla 35" sheetId="893" r:id="rId64"/>
    <sheet name="Tabla 36" sheetId="894" r:id="rId65"/>
    <sheet name="Tabla 37" sheetId="895" r:id="rId66"/>
    <sheet name="Tabla 38" sheetId="896" r:id="rId67"/>
    <sheet name="Tabla 39" sheetId="897" r:id="rId68"/>
    <sheet name="Tabla 40" sheetId="898" r:id="rId69"/>
    <sheet name="Tabla 41" sheetId="899" r:id="rId70"/>
    <sheet name="Tabla 42" sheetId="900" r:id="rId71"/>
    <sheet name="Tabla 43" sheetId="901" r:id="rId72"/>
    <sheet name="Tabla 44" sheetId="902" r:id="rId73"/>
    <sheet name="Tabla 45" sheetId="903" r:id="rId74"/>
    <sheet name="Tabla 46" sheetId="904" r:id="rId75"/>
    <sheet name="Tabla 47" sheetId="905" r:id="rId76"/>
    <sheet name="Tabla 48" sheetId="906" r:id="rId77"/>
    <sheet name="Tabla 49" sheetId="907" r:id="rId78"/>
    <sheet name="Tabla 50" sheetId="908" r:id="rId79"/>
    <sheet name="Tabla 51" sheetId="909" r:id="rId80"/>
    <sheet name="Tabla 52" sheetId="910" r:id="rId81"/>
    <sheet name="Tabla 53" sheetId="911" r:id="rId82"/>
    <sheet name="Tabla 54" sheetId="912" r:id="rId83"/>
    <sheet name="Tabla 55" sheetId="913" r:id="rId84"/>
    <sheet name="Tabla 56" sheetId="914" r:id="rId85"/>
    <sheet name="Tabla 57" sheetId="915" r:id="rId86"/>
    <sheet name="Tabla 58" sheetId="916" r:id="rId87"/>
    <sheet name="Tabla 59" sheetId="917" r:id="rId88"/>
    <sheet name="Tabla 60" sheetId="918" r:id="rId89"/>
    <sheet name="Tabla 61" sheetId="919" r:id="rId90"/>
    <sheet name="Tabla 62" sheetId="920" r:id="rId91"/>
    <sheet name="Tabla 63" sheetId="921" r:id="rId92"/>
    <sheet name="Tabla 64" sheetId="922" r:id="rId93"/>
    <sheet name="Tabla 65" sheetId="923" r:id="rId94"/>
    <sheet name="Tabla 66" sheetId="924" r:id="rId95"/>
    <sheet name="Tabla 67" sheetId="925" r:id="rId96"/>
    <sheet name="Tabla 68" sheetId="926" r:id="rId97"/>
    <sheet name="Tabla 69" sheetId="927" r:id="rId98"/>
    <sheet name="Tabla 70" sheetId="928" r:id="rId99"/>
    <sheet name="Tabla 71" sheetId="929" r:id="rId100"/>
    <sheet name="Tabla 72" sheetId="930" r:id="rId101"/>
    <sheet name="Tabla 73" sheetId="931" r:id="rId102"/>
    <sheet name="Tabla 74" sheetId="932" r:id="rId103"/>
    <sheet name="Tabla 75" sheetId="933" r:id="rId104"/>
    <sheet name="Tabla 76" sheetId="934" r:id="rId105"/>
    <sheet name="Tabla 77" sheetId="935" r:id="rId106"/>
    <sheet name="Tabla 78" sheetId="936" r:id="rId107"/>
  </sheets>
  <externalReferences>
    <externalReference r:id="rId108"/>
  </externalReferences>
  <definedNames>
    <definedName name="_xlnm.Print_Area" localSheetId="2">'Inventario empresas'!$B$1:$B$732</definedName>
    <definedName name="_xlnm.Print_Area" localSheetId="1">'Nota metodológica'!$B$1:$B$109</definedName>
    <definedName name="_xlnm.Print_Area" localSheetId="3">'Tabla 1'!$B$1:$G$146</definedName>
    <definedName name="_xlnm.Print_Area" localSheetId="38">'Tabla 10'!$B$1:$G$146</definedName>
    <definedName name="_xlnm.Print_Area" localSheetId="39">'Tabla 11'!$B$1:$G$146</definedName>
    <definedName name="_xlnm.Print_Area" localSheetId="40">'Tabla 12'!$B$1:$G$146</definedName>
    <definedName name="_xlnm.Print_Area" localSheetId="41">'Tabla 13'!$B$1:$G$146</definedName>
    <definedName name="_xlnm.Print_Area" localSheetId="42">'Tabla 14'!$B$1:$G$146</definedName>
    <definedName name="_xlnm.Print_Area" localSheetId="43">'Tabla 15'!$B$1:$G$146</definedName>
    <definedName name="_xlnm.Print_Area" localSheetId="44">'Tabla 16'!$B$1:$G$142</definedName>
    <definedName name="_xlnm.Print_Area" localSheetId="45">'Tabla 17'!$B$1:$G$146</definedName>
    <definedName name="_xlnm.Print_Area" localSheetId="46">'Tabla 18'!$B$1:$G$146</definedName>
    <definedName name="_xlnm.Print_Area" localSheetId="47">'Tabla 19'!$B$1:$G$146</definedName>
    <definedName name="_xlnm.Print_Area" localSheetId="4">'Tabla 2'!$B$1:$G$146</definedName>
    <definedName name="_xlnm.Print_Area" localSheetId="5">'Tabla 2.1'!$B$1:$G$146</definedName>
    <definedName name="_xlnm.Print_Area" localSheetId="6">'Tabla 2.2'!$B$1:$G$146</definedName>
    <definedName name="_xlnm.Print_Area" localSheetId="7">'Tabla 2.2.1'!$B$1:$G$146</definedName>
    <definedName name="_xlnm.Print_Area" localSheetId="8">'Tabla 2.2.1.1'!$B$1:$G$146</definedName>
    <definedName name="_xlnm.Print_Area" localSheetId="17">'Tabla 2.2.1.10'!$B$1:$G$146</definedName>
    <definedName name="_xlnm.Print_Area" localSheetId="18">'Tabla 2.2.1.11'!$B$1:$G$146</definedName>
    <definedName name="_xlnm.Print_Area" localSheetId="19">'Tabla 2.2.1.12'!$B$1:$G$146</definedName>
    <definedName name="_xlnm.Print_Area" localSheetId="20">'Tabla 2.2.1.13'!$B$1:$G$146</definedName>
    <definedName name="_xlnm.Print_Area" localSheetId="21">'Tabla 2.2.1.14'!$B$1:$G$146</definedName>
    <definedName name="_xlnm.Print_Area" localSheetId="22">'Tabla 2.2.1.15'!$B$1:$G$146</definedName>
    <definedName name="_xlnm.Print_Area" localSheetId="23">'Tabla 2.2.1.16'!$B$1:$G$146</definedName>
    <definedName name="_xlnm.Print_Area" localSheetId="24">'Tabla 2.2.1.17'!$B$1:$G$146</definedName>
    <definedName name="_xlnm.Print_Area" localSheetId="9">'Tabla 2.2.1.2'!$B$1:$G$146</definedName>
    <definedName name="_xlnm.Print_Area" localSheetId="10">'Tabla 2.2.1.3'!$B$1:$G$146</definedName>
    <definedName name="_xlnm.Print_Area" localSheetId="11">'Tabla 2.2.1.4'!$B$1:$G$146</definedName>
    <definedName name="_xlnm.Print_Area" localSheetId="12">'Tabla 2.2.1.5'!$B$1:$G$146</definedName>
    <definedName name="_xlnm.Print_Area" localSheetId="13">'Tabla 2.2.1.6'!$B$1:$G$146</definedName>
    <definedName name="_xlnm.Print_Area" localSheetId="14">'Tabla 2.2.1.7'!$B$1:$G$146</definedName>
    <definedName name="_xlnm.Print_Area" localSheetId="15">'Tabla 2.2.1.8'!$B$1:$G$146</definedName>
    <definedName name="_xlnm.Print_Area" localSheetId="16">'Tabla 2.2.1.9'!$B$1:$G$146</definedName>
    <definedName name="_xlnm.Print_Area" localSheetId="25">'Tabla 2.3'!$B$1:$G$146</definedName>
    <definedName name="_xlnm.Print_Area" localSheetId="48">'Tabla 20'!$B$1:$G$146</definedName>
    <definedName name="_xlnm.Print_Area" localSheetId="49">'Tabla 21'!$B$1:$G$146</definedName>
    <definedName name="_xlnm.Print_Area" localSheetId="50">'Tabla 22'!$B$1:$G$146</definedName>
    <definedName name="_xlnm.Print_Area" localSheetId="51">'Tabla 23'!$B$1:$G$146</definedName>
    <definedName name="_xlnm.Print_Area" localSheetId="52">'Tabla 24'!$B$1:$G$146</definedName>
    <definedName name="_xlnm.Print_Area" localSheetId="53">'Tabla 25'!$B$1:$G$146</definedName>
    <definedName name="_xlnm.Print_Area" localSheetId="54">'Tabla 26'!$B$1:$G$146</definedName>
    <definedName name="_xlnm.Print_Area" localSheetId="55">'Tabla 27'!$B$1:$G$146</definedName>
    <definedName name="_xlnm.Print_Area" localSheetId="56">'Tabla 28'!$B$1:$G$146</definedName>
    <definedName name="_xlnm.Print_Area" localSheetId="57">'Tabla 29'!$B$1:$G$146</definedName>
    <definedName name="_xlnm.Print_Area" localSheetId="26">'Tabla 3'!$B$1:$G$146</definedName>
    <definedName name="_xlnm.Print_Area" localSheetId="27">'Tabla 3.1'!$B$1:$G$146</definedName>
    <definedName name="_xlnm.Print_Area" localSheetId="28">'Tabla 3.2'!$B$1:$G$146</definedName>
    <definedName name="_xlnm.Print_Area" localSheetId="29">'Tabla 3.3'!$B$1:$G$146</definedName>
    <definedName name="_xlnm.Print_Area" localSheetId="30">'Tabla 3.4'!$B$1:$G$146</definedName>
    <definedName name="_xlnm.Print_Area" localSheetId="31">'Tabla 3.5'!$B$1:$G$146</definedName>
    <definedName name="_xlnm.Print_Area" localSheetId="58">'Tabla 30'!$B$1:$G$146</definedName>
    <definedName name="_xlnm.Print_Area" localSheetId="59">'Tabla 31'!$B$1:$G$146</definedName>
    <definedName name="_xlnm.Print_Area" localSheetId="60">'Tabla 32'!$B$1:$G$146</definedName>
    <definedName name="_xlnm.Print_Area" localSheetId="61">'Tabla 33'!$B$1:$G$146</definedName>
    <definedName name="_xlnm.Print_Area" localSheetId="62">'Tabla 34'!$B$1:$G$146</definedName>
    <definedName name="_xlnm.Print_Area" localSheetId="63">'Tabla 35'!$B$1:$G$146</definedName>
    <definedName name="_xlnm.Print_Area" localSheetId="64">'Tabla 36'!$B$1:$G$146</definedName>
    <definedName name="_xlnm.Print_Area" localSheetId="65">'Tabla 37'!$B$1:$G$146</definedName>
    <definedName name="_xlnm.Print_Area" localSheetId="66">'Tabla 38'!$B$1:$G$146</definedName>
    <definedName name="_xlnm.Print_Area" localSheetId="67">'Tabla 39'!$B$1:$G$146</definedName>
    <definedName name="_xlnm.Print_Area" localSheetId="32">'Tabla 4'!$B$1:$G$146</definedName>
    <definedName name="_xlnm.Print_Area" localSheetId="68">'Tabla 40'!$B$1:$G$146</definedName>
    <definedName name="_xlnm.Print_Area" localSheetId="69">'Tabla 41'!$B$1:$G$146</definedName>
    <definedName name="_xlnm.Print_Area" localSheetId="70">'Tabla 42'!$B$1:$G$146</definedName>
    <definedName name="_xlnm.Print_Area" localSheetId="71">'Tabla 43'!$B$1:$G$146</definedName>
    <definedName name="_xlnm.Print_Area" localSheetId="72">'Tabla 44'!$B$1:$G$146</definedName>
    <definedName name="_xlnm.Print_Area" localSheetId="73">'Tabla 45'!$B$1:$G$146</definedName>
    <definedName name="_xlnm.Print_Area" localSheetId="74">'Tabla 46'!$B$1:$G$146</definedName>
    <definedName name="_xlnm.Print_Area" localSheetId="75">'Tabla 47'!$B$1:$G$146</definedName>
    <definedName name="_xlnm.Print_Area" localSheetId="76">'Tabla 48'!$B$1:$G$146</definedName>
    <definedName name="_xlnm.Print_Area" localSheetId="77">'Tabla 49'!$B$1:$G$146</definedName>
    <definedName name="_xlnm.Print_Area" localSheetId="33">'Tabla 5'!$B$1:$G$146</definedName>
    <definedName name="_xlnm.Print_Area" localSheetId="78">'Tabla 50'!$B$1:$G$146</definedName>
    <definedName name="_xlnm.Print_Area" localSheetId="79">'Tabla 51'!$B$1:$G$146</definedName>
    <definedName name="_xlnm.Print_Area" localSheetId="80">'Tabla 52'!$B$1:$G$146</definedName>
    <definedName name="_xlnm.Print_Area" localSheetId="81">'Tabla 53'!$B$1:$G$146</definedName>
    <definedName name="_xlnm.Print_Area" localSheetId="82">'Tabla 54'!$B$1:$G$146</definedName>
    <definedName name="_xlnm.Print_Area" localSheetId="83">'Tabla 55'!$B$1:$G$146</definedName>
    <definedName name="_xlnm.Print_Area" localSheetId="84">'Tabla 56'!$B$1:$G$146</definedName>
    <definedName name="_xlnm.Print_Area" localSheetId="85">'Tabla 57'!$B$1:$G$146</definedName>
    <definedName name="_xlnm.Print_Area" localSheetId="86">'Tabla 58'!$B$1:$G$146</definedName>
    <definedName name="_xlnm.Print_Area" localSheetId="87">'Tabla 59'!$B$1:$G$146</definedName>
    <definedName name="_xlnm.Print_Area" localSheetId="34">'Tabla 6'!$B$1:$G$146</definedName>
    <definedName name="_xlnm.Print_Area" localSheetId="88">'Tabla 60'!$B$1:$G$146</definedName>
    <definedName name="_xlnm.Print_Area" localSheetId="89">'Tabla 61'!$B$1:$G$146</definedName>
    <definedName name="_xlnm.Print_Area" localSheetId="90">'Tabla 62'!$B$1:$G$146</definedName>
    <definedName name="_xlnm.Print_Area" localSheetId="91">'Tabla 63'!$B$1:$G$146</definedName>
    <definedName name="_xlnm.Print_Area" localSheetId="92">'Tabla 64'!$B$1:$G$146</definedName>
    <definedName name="_xlnm.Print_Area" localSheetId="93">'Tabla 65'!$B$1:$G$146</definedName>
    <definedName name="_xlnm.Print_Area" localSheetId="94">'Tabla 66'!$B$1:$G$146</definedName>
    <definedName name="_xlnm.Print_Area" localSheetId="95">'Tabla 67'!$B$1:$G$146</definedName>
    <definedName name="_xlnm.Print_Area" localSheetId="96">'Tabla 68'!$B$1:$G$146</definedName>
    <definedName name="_xlnm.Print_Area" localSheetId="97">'Tabla 69'!$B$1:$G$146</definedName>
    <definedName name="_xlnm.Print_Area" localSheetId="35">'Tabla 7'!$B$1:$G$146</definedName>
    <definedName name="_xlnm.Print_Area" localSheetId="98">'Tabla 70'!$B$1:$G$146</definedName>
    <definedName name="_xlnm.Print_Area" localSheetId="99">'Tabla 71'!$B$1:$G$146</definedName>
    <definedName name="_xlnm.Print_Area" localSheetId="100">'Tabla 72'!$B$1:$G$146</definedName>
    <definedName name="_xlnm.Print_Area" localSheetId="101">'Tabla 73'!$B$1:$G$146</definedName>
    <definedName name="_xlnm.Print_Area" localSheetId="102">'Tabla 74'!$B$1:$G$146</definedName>
    <definedName name="_xlnm.Print_Area" localSheetId="103">'Tabla 75'!$B$1:$G$146</definedName>
    <definedName name="_xlnm.Print_Area" localSheetId="104">'Tabla 76'!$B$1:$G$146</definedName>
    <definedName name="_xlnm.Print_Area" localSheetId="105">'Tabla 77'!$B$1:$G$146</definedName>
    <definedName name="_xlnm.Print_Area" localSheetId="106">'Tabla 78'!$B$1:$M$144</definedName>
    <definedName name="_xlnm.Print_Area" localSheetId="36">'Tabla 8'!$B$1:$G$146</definedName>
    <definedName name="_xlnm.Print_Area" localSheetId="37">'Tabla 9'!$B$1:$G$146</definedName>
    <definedName name="INDICE" localSheetId="1">#REF!</definedName>
    <definedName name="INDICE">#REF!</definedName>
    <definedName name="Tabla_28__Rama_25._Captación__depuración_y_distribución_de_agua">INDICE!$B$90</definedName>
    <definedName name="Tabla_33__Rama_30._Comercio_al_por_menor__excepto_de_vehículos_de_motor_y_motocicletas" localSheetId="2">[1]INDICE!#REF!</definedName>
    <definedName name="Tabla_33__Rama_30._Comercio_al_por_menor__excepto_de_vehículos_de_motor_y_motocicletas" localSheetId="1">INDICE!#REF!</definedName>
    <definedName name="Tabla_33__Rama_30._Comercio_al_por_menor__excepto_de_vehículos_de_motor_y_motocicletas">INDICE!#REF!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1" i="936" l="1"/>
  <c r="M140" i="936"/>
  <c r="M109" i="936"/>
  <c r="M95" i="936"/>
  <c r="M68" i="936"/>
  <c r="M24" i="936"/>
  <c r="F28" i="936"/>
  <c r="M43" i="936"/>
  <c r="M83" i="936"/>
  <c r="M15" i="936"/>
  <c r="M103" i="936"/>
  <c r="M86" i="936"/>
  <c r="M80" i="936"/>
  <c r="G120" i="936"/>
  <c r="M139" i="936"/>
  <c r="E120" i="936"/>
  <c r="M63" i="936"/>
  <c r="M19" i="936"/>
  <c r="M41" i="936"/>
  <c r="M16" i="936"/>
  <c r="M38" i="936"/>
  <c r="E74" i="936"/>
  <c r="M67" i="936"/>
  <c r="M65" i="936"/>
  <c r="M36" i="936"/>
  <c r="I28" i="936"/>
  <c r="H96" i="936"/>
  <c r="J28" i="936"/>
  <c r="I96" i="936"/>
  <c r="K28" i="936"/>
  <c r="M14" i="936"/>
  <c r="M18" i="936"/>
  <c r="M62" i="936"/>
  <c r="M92" i="936"/>
  <c r="M138" i="936"/>
  <c r="M105" i="936"/>
  <c r="M135" i="936"/>
  <c r="M59" i="936"/>
  <c r="C96" i="936"/>
  <c r="M89" i="936"/>
  <c r="M118" i="936"/>
  <c r="D51" i="936"/>
  <c r="F51" i="936"/>
  <c r="M50" i="936"/>
  <c r="M106" i="936"/>
  <c r="M132" i="936"/>
  <c r="M25" i="936"/>
  <c r="E51" i="936"/>
  <c r="M47" i="936"/>
  <c r="M72" i="936"/>
  <c r="M115" i="936"/>
  <c r="M119" i="936"/>
  <c r="M129" i="936"/>
  <c r="C28" i="936"/>
  <c r="M93" i="936"/>
  <c r="L96" i="936"/>
  <c r="M22" i="936"/>
  <c r="M34" i="936"/>
  <c r="M44" i="936"/>
  <c r="H51" i="936"/>
  <c r="M66" i="936"/>
  <c r="F120" i="936"/>
  <c r="M112" i="936"/>
  <c r="D120" i="936"/>
  <c r="J96" i="936"/>
  <c r="M90" i="936"/>
  <c r="M142" i="936"/>
  <c r="M21" i="936"/>
  <c r="I51" i="936"/>
  <c r="M69" i="936"/>
  <c r="M40" i="936"/>
  <c r="M13" i="936"/>
  <c r="M57" i="936"/>
  <c r="M84" i="936"/>
  <c r="M87" i="936"/>
  <c r="J120" i="936"/>
  <c r="M107" i="936"/>
  <c r="M60" i="936"/>
  <c r="L120" i="936"/>
  <c r="M110" i="936"/>
  <c r="M136" i="936"/>
  <c r="L51" i="936"/>
  <c r="M81" i="936"/>
  <c r="K120" i="936"/>
  <c r="M48" i="936"/>
  <c r="F74" i="936"/>
  <c r="M35" i="936"/>
  <c r="G74" i="936"/>
  <c r="M94" i="936"/>
  <c r="C144" i="936"/>
  <c r="M26" i="936"/>
  <c r="H74" i="936"/>
  <c r="G96" i="936"/>
  <c r="M117" i="936"/>
  <c r="D144" i="936"/>
  <c r="M133" i="936"/>
  <c r="E144" i="936"/>
  <c r="M143" i="936"/>
  <c r="M20" i="936"/>
  <c r="J51" i="936"/>
  <c r="M45" i="936"/>
  <c r="J74" i="936"/>
  <c r="M64" i="936"/>
  <c r="M91" i="936"/>
  <c r="M114" i="936"/>
  <c r="F144" i="936"/>
  <c r="M11" i="936"/>
  <c r="K96" i="936"/>
  <c r="K51" i="936"/>
  <c r="M88" i="936"/>
  <c r="H120" i="936"/>
  <c r="G144" i="936"/>
  <c r="M130" i="936"/>
  <c r="K74" i="936"/>
  <c r="M111" i="936"/>
  <c r="I74" i="936"/>
  <c r="M61" i="936"/>
  <c r="I120" i="936"/>
  <c r="H144" i="936"/>
  <c r="M137" i="936"/>
  <c r="M23" i="936"/>
  <c r="M58" i="936"/>
  <c r="M73" i="936"/>
  <c r="M85" i="936"/>
  <c r="I144" i="936"/>
  <c r="M17" i="936"/>
  <c r="D74" i="936"/>
  <c r="M108" i="936"/>
  <c r="J144" i="936"/>
  <c r="H28" i="936"/>
  <c r="C51" i="936"/>
  <c r="D28" i="936"/>
  <c r="L74" i="936"/>
  <c r="M27" i="936"/>
  <c r="M42" i="936"/>
  <c r="M82" i="936"/>
  <c r="K144" i="936"/>
  <c r="M134" i="936"/>
  <c r="E28" i="936"/>
  <c r="M49" i="936"/>
  <c r="M70" i="936"/>
  <c r="D96" i="936"/>
  <c r="L144" i="936"/>
  <c r="M71" i="936"/>
  <c r="M79" i="936"/>
  <c r="M127" i="936"/>
  <c r="M46" i="936"/>
  <c r="G28" i="936"/>
  <c r="M39" i="936"/>
  <c r="F96" i="936"/>
  <c r="M128" i="936"/>
  <c r="M131" i="936"/>
  <c r="M37" i="936"/>
  <c r="L28" i="936"/>
  <c r="G51" i="936"/>
  <c r="C74" i="936"/>
  <c r="M104" i="936"/>
  <c r="E96" i="936"/>
  <c r="M113" i="936"/>
  <c r="M116" i="936"/>
  <c r="C120" i="936"/>
  <c r="M12" i="936"/>
  <c r="M96" i="936" l="1"/>
  <c r="M74" i="936"/>
  <c r="M144" i="936"/>
  <c r="M120" i="936"/>
  <c r="M51" i="936"/>
  <c r="M28" i="936"/>
  <c r="G144" i="935"/>
  <c r="B144" i="935"/>
  <c r="B138" i="935"/>
  <c r="G134" i="935"/>
  <c r="B134" i="935"/>
  <c r="G131" i="935"/>
  <c r="B131" i="935"/>
  <c r="G128" i="935"/>
  <c r="B128" i="935"/>
  <c r="G125" i="935"/>
  <c r="B125" i="935"/>
  <c r="B106" i="935"/>
  <c r="G96" i="935"/>
  <c r="G93" i="935"/>
  <c r="B64" i="935"/>
  <c r="G63" i="935"/>
  <c r="B59" i="935"/>
  <c r="G43" i="935"/>
  <c r="B42" i="935"/>
  <c r="B28" i="935"/>
  <c r="B108" i="935"/>
  <c r="G144" i="934"/>
  <c r="B144" i="934"/>
  <c r="G134" i="934"/>
  <c r="G131" i="934"/>
  <c r="B131" i="934"/>
  <c r="G128" i="934"/>
  <c r="G125" i="934"/>
  <c r="B125" i="934"/>
  <c r="G96" i="934"/>
  <c r="B64" i="934"/>
  <c r="G43" i="934"/>
  <c r="B108" i="934"/>
  <c r="B144" i="933"/>
  <c r="G144" i="933"/>
  <c r="G138" i="933"/>
  <c r="G137" i="933" s="1"/>
  <c r="B134" i="933"/>
  <c r="G131" i="933"/>
  <c r="B131" i="933"/>
  <c r="B125" i="933"/>
  <c r="B106" i="933"/>
  <c r="G96" i="933"/>
  <c r="G60" i="933"/>
  <c r="B59" i="933"/>
  <c r="B108" i="933"/>
  <c r="B144" i="932"/>
  <c r="G138" i="932"/>
  <c r="G134" i="932"/>
  <c r="B131" i="932"/>
  <c r="G128" i="932"/>
  <c r="B128" i="932"/>
  <c r="G125" i="932"/>
  <c r="G96" i="932"/>
  <c r="G93" i="932"/>
  <c r="G63" i="932"/>
  <c r="B108" i="932"/>
  <c r="B138" i="931"/>
  <c r="G138" i="931"/>
  <c r="G125" i="931"/>
  <c r="G96" i="931"/>
  <c r="G93" i="931"/>
  <c r="G60" i="931"/>
  <c r="B59" i="931"/>
  <c r="B108" i="931"/>
  <c r="G11" i="931"/>
  <c r="B144" i="930"/>
  <c r="G138" i="930"/>
  <c r="G134" i="930"/>
  <c r="B134" i="930"/>
  <c r="B128" i="930"/>
  <c r="G125" i="930"/>
  <c r="G96" i="930"/>
  <c r="B108" i="930"/>
  <c r="G134" i="929"/>
  <c r="G131" i="929"/>
  <c r="B125" i="929"/>
  <c r="G96" i="929"/>
  <c r="G63" i="929"/>
  <c r="G60" i="929"/>
  <c r="B108" i="929"/>
  <c r="G11" i="929"/>
  <c r="G134" i="928"/>
  <c r="B134" i="928"/>
  <c r="G96" i="928"/>
  <c r="G93" i="928"/>
  <c r="B28" i="928"/>
  <c r="B108" i="928"/>
  <c r="B144" i="927"/>
  <c r="G138" i="927"/>
  <c r="G137" i="927" s="1"/>
  <c r="B134" i="927"/>
  <c r="B128" i="927"/>
  <c r="B106" i="927"/>
  <c r="G96" i="927"/>
  <c r="G93" i="927"/>
  <c r="B108" i="927"/>
  <c r="B138" i="926"/>
  <c r="G134" i="926"/>
  <c r="G131" i="926"/>
  <c r="B131" i="926"/>
  <c r="B128" i="926"/>
  <c r="B125" i="926"/>
  <c r="G96" i="926"/>
  <c r="B108" i="926"/>
  <c r="B138" i="925"/>
  <c r="G128" i="925"/>
  <c r="G125" i="925"/>
  <c r="G96" i="925"/>
  <c r="G93" i="925"/>
  <c r="B64" i="925"/>
  <c r="B59" i="925"/>
  <c r="B108" i="925"/>
  <c r="G138" i="924"/>
  <c r="G137" i="924" s="1"/>
  <c r="B134" i="924"/>
  <c r="G96" i="924"/>
  <c r="B59" i="924"/>
  <c r="B108" i="924"/>
  <c r="G11" i="924"/>
  <c r="G131" i="923"/>
  <c r="G128" i="923"/>
  <c r="G125" i="923"/>
  <c r="B125" i="923"/>
  <c r="G96" i="923"/>
  <c r="B108" i="923"/>
  <c r="G144" i="922"/>
  <c r="B144" i="922"/>
  <c r="B131" i="922"/>
  <c r="G128" i="922"/>
  <c r="B125" i="922"/>
  <c r="B106" i="922"/>
  <c r="G96" i="922"/>
  <c r="B64" i="922"/>
  <c r="B108" i="922"/>
  <c r="B131" i="921"/>
  <c r="G96" i="921"/>
  <c r="B59" i="921"/>
  <c r="B28" i="921"/>
  <c r="B108" i="921"/>
  <c r="B138" i="920"/>
  <c r="G134" i="920"/>
  <c r="B134" i="920"/>
  <c r="B131" i="920"/>
  <c r="B128" i="920"/>
  <c r="G96" i="920"/>
  <c r="B28" i="920"/>
  <c r="B108" i="920"/>
  <c r="G134" i="919"/>
  <c r="B131" i="919"/>
  <c r="B128" i="919"/>
  <c r="G125" i="919"/>
  <c r="G96" i="919"/>
  <c r="G93" i="919"/>
  <c r="B108" i="919"/>
  <c r="G134" i="918"/>
  <c r="G131" i="918"/>
  <c r="B131" i="918"/>
  <c r="G125" i="918"/>
  <c r="B125" i="918"/>
  <c r="G96" i="918"/>
  <c r="G93" i="918"/>
  <c r="G60" i="918"/>
  <c r="B59" i="918"/>
  <c r="B108" i="918"/>
  <c r="G138" i="917"/>
  <c r="G137" i="917" s="1"/>
  <c r="G125" i="917"/>
  <c r="G96" i="917"/>
  <c r="B64" i="917"/>
  <c r="G60" i="917"/>
  <c r="B108" i="917"/>
  <c r="G144" i="916"/>
  <c r="G96" i="916"/>
  <c r="B28" i="916"/>
  <c r="B108" i="916"/>
  <c r="B134" i="915"/>
  <c r="G96" i="915"/>
  <c r="B108" i="915"/>
  <c r="G11" i="915"/>
  <c r="B138" i="914"/>
  <c r="G131" i="914"/>
  <c r="B131" i="914"/>
  <c r="B128" i="914"/>
  <c r="G96" i="914"/>
  <c r="G60" i="914"/>
  <c r="B59" i="914"/>
  <c r="B108" i="914"/>
  <c r="G11" i="914"/>
  <c r="G125" i="913"/>
  <c r="G96" i="913"/>
  <c r="B28" i="913"/>
  <c r="B108" i="913"/>
  <c r="G128" i="912"/>
  <c r="G96" i="912"/>
  <c r="G93" i="912"/>
  <c r="B108" i="912"/>
  <c r="B131" i="911"/>
  <c r="G125" i="911"/>
  <c r="G96" i="911"/>
  <c r="B108" i="911"/>
  <c r="G144" i="910"/>
  <c r="B144" i="910"/>
  <c r="B138" i="910"/>
  <c r="G134" i="910"/>
  <c r="B125" i="910"/>
  <c r="B108" i="910"/>
  <c r="G96" i="910"/>
  <c r="G43" i="910"/>
  <c r="B42" i="910"/>
  <c r="B28" i="910"/>
  <c r="G138" i="909"/>
  <c r="G96" i="909"/>
  <c r="B28" i="909"/>
  <c r="B108" i="909"/>
  <c r="G144" i="908"/>
  <c r="B128" i="908"/>
  <c r="G128" i="908"/>
  <c r="G125" i="908"/>
  <c r="G96" i="908"/>
  <c r="B108" i="908"/>
  <c r="B134" i="907"/>
  <c r="B106" i="907"/>
  <c r="G96" i="907"/>
  <c r="B108" i="907"/>
  <c r="G11" i="907"/>
  <c r="B134" i="906"/>
  <c r="G131" i="906"/>
  <c r="B125" i="906"/>
  <c r="G125" i="906"/>
  <c r="B106" i="906"/>
  <c r="G96" i="906"/>
  <c r="B108" i="906"/>
  <c r="G11" i="906"/>
  <c r="G138" i="905"/>
  <c r="G131" i="905"/>
  <c r="G128" i="905"/>
  <c r="G96" i="905"/>
  <c r="B28" i="905"/>
  <c r="B108" i="905"/>
  <c r="G131" i="904"/>
  <c r="G125" i="904"/>
  <c r="G96" i="904"/>
  <c r="B64" i="904"/>
  <c r="G60" i="904"/>
  <c r="B108" i="904"/>
  <c r="B134" i="903"/>
  <c r="G125" i="903"/>
  <c r="G96" i="903"/>
  <c r="G93" i="903"/>
  <c r="B59" i="903"/>
  <c r="B108" i="903"/>
  <c r="G11" i="903"/>
  <c r="B138" i="902"/>
  <c r="G128" i="902"/>
  <c r="G96" i="902"/>
  <c r="B28" i="902"/>
  <c r="B108" i="902"/>
  <c r="B131" i="901"/>
  <c r="G131" i="901"/>
  <c r="G96" i="901"/>
  <c r="G93" i="901"/>
  <c r="B108" i="901"/>
  <c r="G11" i="901"/>
  <c r="G96" i="900"/>
  <c r="B108" i="900"/>
  <c r="B128" i="899"/>
  <c r="B106" i="899"/>
  <c r="G96" i="899"/>
  <c r="G93" i="899"/>
  <c r="B108" i="899"/>
  <c r="G134" i="898"/>
  <c r="B134" i="898"/>
  <c r="G96" i="898"/>
  <c r="B108" i="898"/>
  <c r="G144" i="897"/>
  <c r="G131" i="897"/>
  <c r="G96" i="897"/>
  <c r="B108" i="897"/>
  <c r="B128" i="896"/>
  <c r="B125" i="896"/>
  <c r="G96" i="896"/>
  <c r="B108" i="896"/>
  <c r="B144" i="895"/>
  <c r="G96" i="895"/>
  <c r="B108" i="895"/>
  <c r="G144" i="894"/>
  <c r="G131" i="894"/>
  <c r="B106" i="894"/>
  <c r="G96" i="894"/>
  <c r="B28" i="894"/>
  <c r="B108" i="894"/>
  <c r="G11" i="894"/>
  <c r="G144" i="893"/>
  <c r="G96" i="893"/>
  <c r="B59" i="893"/>
  <c r="B28" i="893"/>
  <c r="B108" i="893"/>
  <c r="G11" i="893"/>
  <c r="G144" i="892"/>
  <c r="G138" i="892"/>
  <c r="B138" i="892"/>
  <c r="B128" i="892"/>
  <c r="G96" i="892"/>
  <c r="B108" i="892"/>
  <c r="G131" i="891"/>
  <c r="G128" i="891"/>
  <c r="B125" i="891"/>
  <c r="G96" i="891"/>
  <c r="B64" i="891"/>
  <c r="B28" i="891"/>
  <c r="B108" i="891"/>
  <c r="G138" i="890"/>
  <c r="G137" i="890" s="1"/>
  <c r="B125" i="890"/>
  <c r="B106" i="890"/>
  <c r="G96" i="890"/>
  <c r="B28" i="890"/>
  <c r="B108" i="890"/>
  <c r="B134" i="889"/>
  <c r="B125" i="889"/>
  <c r="B106" i="889"/>
  <c r="G96" i="889"/>
  <c r="G93" i="889"/>
  <c r="B108" i="889"/>
  <c r="B128" i="888"/>
  <c r="G96" i="888"/>
  <c r="G63" i="888"/>
  <c r="B108" i="888"/>
  <c r="B138" i="887"/>
  <c r="B131" i="887"/>
  <c r="G96" i="887"/>
  <c r="G93" i="887"/>
  <c r="B64" i="887"/>
  <c r="B108" i="887"/>
  <c r="G128" i="886"/>
  <c r="B125" i="886"/>
  <c r="G96" i="886"/>
  <c r="G43" i="886"/>
  <c r="B108" i="886"/>
  <c r="G144" i="885"/>
  <c r="G131" i="885"/>
  <c r="G125" i="885"/>
  <c r="G96" i="885"/>
  <c r="G60" i="885"/>
  <c r="B108" i="885"/>
  <c r="G125" i="884"/>
  <c r="G96" i="884"/>
  <c r="B64" i="884"/>
  <c r="G60" i="884"/>
  <c r="B108" i="884"/>
  <c r="G11" i="884"/>
  <c r="B144" i="883"/>
  <c r="G134" i="883"/>
  <c r="G131" i="883"/>
  <c r="G96" i="883"/>
  <c r="B108" i="883"/>
  <c r="B134" i="882"/>
  <c r="G96" i="882"/>
  <c r="B28" i="882"/>
  <c r="B108" i="882"/>
  <c r="G96" i="881"/>
  <c r="B108" i="881"/>
  <c r="G11" i="881"/>
  <c r="G131" i="880"/>
  <c r="B131" i="880"/>
  <c r="G96" i="880"/>
  <c r="B108" i="880"/>
  <c r="G134" i="879"/>
  <c r="G131" i="879"/>
  <c r="G125" i="879"/>
  <c r="G96" i="879"/>
  <c r="G60" i="879"/>
  <c r="B59" i="879"/>
  <c r="B108" i="879"/>
  <c r="G96" i="878"/>
  <c r="B108" i="878"/>
  <c r="G11" i="878"/>
  <c r="G134" i="877"/>
  <c r="B134" i="877"/>
  <c r="G128" i="877"/>
  <c r="G96" i="877"/>
  <c r="B64" i="877"/>
  <c r="B108" i="877"/>
  <c r="G11" i="877"/>
  <c r="G138" i="876"/>
  <c r="G137" i="876" s="1"/>
  <c r="G128" i="876"/>
  <c r="B125" i="876"/>
  <c r="G96" i="876"/>
  <c r="B108" i="876"/>
  <c r="B128" i="875"/>
  <c r="B125" i="875"/>
  <c r="B106" i="875"/>
  <c r="G96" i="875"/>
  <c r="G60" i="875"/>
  <c r="B108" i="875"/>
  <c r="B134" i="874"/>
  <c r="B106" i="874"/>
  <c r="G96" i="874"/>
  <c r="G60" i="874"/>
  <c r="B59" i="874"/>
  <c r="B108" i="874"/>
  <c r="G128" i="873"/>
  <c r="B128" i="873"/>
  <c r="G96" i="873"/>
  <c r="B28" i="873"/>
  <c r="B108" i="873"/>
  <c r="B138" i="872"/>
  <c r="G96" i="872"/>
  <c r="B108" i="872"/>
  <c r="G16" i="878" l="1"/>
  <c r="B137" i="920"/>
  <c r="B12" i="906"/>
  <c r="B12" i="894"/>
  <c r="G16" i="931"/>
  <c r="G11" i="872"/>
  <c r="G63" i="924"/>
  <c r="B144" i="873"/>
  <c r="B134" i="918"/>
  <c r="G128" i="878"/>
  <c r="B125" i="879"/>
  <c r="G128" i="885"/>
  <c r="G11" i="902"/>
  <c r="G144" i="902"/>
  <c r="G134" i="905"/>
  <c r="G125" i="933"/>
  <c r="B106" i="873"/>
  <c r="B128" i="878"/>
  <c r="B28" i="887"/>
  <c r="B106" i="902"/>
  <c r="G144" i="909"/>
  <c r="G93" i="923"/>
  <c r="B59" i="932"/>
  <c r="B12" i="881"/>
  <c r="B144" i="881"/>
  <c r="B144" i="888"/>
  <c r="B59" i="919"/>
  <c r="B106" i="934"/>
  <c r="G138" i="918"/>
  <c r="B144" i="923"/>
  <c r="B59" i="926"/>
  <c r="G125" i="922"/>
  <c r="G138" i="877"/>
  <c r="G137" i="877" s="1"/>
  <c r="G93" i="882"/>
  <c r="G128" i="901"/>
  <c r="G125" i="902"/>
  <c r="G144" i="903"/>
  <c r="B144" i="875"/>
  <c r="B134" i="878"/>
  <c r="G131" i="886"/>
  <c r="B134" i="892"/>
  <c r="G43" i="915"/>
  <c r="G144" i="924"/>
  <c r="G138" i="926"/>
  <c r="B138" i="932"/>
  <c r="B59" i="892"/>
  <c r="B64" i="912"/>
  <c r="B131" i="928"/>
  <c r="G60" i="878"/>
  <c r="B125" i="881"/>
  <c r="B138" i="899"/>
  <c r="B134" i="900"/>
  <c r="G131" i="872"/>
  <c r="G125" i="874"/>
  <c r="G93" i="883"/>
  <c r="B59" i="886"/>
  <c r="B128" i="909"/>
  <c r="B138" i="927"/>
  <c r="B125" i="903"/>
  <c r="G131" i="908"/>
  <c r="G128" i="909"/>
  <c r="G134" i="914"/>
  <c r="B131" i="915"/>
  <c r="G134" i="921"/>
  <c r="G144" i="931"/>
  <c r="G134" i="886"/>
  <c r="G63" i="878"/>
  <c r="G138" i="878"/>
  <c r="G137" i="878" s="1"/>
  <c r="G144" i="883"/>
  <c r="B138" i="886"/>
  <c r="B134" i="887"/>
  <c r="B64" i="892"/>
  <c r="G138" i="900"/>
  <c r="G137" i="900" s="1"/>
  <c r="G131" i="902"/>
  <c r="G11" i="905"/>
  <c r="G144" i="918"/>
  <c r="B42" i="874"/>
  <c r="B144" i="884"/>
  <c r="G138" i="886"/>
  <c r="B144" i="905"/>
  <c r="G128" i="916"/>
  <c r="B42" i="924"/>
  <c r="B64" i="914"/>
  <c r="B128" i="924"/>
  <c r="B144" i="926"/>
  <c r="B138" i="928"/>
  <c r="B131" i="930"/>
  <c r="B59" i="880"/>
  <c r="B131" i="895"/>
  <c r="B125" i="911"/>
  <c r="G60" i="915"/>
  <c r="B59" i="929"/>
  <c r="G11" i="898"/>
  <c r="G93" i="878"/>
  <c r="B131" i="889"/>
  <c r="B42" i="897"/>
  <c r="G125" i="883"/>
  <c r="B131" i="917"/>
  <c r="B128" i="918"/>
  <c r="B28" i="919"/>
  <c r="B144" i="920"/>
  <c r="B134" i="923"/>
  <c r="B131" i="924"/>
  <c r="B59" i="934"/>
  <c r="G128" i="897"/>
  <c r="B59" i="923"/>
  <c r="G93" i="900"/>
  <c r="B64" i="908"/>
  <c r="G131" i="910"/>
  <c r="B106" i="913"/>
  <c r="G60" i="934"/>
  <c r="B125" i="912"/>
  <c r="G93" i="921"/>
  <c r="G60" i="923"/>
  <c r="B28" i="885"/>
  <c r="B106" i="892"/>
  <c r="G60" i="903"/>
  <c r="B59" i="910"/>
  <c r="G11" i="928"/>
  <c r="G16" i="928" s="1"/>
  <c r="G137" i="930"/>
  <c r="G63" i="934"/>
  <c r="G93" i="872"/>
  <c r="G125" i="899"/>
  <c r="G63" i="923"/>
  <c r="G63" i="895"/>
  <c r="B138" i="903"/>
  <c r="B28" i="907"/>
  <c r="G128" i="919"/>
  <c r="G60" i="924"/>
  <c r="G131" i="925"/>
  <c r="B64" i="930"/>
  <c r="B134" i="931"/>
  <c r="B28" i="900"/>
  <c r="G11" i="908"/>
  <c r="B138" i="917"/>
  <c r="B106" i="928"/>
  <c r="G134" i="931"/>
  <c r="B138" i="874"/>
  <c r="B134" i="875"/>
  <c r="B131" i="876"/>
  <c r="G138" i="880"/>
  <c r="G137" i="880" s="1"/>
  <c r="B131" i="882"/>
  <c r="G131" i="888"/>
  <c r="G60" i="892"/>
  <c r="G134" i="899"/>
  <c r="G128" i="906"/>
  <c r="G144" i="925"/>
  <c r="G138" i="874"/>
  <c r="G137" i="874" s="1"/>
  <c r="G134" i="875"/>
  <c r="B106" i="878"/>
  <c r="B28" i="884"/>
  <c r="B134" i="893"/>
  <c r="B128" i="895"/>
  <c r="B59" i="899"/>
  <c r="G93" i="920"/>
  <c r="B28" i="925"/>
  <c r="G11" i="879"/>
  <c r="G131" i="882"/>
  <c r="G131" i="911"/>
  <c r="G144" i="914"/>
  <c r="G128" i="924"/>
  <c r="G93" i="926"/>
  <c r="G93" i="934"/>
  <c r="G128" i="883"/>
  <c r="B42" i="884"/>
  <c r="G93" i="909"/>
  <c r="G125" i="878"/>
  <c r="G63" i="881"/>
  <c r="B144" i="886"/>
  <c r="B59" i="888"/>
  <c r="G11" i="891"/>
  <c r="B134" i="894"/>
  <c r="B42" i="896"/>
  <c r="B28" i="897"/>
  <c r="G63" i="899"/>
  <c r="G138" i="899"/>
  <c r="G137" i="899" s="1"/>
  <c r="B59" i="900"/>
  <c r="G138" i="910"/>
  <c r="G137" i="910" s="1"/>
  <c r="B134" i="917"/>
  <c r="G131" i="877"/>
  <c r="G60" i="893"/>
  <c r="B59" i="894"/>
  <c r="G43" i="902"/>
  <c r="G137" i="905"/>
  <c r="B59" i="906"/>
  <c r="G63" i="910"/>
  <c r="B144" i="891"/>
  <c r="G128" i="896"/>
  <c r="G134" i="923"/>
  <c r="B138" i="882"/>
  <c r="G138" i="888"/>
  <c r="G137" i="888" s="1"/>
  <c r="B106" i="891"/>
  <c r="B64" i="893"/>
  <c r="G60" i="894"/>
  <c r="B138" i="900"/>
  <c r="G60" i="911"/>
  <c r="G128" i="913"/>
  <c r="B125" i="914"/>
  <c r="B125" i="920"/>
  <c r="B128" i="925"/>
  <c r="B28" i="926"/>
  <c r="B144" i="931"/>
  <c r="B59" i="877"/>
  <c r="B59" i="883"/>
  <c r="G131" i="884"/>
  <c r="G11" i="874"/>
  <c r="B106" i="880"/>
  <c r="G138" i="882"/>
  <c r="G128" i="890"/>
  <c r="B138" i="894"/>
  <c r="G60" i="901"/>
  <c r="G93" i="904"/>
  <c r="G63" i="906"/>
  <c r="G43" i="908"/>
  <c r="G138" i="911"/>
  <c r="G137" i="911" s="1"/>
  <c r="B59" i="912"/>
  <c r="G134" i="924"/>
  <c r="G125" i="926"/>
  <c r="G134" i="933"/>
  <c r="B125" i="873"/>
  <c r="B64" i="894"/>
  <c r="G134" i="895"/>
  <c r="B64" i="906"/>
  <c r="G138" i="928"/>
  <c r="G137" i="928" s="1"/>
  <c r="B28" i="874"/>
  <c r="G131" i="878"/>
  <c r="B138" i="883"/>
  <c r="B134" i="884"/>
  <c r="B131" i="885"/>
  <c r="B138" i="895"/>
  <c r="B28" i="898"/>
  <c r="B134" i="902"/>
  <c r="G128" i="914"/>
  <c r="B64" i="933"/>
  <c r="B42" i="891"/>
  <c r="G138" i="895"/>
  <c r="G137" i="895" s="1"/>
  <c r="B59" i="896"/>
  <c r="B134" i="896"/>
  <c r="G11" i="899"/>
  <c r="G134" i="902"/>
  <c r="B106" i="904"/>
  <c r="G138" i="906"/>
  <c r="G60" i="907"/>
  <c r="B26" i="910"/>
  <c r="B106" i="916"/>
  <c r="G11" i="927"/>
  <c r="B12" i="927" s="1"/>
  <c r="G144" i="875"/>
  <c r="B28" i="880"/>
  <c r="B64" i="889"/>
  <c r="B138" i="889"/>
  <c r="G134" i="896"/>
  <c r="B125" i="898"/>
  <c r="B64" i="901"/>
  <c r="G128" i="903"/>
  <c r="B28" i="904"/>
  <c r="G134" i="907"/>
  <c r="B106" i="910"/>
  <c r="B138" i="912"/>
  <c r="G43" i="891"/>
  <c r="B28" i="892"/>
  <c r="B59" i="913"/>
  <c r="G60" i="930"/>
  <c r="G128" i="931"/>
  <c r="B138" i="933"/>
  <c r="B128" i="931"/>
  <c r="B131" i="873"/>
  <c r="B144" i="876"/>
  <c r="B59" i="885"/>
  <c r="G134" i="885"/>
  <c r="G125" i="892"/>
  <c r="B131" i="903"/>
  <c r="G144" i="905"/>
  <c r="G93" i="906"/>
  <c r="G138" i="912"/>
  <c r="G60" i="913"/>
  <c r="G93" i="917"/>
  <c r="G137" i="918"/>
  <c r="G60" i="919"/>
  <c r="B128" i="921"/>
  <c r="B28" i="922"/>
  <c r="G43" i="926"/>
  <c r="G125" i="927"/>
  <c r="B125" i="932"/>
  <c r="G60" i="872"/>
  <c r="G43" i="874"/>
  <c r="G144" i="876"/>
  <c r="B125" i="887"/>
  <c r="G60" i="890"/>
  <c r="G134" i="890"/>
  <c r="B26" i="893"/>
  <c r="B128" i="898"/>
  <c r="B125" i="899"/>
  <c r="G144" i="900"/>
  <c r="G138" i="907"/>
  <c r="B59" i="908"/>
  <c r="G125" i="916"/>
  <c r="G11" i="917"/>
  <c r="G144" i="923"/>
  <c r="G134" i="925"/>
  <c r="B144" i="928"/>
  <c r="G63" i="930"/>
  <c r="B131" i="931"/>
  <c r="B106" i="923"/>
  <c r="B131" i="891"/>
  <c r="G138" i="872"/>
  <c r="G137" i="872" s="1"/>
  <c r="B128" i="874"/>
  <c r="G93" i="877"/>
  <c r="B134" i="879"/>
  <c r="G138" i="885"/>
  <c r="G137" i="885" s="1"/>
  <c r="G125" i="893"/>
  <c r="G134" i="897"/>
  <c r="G128" i="898"/>
  <c r="G128" i="904"/>
  <c r="G144" i="906"/>
  <c r="G138" i="913"/>
  <c r="G137" i="913" s="1"/>
  <c r="B59" i="920"/>
  <c r="G128" i="927"/>
  <c r="G131" i="931"/>
  <c r="G63" i="919"/>
  <c r="G60" i="920"/>
  <c r="B128" i="881"/>
  <c r="G131" i="898"/>
  <c r="B125" i="900"/>
  <c r="B28" i="906"/>
  <c r="G63" i="908"/>
  <c r="B134" i="909"/>
  <c r="G134" i="873"/>
  <c r="G11" i="883"/>
  <c r="B134" i="886"/>
  <c r="B131" i="892"/>
  <c r="B128" i="893"/>
  <c r="B64" i="897"/>
  <c r="G138" i="897"/>
  <c r="G137" i="897" s="1"/>
  <c r="B128" i="905"/>
  <c r="G134" i="909"/>
  <c r="B138" i="873"/>
  <c r="G63" i="879"/>
  <c r="B64" i="885"/>
  <c r="G131" i="887"/>
  <c r="G60" i="891"/>
  <c r="G134" i="891"/>
  <c r="G125" i="894"/>
  <c r="G93" i="896"/>
  <c r="B106" i="918"/>
  <c r="G138" i="920"/>
  <c r="G137" i="920" s="1"/>
  <c r="B106" i="924"/>
  <c r="G93" i="930"/>
  <c r="B28" i="877"/>
  <c r="B59" i="898"/>
  <c r="G137" i="886"/>
  <c r="B12" i="902"/>
  <c r="B138" i="909"/>
  <c r="B131" i="910"/>
  <c r="G131" i="916"/>
  <c r="B64" i="931"/>
  <c r="B138" i="879"/>
  <c r="G137" i="909"/>
  <c r="B131" i="916"/>
  <c r="B64" i="920"/>
  <c r="G137" i="926"/>
  <c r="G137" i="931"/>
  <c r="B144" i="878"/>
  <c r="G11" i="890"/>
  <c r="G63" i="891"/>
  <c r="G138" i="891"/>
  <c r="G125" i="895"/>
  <c r="G134" i="904"/>
  <c r="B128" i="911"/>
  <c r="B138" i="915"/>
  <c r="G11" i="919"/>
  <c r="B125" i="924"/>
  <c r="G144" i="930"/>
  <c r="B138" i="934"/>
  <c r="B144" i="885"/>
  <c r="B64" i="886"/>
  <c r="G144" i="896"/>
  <c r="G93" i="908"/>
  <c r="G138" i="915"/>
  <c r="G137" i="915" s="1"/>
  <c r="B59" i="916"/>
  <c r="G144" i="919"/>
  <c r="G125" i="924"/>
  <c r="B134" i="932"/>
  <c r="G138" i="934"/>
  <c r="G137" i="934" s="1"/>
  <c r="B137" i="892"/>
  <c r="B42" i="914"/>
  <c r="G131" i="917"/>
  <c r="B59" i="904"/>
  <c r="B64" i="911"/>
  <c r="B134" i="912"/>
  <c r="B125" i="927"/>
  <c r="G131" i="930"/>
  <c r="G128" i="881"/>
  <c r="B125" i="882"/>
  <c r="B138" i="884"/>
  <c r="B128" i="886"/>
  <c r="B138" i="891"/>
  <c r="G131" i="892"/>
  <c r="G128" i="893"/>
  <c r="G144" i="898"/>
  <c r="G93" i="907"/>
  <c r="B131" i="909"/>
  <c r="B28" i="915"/>
  <c r="B138" i="921"/>
  <c r="G43" i="923"/>
  <c r="B128" i="923"/>
  <c r="B138" i="929"/>
  <c r="G128" i="872"/>
  <c r="B26" i="887"/>
  <c r="B106" i="887"/>
  <c r="B125" i="894"/>
  <c r="G93" i="895"/>
  <c r="B131" i="897"/>
  <c r="G60" i="900"/>
  <c r="B131" i="905"/>
  <c r="G144" i="915"/>
  <c r="B59" i="922"/>
  <c r="B28" i="924"/>
  <c r="B26" i="928"/>
  <c r="G138" i="929"/>
  <c r="G137" i="929" s="1"/>
  <c r="B106" i="932"/>
  <c r="G131" i="896"/>
  <c r="B138" i="875"/>
  <c r="B28" i="878"/>
  <c r="G144" i="878"/>
  <c r="B131" i="881"/>
  <c r="G138" i="904"/>
  <c r="B59" i="905"/>
  <c r="B128" i="906"/>
  <c r="B59" i="909"/>
  <c r="G11" i="916"/>
  <c r="B64" i="921"/>
  <c r="G138" i="921"/>
  <c r="G137" i="921" s="1"/>
  <c r="B134" i="922"/>
  <c r="G11" i="925"/>
  <c r="B134" i="926"/>
  <c r="G144" i="928"/>
  <c r="B28" i="932"/>
  <c r="G63" i="933"/>
  <c r="G138" i="875"/>
  <c r="G137" i="875" s="1"/>
  <c r="B134" i="876"/>
  <c r="G63" i="885"/>
  <c r="G11" i="895"/>
  <c r="G43" i="914"/>
  <c r="B144" i="874"/>
  <c r="B138" i="880"/>
  <c r="G43" i="881"/>
  <c r="G43" i="882"/>
  <c r="B138" i="885"/>
  <c r="G60" i="905"/>
  <c r="B42" i="915"/>
  <c r="B42" i="927"/>
  <c r="B59" i="872"/>
  <c r="B42" i="873"/>
  <c r="B131" i="902"/>
  <c r="G93" i="929"/>
  <c r="G137" i="892"/>
  <c r="G144" i="895"/>
  <c r="B138" i="905"/>
  <c r="G43" i="906"/>
  <c r="B131" i="906"/>
  <c r="B144" i="907"/>
  <c r="G60" i="909"/>
  <c r="G128" i="910"/>
  <c r="B28" i="911"/>
  <c r="B144" i="911"/>
  <c r="B106" i="925"/>
  <c r="G11" i="935"/>
  <c r="B106" i="882"/>
  <c r="B128" i="922"/>
  <c r="G144" i="874"/>
  <c r="G43" i="878"/>
  <c r="B106" i="884"/>
  <c r="G11" i="888"/>
  <c r="B128" i="894"/>
  <c r="B125" i="907"/>
  <c r="B128" i="910"/>
  <c r="G144" i="920"/>
  <c r="B64" i="926"/>
  <c r="B59" i="927"/>
  <c r="B125" i="928"/>
  <c r="B144" i="929"/>
  <c r="G93" i="875"/>
  <c r="G60" i="877"/>
  <c r="G144" i="888"/>
  <c r="G138" i="889"/>
  <c r="G137" i="889" s="1"/>
  <c r="G144" i="891"/>
  <c r="B138" i="901"/>
  <c r="B134" i="914"/>
  <c r="G43" i="932"/>
  <c r="B128" i="934"/>
  <c r="G11" i="875"/>
  <c r="B28" i="888"/>
  <c r="B131" i="890"/>
  <c r="B59" i="902"/>
  <c r="G43" i="903"/>
  <c r="B12" i="908"/>
  <c r="G11" i="921"/>
  <c r="G60" i="927"/>
  <c r="G11" i="933"/>
  <c r="G93" i="933"/>
  <c r="B28" i="879"/>
  <c r="B64" i="905"/>
  <c r="G60" i="906"/>
  <c r="B42" i="925"/>
  <c r="B28" i="929"/>
  <c r="B128" i="883"/>
  <c r="G63" i="886"/>
  <c r="B125" i="888"/>
  <c r="B59" i="890"/>
  <c r="G125" i="891"/>
  <c r="G93" i="892"/>
  <c r="B144" i="896"/>
  <c r="G60" i="902"/>
  <c r="G63" i="905"/>
  <c r="G43" i="907"/>
  <c r="B106" i="908"/>
  <c r="G131" i="915"/>
  <c r="B138" i="918"/>
  <c r="G131" i="919"/>
  <c r="B125" i="884"/>
  <c r="G11" i="885"/>
  <c r="G125" i="888"/>
  <c r="G11" i="889"/>
  <c r="G131" i="890"/>
  <c r="G11" i="892"/>
  <c r="B138" i="893"/>
  <c r="B106" i="896"/>
  <c r="G11" i="900"/>
  <c r="B144" i="900"/>
  <c r="B128" i="903"/>
  <c r="G11" i="904"/>
  <c r="G63" i="914"/>
  <c r="B134" i="919"/>
  <c r="B138" i="923"/>
  <c r="G131" i="924"/>
  <c r="G11" i="926"/>
  <c r="G63" i="927"/>
  <c r="G11" i="930"/>
  <c r="B134" i="873"/>
  <c r="G93" i="876"/>
  <c r="G93" i="880"/>
  <c r="B28" i="933"/>
  <c r="G128" i="907"/>
  <c r="G11" i="922"/>
  <c r="B64" i="923"/>
  <c r="G125" i="929"/>
  <c r="B28" i="934"/>
  <c r="B59" i="878"/>
  <c r="B131" i="883"/>
  <c r="B59" i="887"/>
  <c r="B128" i="891"/>
  <c r="G134" i="894"/>
  <c r="G128" i="895"/>
  <c r="G128" i="899"/>
  <c r="B28" i="917"/>
  <c r="B144" i="917"/>
  <c r="G131" i="928"/>
  <c r="B144" i="880"/>
  <c r="G144" i="917"/>
  <c r="B144" i="889"/>
  <c r="G63" i="890"/>
  <c r="B12" i="901"/>
  <c r="G131" i="903"/>
  <c r="B125" i="904"/>
  <c r="B59" i="907"/>
  <c r="G138" i="919"/>
  <c r="G137" i="919" s="1"/>
  <c r="G138" i="873"/>
  <c r="G137" i="873" s="1"/>
  <c r="G131" i="874"/>
  <c r="G134" i="878"/>
  <c r="G93" i="881"/>
  <c r="G134" i="887"/>
  <c r="B28" i="889"/>
  <c r="G93" i="897"/>
  <c r="G11" i="909"/>
  <c r="B106" i="909"/>
  <c r="B64" i="910"/>
  <c r="B125" i="917"/>
  <c r="G11" i="918"/>
  <c r="B64" i="919"/>
  <c r="B42" i="921"/>
  <c r="G43" i="925"/>
  <c r="G144" i="926"/>
  <c r="G128" i="929"/>
  <c r="G60" i="932"/>
  <c r="G131" i="932"/>
  <c r="B42" i="933"/>
  <c r="B28" i="876"/>
  <c r="G137" i="882"/>
  <c r="G60" i="883"/>
  <c r="B134" i="883"/>
  <c r="B125" i="885"/>
  <c r="G11" i="886"/>
  <c r="B125" i="892"/>
  <c r="G63" i="898"/>
  <c r="B106" i="901"/>
  <c r="G93" i="914"/>
  <c r="B125" i="930"/>
  <c r="B42" i="892"/>
  <c r="B59" i="895"/>
  <c r="G43" i="900"/>
  <c r="G43" i="904"/>
  <c r="B131" i="872"/>
  <c r="B42" i="889"/>
  <c r="B106" i="897"/>
  <c r="B144" i="897"/>
  <c r="G138" i="898"/>
  <c r="G137" i="898" s="1"/>
  <c r="G93" i="902"/>
  <c r="G11" i="923"/>
  <c r="B42" i="926"/>
  <c r="B131" i="929"/>
  <c r="B59" i="875"/>
  <c r="G43" i="892"/>
  <c r="G43" i="896"/>
  <c r="B125" i="913"/>
  <c r="G60" i="916"/>
  <c r="B134" i="916"/>
  <c r="B128" i="917"/>
  <c r="G43" i="930"/>
  <c r="B64" i="932"/>
  <c r="B42" i="876"/>
  <c r="B144" i="877"/>
  <c r="B64" i="883"/>
  <c r="B128" i="885"/>
  <c r="B106" i="886"/>
  <c r="G11" i="910"/>
  <c r="G63" i="920"/>
  <c r="G128" i="926"/>
  <c r="B42" i="930"/>
  <c r="G11" i="934"/>
  <c r="B125" i="877"/>
  <c r="G93" i="873"/>
  <c r="B131" i="875"/>
  <c r="B106" i="877"/>
  <c r="G144" i="877"/>
  <c r="B59" i="884"/>
  <c r="G43" i="885"/>
  <c r="B128" i="889"/>
  <c r="B125" i="897"/>
  <c r="B42" i="905"/>
  <c r="B131" i="912"/>
  <c r="G131" i="921"/>
  <c r="G43" i="922"/>
  <c r="B64" i="924"/>
  <c r="B134" i="925"/>
  <c r="G144" i="927"/>
  <c r="B125" i="872"/>
  <c r="G11" i="873"/>
  <c r="B64" i="874"/>
  <c r="G131" i="875"/>
  <c r="G43" i="876"/>
  <c r="B128" i="876"/>
  <c r="B42" i="880"/>
  <c r="B28" i="881"/>
  <c r="G11" i="882"/>
  <c r="G144" i="886"/>
  <c r="G134" i="888"/>
  <c r="G128" i="889"/>
  <c r="B134" i="891"/>
  <c r="G128" i="892"/>
  <c r="G125" i="897"/>
  <c r="G60" i="899"/>
  <c r="G131" i="900"/>
  <c r="B144" i="902"/>
  <c r="B131" i="904"/>
  <c r="G63" i="911"/>
  <c r="B28" i="914"/>
  <c r="G93" i="915"/>
  <c r="G128" i="917"/>
  <c r="B28" i="923"/>
  <c r="G63" i="925"/>
  <c r="B28" i="927"/>
  <c r="B134" i="929"/>
  <c r="B106" i="931"/>
  <c r="G60" i="935"/>
  <c r="G16" i="885"/>
  <c r="B26" i="892"/>
  <c r="B106" i="872"/>
  <c r="G63" i="873"/>
  <c r="G144" i="884"/>
  <c r="G134" i="893"/>
  <c r="B28" i="930"/>
  <c r="B42" i="932"/>
  <c r="B28" i="872"/>
  <c r="B125" i="874"/>
  <c r="B64" i="873"/>
  <c r="B138" i="877"/>
  <c r="G128" i="879"/>
  <c r="B59" i="881"/>
  <c r="G131" i="881"/>
  <c r="B144" i="882"/>
  <c r="B42" i="886"/>
  <c r="G43" i="890"/>
  <c r="G131" i="895"/>
  <c r="B42" i="898"/>
  <c r="B42" i="900"/>
  <c r="G134" i="903"/>
  <c r="G60" i="908"/>
  <c r="B125" i="909"/>
  <c r="G63" i="912"/>
  <c r="G134" i="912"/>
  <c r="B128" i="913"/>
  <c r="B144" i="914"/>
  <c r="G128" i="918"/>
  <c r="G123" i="918" s="1"/>
  <c r="G93" i="924"/>
  <c r="B134" i="899"/>
  <c r="G43" i="916"/>
  <c r="B138" i="922"/>
  <c r="G60" i="881"/>
  <c r="G125" i="882"/>
  <c r="B134" i="885"/>
  <c r="G63" i="887"/>
  <c r="B42" i="888"/>
  <c r="G63" i="893"/>
  <c r="B134" i="895"/>
  <c r="B128" i="902"/>
  <c r="G63" i="903"/>
  <c r="G134" i="908"/>
  <c r="B131" i="913"/>
  <c r="B128" i="916"/>
  <c r="G125" i="921"/>
  <c r="G138" i="922"/>
  <c r="G137" i="922" s="1"/>
  <c r="G63" i="931"/>
  <c r="G144" i="932"/>
  <c r="G144" i="872"/>
  <c r="G144" i="882"/>
  <c r="G43" i="884"/>
  <c r="B42" i="890"/>
  <c r="B26" i="891"/>
  <c r="B144" i="892"/>
  <c r="G138" i="893"/>
  <c r="G137" i="893" s="1"/>
  <c r="B64" i="895"/>
  <c r="B134" i="897"/>
  <c r="G125" i="900"/>
  <c r="B64" i="903"/>
  <c r="G93" i="905"/>
  <c r="G144" i="907"/>
  <c r="B134" i="908"/>
  <c r="G43" i="909"/>
  <c r="G125" i="909"/>
  <c r="B134" i="910"/>
  <c r="B42" i="911"/>
  <c r="G144" i="911"/>
  <c r="G131" i="913"/>
  <c r="G125" i="914"/>
  <c r="B106" i="917"/>
  <c r="G131" i="920"/>
  <c r="B125" i="921"/>
  <c r="B131" i="923"/>
  <c r="G60" i="925"/>
  <c r="B131" i="925"/>
  <c r="B144" i="872"/>
  <c r="G43" i="888"/>
  <c r="G137" i="891"/>
  <c r="G43" i="898"/>
  <c r="B106" i="926"/>
  <c r="B137" i="931"/>
  <c r="B42" i="872"/>
  <c r="G134" i="881"/>
  <c r="G93" i="922"/>
  <c r="G43" i="872"/>
  <c r="G125" i="872"/>
  <c r="G128" i="874"/>
  <c r="B28" i="875"/>
  <c r="G131" i="876"/>
  <c r="B64" i="881"/>
  <c r="B128" i="884"/>
  <c r="G125" i="886"/>
  <c r="G93" i="891"/>
  <c r="G11" i="897"/>
  <c r="B138" i="897"/>
  <c r="B128" i="900"/>
  <c r="G138" i="903"/>
  <c r="G137" i="903" s="1"/>
  <c r="B106" i="905"/>
  <c r="G125" i="907"/>
  <c r="B42" i="909"/>
  <c r="B134" i="913"/>
  <c r="G43" i="921"/>
  <c r="G128" i="921"/>
  <c r="B131" i="927"/>
  <c r="G128" i="930"/>
  <c r="B59" i="876"/>
  <c r="B42" i="877"/>
  <c r="G43" i="880"/>
  <c r="G144" i="880"/>
  <c r="G128" i="882"/>
  <c r="G128" i="884"/>
  <c r="B137" i="887"/>
  <c r="G138" i="908"/>
  <c r="G137" i="908" s="1"/>
  <c r="G134" i="913"/>
  <c r="B42" i="917"/>
  <c r="B106" i="919"/>
  <c r="B144" i="919"/>
  <c r="B144" i="924"/>
  <c r="G131" i="927"/>
  <c r="B128" i="872"/>
  <c r="B131" i="874"/>
  <c r="G60" i="876"/>
  <c r="G125" i="880"/>
  <c r="B138" i="881"/>
  <c r="G138" i="883"/>
  <c r="G137" i="883" s="1"/>
  <c r="G93" i="885"/>
  <c r="G93" i="893"/>
  <c r="B26" i="897"/>
  <c r="B28" i="901"/>
  <c r="B28" i="903"/>
  <c r="B106" i="915"/>
  <c r="B64" i="927"/>
  <c r="B26" i="873"/>
  <c r="G134" i="876"/>
  <c r="B64" i="879"/>
  <c r="G138" i="881"/>
  <c r="G137" i="881" s="1"/>
  <c r="B28" i="883"/>
  <c r="B131" i="884"/>
  <c r="G11" i="887"/>
  <c r="G138" i="887"/>
  <c r="G137" i="887" s="1"/>
  <c r="G128" i="888"/>
  <c r="B131" i="900"/>
  <c r="G43" i="911"/>
  <c r="B42" i="919"/>
  <c r="G43" i="924"/>
  <c r="B64" i="929"/>
  <c r="B28" i="931"/>
  <c r="B26" i="885"/>
  <c r="B28" i="895"/>
  <c r="G134" i="906"/>
  <c r="B128" i="907"/>
  <c r="G63" i="916"/>
  <c r="G43" i="917"/>
  <c r="B64" i="918"/>
  <c r="B42" i="922"/>
  <c r="B42" i="928"/>
  <c r="G134" i="874"/>
  <c r="G43" i="875"/>
  <c r="G125" i="875"/>
  <c r="G63" i="876"/>
  <c r="G43" i="877"/>
  <c r="B59" i="882"/>
  <c r="B134" i="890"/>
  <c r="B131" i="896"/>
  <c r="G144" i="901"/>
  <c r="B64" i="902"/>
  <c r="G43" i="905"/>
  <c r="G125" i="905"/>
  <c r="B138" i="906"/>
  <c r="B59" i="911"/>
  <c r="G128" i="911"/>
  <c r="B106" i="912"/>
  <c r="B144" i="912"/>
  <c r="B64" i="913"/>
  <c r="B125" i="915"/>
  <c r="B144" i="915"/>
  <c r="B64" i="916"/>
  <c r="G134" i="916"/>
  <c r="G63" i="918"/>
  <c r="G43" i="919"/>
  <c r="B125" i="919"/>
  <c r="G11" i="920"/>
  <c r="G134" i="927"/>
  <c r="G125" i="928"/>
  <c r="B59" i="930"/>
  <c r="B64" i="876"/>
  <c r="B131" i="878"/>
  <c r="G138" i="879"/>
  <c r="G137" i="879" s="1"/>
  <c r="G60" i="882"/>
  <c r="B106" i="883"/>
  <c r="B106" i="885"/>
  <c r="B131" i="888"/>
  <c r="B106" i="893"/>
  <c r="B144" i="893"/>
  <c r="G60" i="896"/>
  <c r="B42" i="899"/>
  <c r="B42" i="903"/>
  <c r="B134" i="904"/>
  <c r="B131" i="907"/>
  <c r="B28" i="908"/>
  <c r="B28" i="912"/>
  <c r="G144" i="912"/>
  <c r="G63" i="913"/>
  <c r="B138" i="913"/>
  <c r="G125" i="915"/>
  <c r="B134" i="921"/>
  <c r="B137" i="925"/>
  <c r="G43" i="928"/>
  <c r="B106" i="895"/>
  <c r="B42" i="931"/>
  <c r="G138" i="935"/>
  <c r="G137" i="935" s="1"/>
  <c r="G93" i="879"/>
  <c r="G63" i="874"/>
  <c r="B138" i="876"/>
  <c r="B106" i="881"/>
  <c r="G134" i="884"/>
  <c r="G60" i="886"/>
  <c r="B131" i="886"/>
  <c r="B42" i="887"/>
  <c r="G43" i="889"/>
  <c r="B125" i="893"/>
  <c r="G63" i="894"/>
  <c r="G43" i="895"/>
  <c r="G63" i="896"/>
  <c r="B125" i="901"/>
  <c r="B144" i="903"/>
  <c r="G131" i="907"/>
  <c r="G63" i="909"/>
  <c r="B128" i="915"/>
  <c r="G138" i="916"/>
  <c r="G137" i="916" s="1"/>
  <c r="G60" i="921"/>
  <c r="G138" i="925"/>
  <c r="G137" i="925" s="1"/>
  <c r="G128" i="928"/>
  <c r="G43" i="931"/>
  <c r="G43" i="933"/>
  <c r="G63" i="872"/>
  <c r="B134" i="872"/>
  <c r="G144" i="873"/>
  <c r="G128" i="875"/>
  <c r="B64" i="882"/>
  <c r="G134" i="882"/>
  <c r="B134" i="888"/>
  <c r="G125" i="889"/>
  <c r="G144" i="889"/>
  <c r="B138" i="890"/>
  <c r="B64" i="896"/>
  <c r="B42" i="908"/>
  <c r="B144" i="908"/>
  <c r="B64" i="909"/>
  <c r="G128" i="915"/>
  <c r="B138" i="916"/>
  <c r="B59" i="917"/>
  <c r="B106" i="920"/>
  <c r="G138" i="923"/>
  <c r="G137" i="923" s="1"/>
  <c r="B128" i="928"/>
  <c r="B125" i="931"/>
  <c r="G134" i="872"/>
  <c r="G125" i="873"/>
  <c r="G11" i="876"/>
  <c r="B106" i="879"/>
  <c r="G63" i="884"/>
  <c r="G43" i="901"/>
  <c r="G43" i="897"/>
  <c r="B144" i="899"/>
  <c r="B42" i="901"/>
  <c r="G125" i="901"/>
  <c r="G137" i="904"/>
  <c r="G11" i="913"/>
  <c r="G93" i="913"/>
  <c r="G93" i="916"/>
  <c r="G63" i="921"/>
  <c r="B64" i="872"/>
  <c r="G43" i="873"/>
  <c r="G144" i="881"/>
  <c r="G43" i="883"/>
  <c r="B125" i="883"/>
  <c r="G144" i="887"/>
  <c r="B64" i="888"/>
  <c r="G134" i="892"/>
  <c r="G43" i="893"/>
  <c r="G144" i="899"/>
  <c r="B26" i="902"/>
  <c r="B138" i="904"/>
  <c r="B106" i="929"/>
  <c r="B128" i="933"/>
  <c r="B137" i="872"/>
  <c r="G93" i="874"/>
  <c r="B131" i="877"/>
  <c r="G138" i="884"/>
  <c r="G137" i="884" s="1"/>
  <c r="B42" i="885"/>
  <c r="G125" i="887"/>
  <c r="B144" i="887"/>
  <c r="G93" i="890"/>
  <c r="B42" i="893"/>
  <c r="B42" i="895"/>
  <c r="B128" i="901"/>
  <c r="B64" i="907"/>
  <c r="B125" i="908"/>
  <c r="B134" i="911"/>
  <c r="B128" i="912"/>
  <c r="B144" i="913"/>
  <c r="B42" i="920"/>
  <c r="G60" i="926"/>
  <c r="B59" i="928"/>
  <c r="B26" i="894"/>
  <c r="G138" i="894"/>
  <c r="G137" i="894" s="1"/>
  <c r="B138" i="898"/>
  <c r="B144" i="906"/>
  <c r="G63" i="907"/>
  <c r="B42" i="912"/>
  <c r="G144" i="913"/>
  <c r="G43" i="920"/>
  <c r="G125" i="920"/>
  <c r="G144" i="929"/>
  <c r="B138" i="930"/>
  <c r="G11" i="932"/>
  <c r="B138" i="878"/>
  <c r="G144" i="879"/>
  <c r="G134" i="880"/>
  <c r="G125" i="881"/>
  <c r="G138" i="914"/>
  <c r="G137" i="914" s="1"/>
  <c r="B59" i="915"/>
  <c r="B28" i="918"/>
  <c r="G60" i="928"/>
  <c r="G128" i="933"/>
  <c r="B134" i="934"/>
  <c r="B106" i="876"/>
  <c r="G43" i="879"/>
  <c r="B144" i="879"/>
  <c r="B134" i="880"/>
  <c r="B59" i="889"/>
  <c r="B26" i="890"/>
  <c r="B138" i="911"/>
  <c r="G63" i="917"/>
  <c r="G131" i="922"/>
  <c r="B42" i="923"/>
  <c r="B137" i="932"/>
  <c r="G138" i="896"/>
  <c r="G137" i="896" s="1"/>
  <c r="B26" i="900"/>
  <c r="B134" i="905"/>
  <c r="G11" i="911"/>
  <c r="G60" i="922"/>
  <c r="B125" i="925"/>
  <c r="B144" i="925"/>
  <c r="B42" i="929"/>
  <c r="G137" i="932"/>
  <c r="B59" i="873"/>
  <c r="B64" i="875"/>
  <c r="G93" i="884"/>
  <c r="G128" i="887"/>
  <c r="G60" i="889"/>
  <c r="B131" i="893"/>
  <c r="B138" i="907"/>
  <c r="B26" i="909"/>
  <c r="G43" i="927"/>
  <c r="B42" i="881"/>
  <c r="B26" i="882"/>
  <c r="B128" i="887"/>
  <c r="G131" i="889"/>
  <c r="B144" i="890"/>
  <c r="B42" i="916"/>
  <c r="G134" i="917"/>
  <c r="B144" i="918"/>
  <c r="G128" i="920"/>
  <c r="B64" i="928"/>
  <c r="G60" i="873"/>
  <c r="G131" i="873"/>
  <c r="B42" i="878"/>
  <c r="G144" i="890"/>
  <c r="G131" i="899"/>
  <c r="B144" i="904"/>
  <c r="G60" i="910"/>
  <c r="B106" i="911"/>
  <c r="G131" i="912"/>
  <c r="G63" i="915"/>
  <c r="G134" i="915"/>
  <c r="B144" i="916"/>
  <c r="G43" i="918"/>
  <c r="B144" i="921"/>
  <c r="G134" i="922"/>
  <c r="G63" i="926"/>
  <c r="G63" i="928"/>
  <c r="G43" i="929"/>
  <c r="G63" i="875"/>
  <c r="B128" i="879"/>
  <c r="G11" i="880"/>
  <c r="B28" i="886"/>
  <c r="G60" i="887"/>
  <c r="B106" i="888"/>
  <c r="G63" i="889"/>
  <c r="G131" i="893"/>
  <c r="B42" i="894"/>
  <c r="G60" i="895"/>
  <c r="G60" i="897"/>
  <c r="B131" i="899"/>
  <c r="B134" i="901"/>
  <c r="B42" i="902"/>
  <c r="B125" i="902"/>
  <c r="G144" i="904"/>
  <c r="G137" i="907"/>
  <c r="B131" i="908"/>
  <c r="B144" i="909"/>
  <c r="G60" i="912"/>
  <c r="G43" i="913"/>
  <c r="B106" i="914"/>
  <c r="B64" i="915"/>
  <c r="B125" i="916"/>
  <c r="B42" i="918"/>
  <c r="B138" i="919"/>
  <c r="B26" i="921"/>
  <c r="B106" i="921"/>
  <c r="G144" i="921"/>
  <c r="G63" i="922"/>
  <c r="B138" i="924"/>
  <c r="B128" i="929"/>
  <c r="B106" i="930"/>
  <c r="B42" i="934"/>
  <c r="B137" i="874"/>
  <c r="G16" i="874"/>
  <c r="B12" i="874"/>
  <c r="B12" i="878"/>
  <c r="B137" i="884"/>
  <c r="G16" i="893"/>
  <c r="B12" i="893"/>
  <c r="B137" i="893"/>
  <c r="G125" i="876"/>
  <c r="B134" i="881"/>
  <c r="B42" i="883"/>
  <c r="B42" i="882"/>
  <c r="G123" i="885"/>
  <c r="G16" i="889"/>
  <c r="G16" i="892"/>
  <c r="B12" i="892"/>
  <c r="B12" i="872"/>
  <c r="B137" i="895"/>
  <c r="G63" i="877"/>
  <c r="G43" i="887"/>
  <c r="G60" i="880"/>
  <c r="B125" i="880"/>
  <c r="B12" i="891"/>
  <c r="B64" i="878"/>
  <c r="B125" i="878"/>
  <c r="B42" i="879"/>
  <c r="B137" i="886"/>
  <c r="G26" i="906"/>
  <c r="B14" i="906"/>
  <c r="B137" i="873"/>
  <c r="B131" i="879"/>
  <c r="G63" i="880"/>
  <c r="G93" i="886"/>
  <c r="G60" i="888"/>
  <c r="G125" i="877"/>
  <c r="B128" i="880"/>
  <c r="B64" i="880"/>
  <c r="G128" i="880"/>
  <c r="B42" i="875"/>
  <c r="B12" i="877"/>
  <c r="B12" i="883"/>
  <c r="G16" i="883"/>
  <c r="B138" i="888"/>
  <c r="B128" i="877"/>
  <c r="G16" i="881"/>
  <c r="G63" i="882"/>
  <c r="B128" i="882"/>
  <c r="G16" i="882"/>
  <c r="B12" i="882"/>
  <c r="B12" i="904"/>
  <c r="G63" i="883"/>
  <c r="B26" i="881"/>
  <c r="G16" i="877"/>
  <c r="G16" i="884"/>
  <c r="B12" i="884"/>
  <c r="G93" i="888"/>
  <c r="G43" i="899"/>
  <c r="B42" i="906"/>
  <c r="B14" i="894"/>
  <c r="G134" i="901"/>
  <c r="G63" i="902"/>
  <c r="G137" i="906"/>
  <c r="G63" i="892"/>
  <c r="B137" i="905"/>
  <c r="G93" i="910"/>
  <c r="B137" i="910"/>
  <c r="B16" i="894"/>
  <c r="B64" i="898"/>
  <c r="G16" i="894"/>
  <c r="G128" i="894"/>
  <c r="G125" i="898"/>
  <c r="G93" i="894"/>
  <c r="G63" i="900"/>
  <c r="B64" i="890"/>
  <c r="B144" i="894"/>
  <c r="B144" i="898"/>
  <c r="B64" i="900"/>
  <c r="G128" i="900"/>
  <c r="B125" i="895"/>
  <c r="B28" i="896"/>
  <c r="B138" i="896"/>
  <c r="G63" i="897"/>
  <c r="B59" i="901"/>
  <c r="G138" i="901"/>
  <c r="G137" i="901" s="1"/>
  <c r="B12" i="903"/>
  <c r="G134" i="889"/>
  <c r="B131" i="894"/>
  <c r="B137" i="899"/>
  <c r="B12" i="915"/>
  <c r="G16" i="915"/>
  <c r="G16" i="908"/>
  <c r="G16" i="899"/>
  <c r="B12" i="899"/>
  <c r="G16" i="903"/>
  <c r="B125" i="905"/>
  <c r="B12" i="907"/>
  <c r="G16" i="907"/>
  <c r="G125" i="896"/>
  <c r="G16" i="901"/>
  <c r="G125" i="910"/>
  <c r="B131" i="898"/>
  <c r="B12" i="905"/>
  <c r="G16" i="905"/>
  <c r="B137" i="891"/>
  <c r="B128" i="897"/>
  <c r="B128" i="904"/>
  <c r="B138" i="908"/>
  <c r="G93" i="898"/>
  <c r="G63" i="901"/>
  <c r="B144" i="901"/>
  <c r="G63" i="904"/>
  <c r="B16" i="906"/>
  <c r="G134" i="900"/>
  <c r="G16" i="906"/>
  <c r="B26" i="905"/>
  <c r="G125" i="890"/>
  <c r="B28" i="899"/>
  <c r="B64" i="899"/>
  <c r="G43" i="894"/>
  <c r="B12" i="898"/>
  <c r="B137" i="902"/>
  <c r="B59" i="891"/>
  <c r="B106" i="898"/>
  <c r="B106" i="900"/>
  <c r="G16" i="902"/>
  <c r="G11" i="896"/>
  <c r="G138" i="902"/>
  <c r="G137" i="902" s="1"/>
  <c r="B26" i="906"/>
  <c r="B42" i="907"/>
  <c r="B128" i="890"/>
  <c r="B59" i="897"/>
  <c r="G60" i="898"/>
  <c r="B42" i="904"/>
  <c r="B106" i="903"/>
  <c r="G131" i="909"/>
  <c r="G11" i="912"/>
  <c r="B137" i="926"/>
  <c r="G137" i="912"/>
  <c r="B137" i="915"/>
  <c r="B137" i="922"/>
  <c r="B26" i="926"/>
  <c r="G134" i="911"/>
  <c r="G16" i="933"/>
  <c r="B12" i="933"/>
  <c r="B137" i="933"/>
  <c r="B26" i="919"/>
  <c r="B12" i="910"/>
  <c r="G125" i="912"/>
  <c r="B137" i="935"/>
  <c r="B26" i="935"/>
  <c r="G16" i="929"/>
  <c r="B12" i="929"/>
  <c r="B26" i="920"/>
  <c r="B137" i="918"/>
  <c r="B137" i="921"/>
  <c r="G93" i="911"/>
  <c r="G43" i="912"/>
  <c r="B42" i="913"/>
  <c r="B137" i="934"/>
  <c r="G16" i="914"/>
  <c r="B12" i="914"/>
  <c r="G16" i="921"/>
  <c r="B12" i="921"/>
  <c r="G16" i="924"/>
  <c r="B12" i="919"/>
  <c r="B137" i="914"/>
  <c r="B26" i="913"/>
  <c r="B12" i="925"/>
  <c r="B12" i="931"/>
  <c r="B12" i="916"/>
  <c r="B137" i="928"/>
  <c r="B12" i="924"/>
  <c r="B26" i="916"/>
  <c r="B12" i="928"/>
  <c r="B137" i="916" l="1"/>
  <c r="G26" i="902"/>
  <c r="B16" i="910"/>
  <c r="B137" i="919"/>
  <c r="B26" i="933"/>
  <c r="B137" i="882"/>
  <c r="B137" i="903"/>
  <c r="B137" i="880"/>
  <c r="G16" i="879"/>
  <c r="G16" i="898"/>
  <c r="B137" i="885"/>
  <c r="B16" i="881"/>
  <c r="G16" i="934"/>
  <c r="B14" i="881"/>
  <c r="G16" i="904"/>
  <c r="G16" i="935"/>
  <c r="B12" i="930"/>
  <c r="B137" i="923"/>
  <c r="B16" i="901"/>
  <c r="G16" i="925"/>
  <c r="B137" i="894"/>
  <c r="G26" i="894"/>
  <c r="G16" i="910"/>
  <c r="B16" i="905"/>
  <c r="B12" i="913"/>
  <c r="B16" i="913" s="1"/>
  <c r="G16" i="900"/>
  <c r="G26" i="908"/>
  <c r="G16" i="927"/>
  <c r="B12" i="887"/>
  <c r="G26" i="887" s="1"/>
  <c r="B26" i="877"/>
  <c r="B137" i="890"/>
  <c r="B123" i="890" s="1"/>
  <c r="G122" i="890" s="1"/>
  <c r="G16" i="916"/>
  <c r="B26" i="925"/>
  <c r="B12" i="889"/>
  <c r="B12" i="875"/>
  <c r="G16" i="890"/>
  <c r="G16" i="891"/>
  <c r="B26" i="904"/>
  <c r="B26" i="884"/>
  <c r="B12" i="917"/>
  <c r="B14" i="917" s="1"/>
  <c r="G16" i="922"/>
  <c r="B137" i="927"/>
  <c r="G16" i="920"/>
  <c r="G16" i="895"/>
  <c r="G26" i="881"/>
  <c r="B12" i="880"/>
  <c r="B26" i="878"/>
  <c r="B137" i="917"/>
  <c r="B137" i="878"/>
  <c r="G16" i="872"/>
  <c r="B123" i="920"/>
  <c r="G122" i="920" s="1"/>
  <c r="B12" i="932"/>
  <c r="B16" i="877"/>
  <c r="B16" i="915"/>
  <c r="B137" i="897"/>
  <c r="B26" i="934"/>
  <c r="B137" i="883"/>
  <c r="B137" i="900"/>
  <c r="B137" i="924"/>
  <c r="G16" i="897"/>
  <c r="G16" i="918"/>
  <c r="B12" i="918"/>
  <c r="B12" i="895"/>
  <c r="G123" i="905"/>
  <c r="G123" i="933"/>
  <c r="B12" i="911"/>
  <c r="B12" i="920"/>
  <c r="G16" i="919"/>
  <c r="B26" i="876"/>
  <c r="B26" i="924"/>
  <c r="G16" i="926"/>
  <c r="G123" i="895"/>
  <c r="B12" i="926"/>
  <c r="G123" i="883"/>
  <c r="G16" i="873"/>
  <c r="B12" i="873"/>
  <c r="B137" i="906"/>
  <c r="G123" i="935"/>
  <c r="B12" i="888"/>
  <c r="G26" i="888" s="1"/>
  <c r="B137" i="901"/>
  <c r="B12" i="890"/>
  <c r="B26" i="880"/>
  <c r="B26" i="895"/>
  <c r="B26" i="922"/>
  <c r="B26" i="929"/>
  <c r="B12" i="897"/>
  <c r="B12" i="885"/>
  <c r="B26" i="874"/>
  <c r="G16" i="909"/>
  <c r="B12" i="909"/>
  <c r="G16" i="923"/>
  <c r="B137" i="912"/>
  <c r="B12" i="923"/>
  <c r="B26" i="927"/>
  <c r="B16" i="902"/>
  <c r="G123" i="921"/>
  <c r="B14" i="902"/>
  <c r="B12" i="876"/>
  <c r="B12" i="922"/>
  <c r="B26" i="907"/>
  <c r="G123" i="927"/>
  <c r="G123" i="926"/>
  <c r="G16" i="887"/>
  <c r="G123" i="907"/>
  <c r="G16" i="880"/>
  <c r="G16" i="876"/>
  <c r="G123" i="934"/>
  <c r="B14" i="875"/>
  <c r="G26" i="875"/>
  <c r="B16" i="875"/>
  <c r="G123" i="928"/>
  <c r="B26" i="923"/>
  <c r="B137" i="909"/>
  <c r="G123" i="924"/>
  <c r="B26" i="903"/>
  <c r="B137" i="889"/>
  <c r="B26" i="908"/>
  <c r="G123" i="878"/>
  <c r="G16" i="875"/>
  <c r="G123" i="899"/>
  <c r="B26" i="872"/>
  <c r="G16" i="930"/>
  <c r="G16" i="886"/>
  <c r="B12" i="900"/>
  <c r="G26" i="900" s="1"/>
  <c r="B26" i="914"/>
  <c r="B137" i="898"/>
  <c r="B123" i="898" s="1"/>
  <c r="G122" i="898" s="1"/>
  <c r="B12" i="879"/>
  <c r="G123" i="882"/>
  <c r="B26" i="888"/>
  <c r="B26" i="875"/>
  <c r="B14" i="908"/>
  <c r="G123" i="922"/>
  <c r="G123" i="886"/>
  <c r="B16" i="908"/>
  <c r="G123" i="929"/>
  <c r="B12" i="886"/>
  <c r="B137" i="876"/>
  <c r="G123" i="915"/>
  <c r="G123" i="880"/>
  <c r="G16" i="888"/>
  <c r="G123" i="914"/>
  <c r="G16" i="911"/>
  <c r="G123" i="879"/>
  <c r="G16" i="932"/>
  <c r="G123" i="930"/>
  <c r="B26" i="901"/>
  <c r="B137" i="930"/>
  <c r="B26" i="930"/>
  <c r="G123" i="892"/>
  <c r="B26" i="898"/>
  <c r="B137" i="879"/>
  <c r="G123" i="888"/>
  <c r="B123" i="931"/>
  <c r="G122" i="931" s="1"/>
  <c r="G123" i="931"/>
  <c r="G16" i="917"/>
  <c r="B123" i="892"/>
  <c r="G122" i="892" s="1"/>
  <c r="G123" i="887"/>
  <c r="B26" i="918"/>
  <c r="G123" i="875"/>
  <c r="B137" i="907"/>
  <c r="B123" i="872"/>
  <c r="G122" i="872" s="1"/>
  <c r="G123" i="889"/>
  <c r="B123" i="921"/>
  <c r="G122" i="921" s="1"/>
  <c r="B123" i="902"/>
  <c r="G122" i="902" s="1"/>
  <c r="B137" i="875"/>
  <c r="G123" i="923"/>
  <c r="G123" i="903"/>
  <c r="B26" i="917"/>
  <c r="G123" i="897"/>
  <c r="B12" i="935"/>
  <c r="G123" i="893"/>
  <c r="B123" i="918"/>
  <c r="G122" i="918" s="1"/>
  <c r="B123" i="884"/>
  <c r="G122" i="884" s="1"/>
  <c r="B26" i="879"/>
  <c r="G26" i="901"/>
  <c r="B137" i="929"/>
  <c r="B123" i="887"/>
  <c r="G122" i="887" s="1"/>
  <c r="B14" i="901"/>
  <c r="B26" i="931"/>
  <c r="B123" i="882"/>
  <c r="G122" i="882" s="1"/>
  <c r="B123" i="922"/>
  <c r="G122" i="922" s="1"/>
  <c r="G123" i="913"/>
  <c r="B123" i="893"/>
  <c r="G122" i="893" s="1"/>
  <c r="B26" i="911"/>
  <c r="G123" i="916"/>
  <c r="G123" i="919"/>
  <c r="B123" i="928"/>
  <c r="G122" i="928" s="1"/>
  <c r="B26" i="932"/>
  <c r="B26" i="915"/>
  <c r="G123" i="920"/>
  <c r="G123" i="872"/>
  <c r="B26" i="883"/>
  <c r="B123" i="925"/>
  <c r="G122" i="925" s="1"/>
  <c r="B137" i="913"/>
  <c r="G123" i="932"/>
  <c r="G123" i="925"/>
  <c r="G123" i="891"/>
  <c r="B26" i="889"/>
  <c r="B12" i="934"/>
  <c r="G123" i="908"/>
  <c r="G123" i="900"/>
  <c r="G123" i="874"/>
  <c r="G123" i="917"/>
  <c r="B123" i="916"/>
  <c r="G122" i="916" s="1"/>
  <c r="G123" i="873"/>
  <c r="B137" i="911"/>
  <c r="G16" i="913"/>
  <c r="B26" i="886"/>
  <c r="B26" i="912"/>
  <c r="G123" i="904"/>
  <c r="G123" i="894"/>
  <c r="G123" i="881"/>
  <c r="B137" i="877"/>
  <c r="G123" i="906"/>
  <c r="B123" i="886"/>
  <c r="G122" i="886" s="1"/>
  <c r="G123" i="884"/>
  <c r="B123" i="914"/>
  <c r="G122" i="914" s="1"/>
  <c r="B123" i="932"/>
  <c r="G122" i="932" s="1"/>
  <c r="B123" i="935"/>
  <c r="G122" i="935" s="1"/>
  <c r="B137" i="881"/>
  <c r="B123" i="910"/>
  <c r="G122" i="910" s="1"/>
  <c r="B123" i="933"/>
  <c r="G122" i="933" s="1"/>
  <c r="B137" i="904"/>
  <c r="G26" i="933"/>
  <c r="B16" i="933"/>
  <c r="B14" i="933"/>
  <c r="B123" i="905"/>
  <c r="G122" i="905" s="1"/>
  <c r="B14" i="904"/>
  <c r="G26" i="904"/>
  <c r="B16" i="873"/>
  <c r="B14" i="873"/>
  <c r="G26" i="927"/>
  <c r="B14" i="927"/>
  <c r="B26" i="899"/>
  <c r="B137" i="896"/>
  <c r="B14" i="891"/>
  <c r="G26" i="891"/>
  <c r="G123" i="890"/>
  <c r="B26" i="896"/>
  <c r="G26" i="872"/>
  <c r="B14" i="872"/>
  <c r="B12" i="896"/>
  <c r="G16" i="896"/>
  <c r="B14" i="905"/>
  <c r="G26" i="905"/>
  <c r="B123" i="895"/>
  <c r="G122" i="895" s="1"/>
  <c r="G26" i="921"/>
  <c r="B14" i="921"/>
  <c r="B123" i="899"/>
  <c r="G122" i="899" s="1"/>
  <c r="G26" i="895"/>
  <c r="B14" i="895"/>
  <c r="B16" i="895"/>
  <c r="G123" i="876"/>
  <c r="G26" i="925"/>
  <c r="B14" i="925"/>
  <c r="B16" i="904"/>
  <c r="G26" i="892"/>
  <c r="B16" i="892"/>
  <c r="B14" i="892"/>
  <c r="B14" i="926"/>
  <c r="G26" i="926"/>
  <c r="G26" i="914"/>
  <c r="B16" i="914"/>
  <c r="B14" i="914"/>
  <c r="B123" i="926"/>
  <c r="G122" i="926" s="1"/>
  <c r="G123" i="910"/>
  <c r="G26" i="928"/>
  <c r="B16" i="928"/>
  <c r="B14" i="928"/>
  <c r="G26" i="932"/>
  <c r="B16" i="932"/>
  <c r="B14" i="932"/>
  <c r="B16" i="925"/>
  <c r="B16" i="882"/>
  <c r="B14" i="882"/>
  <c r="G26" i="882"/>
  <c r="G26" i="915"/>
  <c r="B14" i="915"/>
  <c r="G123" i="901"/>
  <c r="B14" i="924"/>
  <c r="G26" i="924"/>
  <c r="B16" i="924"/>
  <c r="B16" i="922"/>
  <c r="B14" i="922"/>
  <c r="G26" i="922"/>
  <c r="G35" i="906"/>
  <c r="B16" i="886"/>
  <c r="B14" i="886"/>
  <c r="B123" i="873"/>
  <c r="G122" i="873" s="1"/>
  <c r="B16" i="884"/>
  <c r="B14" i="884"/>
  <c r="G26" i="884"/>
  <c r="B123" i="903"/>
  <c r="G122" i="903" s="1"/>
  <c r="G26" i="893"/>
  <c r="B16" i="893"/>
  <c r="B14" i="893"/>
  <c r="G26" i="874"/>
  <c r="B14" i="874"/>
  <c r="B16" i="899"/>
  <c r="B14" i="899"/>
  <c r="G26" i="899"/>
  <c r="G16" i="912"/>
  <c r="B12" i="912"/>
  <c r="B123" i="874"/>
  <c r="G122" i="874" s="1"/>
  <c r="G123" i="896"/>
  <c r="B123" i="934"/>
  <c r="G122" i="934" s="1"/>
  <c r="B123" i="880"/>
  <c r="G122" i="880" s="1"/>
  <c r="G26" i="918"/>
  <c r="B16" i="918"/>
  <c r="B14" i="918"/>
  <c r="G26" i="929"/>
  <c r="B16" i="929"/>
  <c r="B14" i="929"/>
  <c r="G35" i="881"/>
  <c r="G26" i="878"/>
  <c r="B14" i="878"/>
  <c r="B16" i="878"/>
  <c r="B16" i="874"/>
  <c r="G26" i="919"/>
  <c r="B14" i="919"/>
  <c r="G123" i="912"/>
  <c r="G123" i="877"/>
  <c r="G123" i="902"/>
  <c r="B14" i="903"/>
  <c r="G26" i="903"/>
  <c r="B16" i="903"/>
  <c r="G123" i="898"/>
  <c r="G26" i="916"/>
  <c r="B16" i="916"/>
  <c r="B14" i="916"/>
  <c r="B16" i="927"/>
  <c r="B14" i="920"/>
  <c r="G26" i="920"/>
  <c r="B137" i="888"/>
  <c r="B14" i="877"/>
  <c r="G26" i="877"/>
  <c r="G26" i="880"/>
  <c r="B14" i="880"/>
  <c r="B123" i="891"/>
  <c r="G122" i="891" s="1"/>
  <c r="G26" i="931"/>
  <c r="B16" i="931"/>
  <c r="B14" i="931"/>
  <c r="B16" i="921"/>
  <c r="G35" i="902"/>
  <c r="B16" i="891"/>
  <c r="B16" i="898"/>
  <c r="B14" i="898"/>
  <c r="G26" i="898"/>
  <c r="B137" i="908"/>
  <c r="G26" i="930"/>
  <c r="B16" i="930"/>
  <c r="B14" i="930"/>
  <c r="B123" i="919"/>
  <c r="G122" i="919" s="1"/>
  <c r="G26" i="910"/>
  <c r="B14" i="910"/>
  <c r="B16" i="919"/>
  <c r="G123" i="911"/>
  <c r="G26" i="907"/>
  <c r="B16" i="907"/>
  <c r="B14" i="907"/>
  <c r="B123" i="927"/>
  <c r="G122" i="927" s="1"/>
  <c r="B123" i="915"/>
  <c r="G122" i="915" s="1"/>
  <c r="G123" i="909"/>
  <c r="B14" i="883"/>
  <c r="G26" i="883"/>
  <c r="B16" i="883"/>
  <c r="B123" i="885"/>
  <c r="G122" i="885" s="1"/>
  <c r="G26" i="876"/>
  <c r="B14" i="876"/>
  <c r="B16" i="872"/>
  <c r="G26" i="913" l="1"/>
  <c r="B14" i="913"/>
  <c r="B14" i="887"/>
  <c r="B14" i="888"/>
  <c r="B16" i="887"/>
  <c r="B123" i="901"/>
  <c r="G122" i="901" s="1"/>
  <c r="G26" i="873"/>
  <c r="B16" i="888"/>
  <c r="G26" i="917"/>
  <c r="G35" i="875"/>
  <c r="B123" i="917"/>
  <c r="G122" i="917" s="1"/>
  <c r="B16" i="920"/>
  <c r="B16" i="876"/>
  <c r="B16" i="880"/>
  <c r="G26" i="890"/>
  <c r="G35" i="890" s="1"/>
  <c r="B16" i="926"/>
  <c r="B123" i="897"/>
  <c r="G122" i="897" s="1"/>
  <c r="G26" i="934"/>
  <c r="B16" i="917"/>
  <c r="B16" i="923"/>
  <c r="G26" i="935"/>
  <c r="B16" i="900"/>
  <c r="B123" i="923"/>
  <c r="G122" i="923" s="1"/>
  <c r="B16" i="909"/>
  <c r="G26" i="889"/>
  <c r="B123" i="878"/>
  <c r="G122" i="878" s="1"/>
  <c r="B14" i="911"/>
  <c r="B123" i="894"/>
  <c r="G122" i="894" s="1"/>
  <c r="B16" i="911"/>
  <c r="B123" i="900"/>
  <c r="G122" i="900" s="1"/>
  <c r="G35" i="908"/>
  <c r="B33" i="908" s="1"/>
  <c r="B16" i="885"/>
  <c r="G35" i="901"/>
  <c r="B16" i="935"/>
  <c r="B123" i="924"/>
  <c r="G122" i="924" s="1"/>
  <c r="B123" i="906"/>
  <c r="G122" i="906" s="1"/>
  <c r="G26" i="911"/>
  <c r="B123" i="883"/>
  <c r="G122" i="883" s="1"/>
  <c r="B16" i="897"/>
  <c r="B14" i="889"/>
  <c r="G26" i="886"/>
  <c r="B16" i="889"/>
  <c r="G35" i="894"/>
  <c r="G26" i="909"/>
  <c r="G26" i="885"/>
  <c r="G35" i="885" s="1"/>
  <c r="B14" i="923"/>
  <c r="B14" i="909"/>
  <c r="G26" i="923"/>
  <c r="B16" i="890"/>
  <c r="G26" i="897"/>
  <c r="G35" i="897" s="1"/>
  <c r="B14" i="885"/>
  <c r="B14" i="897"/>
  <c r="B14" i="890"/>
  <c r="B14" i="900"/>
  <c r="B123" i="876"/>
  <c r="G122" i="876" s="1"/>
  <c r="B123" i="909"/>
  <c r="G122" i="909" s="1"/>
  <c r="B123" i="912"/>
  <c r="G122" i="912" s="1"/>
  <c r="B123" i="879"/>
  <c r="G122" i="879" s="1"/>
  <c r="B123" i="929"/>
  <c r="G122" i="929" s="1"/>
  <c r="B16" i="934"/>
  <c r="B123" i="889"/>
  <c r="G122" i="889" s="1"/>
  <c r="B14" i="879"/>
  <c r="B16" i="879"/>
  <c r="G26" i="879"/>
  <c r="B14" i="935"/>
  <c r="B14" i="934"/>
  <c r="B123" i="881"/>
  <c r="G122" i="881" s="1"/>
  <c r="B123" i="930"/>
  <c r="G122" i="930" s="1"/>
  <c r="B123" i="907"/>
  <c r="G122" i="907" s="1"/>
  <c r="B123" i="904"/>
  <c r="G122" i="904" s="1"/>
  <c r="B123" i="875"/>
  <c r="G122" i="875" s="1"/>
  <c r="B123" i="913"/>
  <c r="G122" i="913" s="1"/>
  <c r="B123" i="877"/>
  <c r="G122" i="877" s="1"/>
  <c r="B123" i="911"/>
  <c r="G122" i="911" s="1"/>
  <c r="G35" i="895"/>
  <c r="G35" i="872"/>
  <c r="G35" i="904"/>
  <c r="B33" i="881"/>
  <c r="G35" i="892"/>
  <c r="G35" i="898"/>
  <c r="G35" i="915"/>
  <c r="G35" i="893"/>
  <c r="G35" i="876"/>
  <c r="G35" i="882"/>
  <c r="G35" i="922"/>
  <c r="G35" i="916"/>
  <c r="G35" i="884"/>
  <c r="G35" i="911"/>
  <c r="G35" i="921"/>
  <c r="G35" i="919"/>
  <c r="G35" i="888"/>
  <c r="G35" i="928"/>
  <c r="G35" i="931"/>
  <c r="G26" i="912"/>
  <c r="B16" i="912"/>
  <c r="B14" i="912"/>
  <c r="G35" i="883"/>
  <c r="G35" i="891"/>
  <c r="G35" i="887"/>
  <c r="G35" i="917"/>
  <c r="G35" i="880"/>
  <c r="G35" i="903"/>
  <c r="G35" i="914"/>
  <c r="G35" i="886"/>
  <c r="G35" i="877"/>
  <c r="B123" i="896"/>
  <c r="G122" i="896" s="1"/>
  <c r="G35" i="909"/>
  <c r="B33" i="906"/>
  <c r="B33" i="875"/>
  <c r="G35" i="899"/>
  <c r="G35" i="905"/>
  <c r="G35" i="910"/>
  <c r="B123" i="888"/>
  <c r="G122" i="888" s="1"/>
  <c r="G35" i="913"/>
  <c r="G35" i="900"/>
  <c r="G35" i="924"/>
  <c r="G35" i="930"/>
  <c r="B33" i="902"/>
  <c r="G35" i="926"/>
  <c r="G35" i="934"/>
  <c r="G35" i="929"/>
  <c r="G35" i="925"/>
  <c r="G35" i="927"/>
  <c r="B14" i="896"/>
  <c r="G26" i="896"/>
  <c r="B16" i="896"/>
  <c r="G35" i="878"/>
  <c r="G35" i="874"/>
  <c r="G35" i="920"/>
  <c r="G35" i="932"/>
  <c r="G35" i="933"/>
  <c r="G35" i="873"/>
  <c r="G35" i="907"/>
  <c r="B123" i="908"/>
  <c r="G122" i="908" s="1"/>
  <c r="G35" i="918"/>
  <c r="B33" i="885" l="1"/>
  <c r="G35" i="889"/>
  <c r="G35" i="923"/>
  <c r="B33" i="894"/>
  <c r="G35" i="935"/>
  <c r="B33" i="901"/>
  <c r="G35" i="879"/>
  <c r="B35" i="885"/>
  <c r="G42" i="885"/>
  <c r="G52" i="885" s="1"/>
  <c r="B33" i="876"/>
  <c r="B33" i="893"/>
  <c r="B33" i="915"/>
  <c r="B33" i="898"/>
  <c r="B33" i="887"/>
  <c r="B33" i="921"/>
  <c r="B33" i="878"/>
  <c r="B33" i="905"/>
  <c r="B33" i="891"/>
  <c r="G35" i="896"/>
  <c r="B33" i="911"/>
  <c r="B33" i="930"/>
  <c r="G42" i="908"/>
  <c r="G52" i="908" s="1"/>
  <c r="B35" i="908"/>
  <c r="B33" i="884"/>
  <c r="B33" i="919"/>
  <c r="B33" i="913"/>
  <c r="B33" i="874"/>
  <c r="G42" i="902"/>
  <c r="G52" i="902" s="1"/>
  <c r="B35" i="902"/>
  <c r="B33" i="899"/>
  <c r="B33" i="916"/>
  <c r="B33" i="918"/>
  <c r="B33" i="909"/>
  <c r="B33" i="917"/>
  <c r="G42" i="875"/>
  <c r="G52" i="875" s="1"/>
  <c r="B35" i="875"/>
  <c r="B33" i="877"/>
  <c r="B33" i="883"/>
  <c r="B33" i="907"/>
  <c r="B33" i="922"/>
  <c r="B33" i="892"/>
  <c r="B33" i="873"/>
  <c r="G42" i="881"/>
  <c r="G52" i="881" s="1"/>
  <c r="B35" i="881"/>
  <c r="B33" i="926"/>
  <c r="B33" i="890"/>
  <c r="B33" i="900"/>
  <c r="B33" i="886"/>
  <c r="G35" i="912"/>
  <c r="B33" i="924"/>
  <c r="B33" i="923"/>
  <c r="B33" i="932"/>
  <c r="B33" i="929"/>
  <c r="B33" i="882"/>
  <c r="B33" i="904"/>
  <c r="B33" i="888"/>
  <c r="B33" i="925"/>
  <c r="B33" i="933"/>
  <c r="G42" i="906"/>
  <c r="G52" i="906" s="1"/>
  <c r="B35" i="906"/>
  <c r="B33" i="914"/>
  <c r="B33" i="880"/>
  <c r="B33" i="931"/>
  <c r="B33" i="872"/>
  <c r="B33" i="910"/>
  <c r="B33" i="927"/>
  <c r="B33" i="920"/>
  <c r="B33" i="934"/>
  <c r="B33" i="928"/>
  <c r="B33" i="895"/>
  <c r="B33" i="897"/>
  <c r="B33" i="903"/>
  <c r="B35" i="894" l="1"/>
  <c r="G42" i="894"/>
  <c r="G52" i="894" s="1"/>
  <c r="B33" i="879"/>
  <c r="B33" i="889"/>
  <c r="B33" i="935"/>
  <c r="B35" i="901"/>
  <c r="G42" i="901"/>
  <c r="G52" i="901" s="1"/>
  <c r="B49" i="885"/>
  <c r="B33" i="896"/>
  <c r="G42" i="900"/>
  <c r="G52" i="900" s="1"/>
  <c r="B35" i="900"/>
  <c r="G42" i="933"/>
  <c r="G52" i="933" s="1"/>
  <c r="B35" i="933"/>
  <c r="G42" i="926"/>
  <c r="G52" i="926" s="1"/>
  <c r="B35" i="926"/>
  <c r="B49" i="906"/>
  <c r="G42" i="918"/>
  <c r="G52" i="918" s="1"/>
  <c r="B35" i="918"/>
  <c r="G42" i="888"/>
  <c r="G52" i="888" s="1"/>
  <c r="B35" i="888"/>
  <c r="G42" i="917"/>
  <c r="G52" i="917" s="1"/>
  <c r="B35" i="917"/>
  <c r="G42" i="921"/>
  <c r="G52" i="921" s="1"/>
  <c r="B35" i="921"/>
  <c r="G42" i="898"/>
  <c r="G52" i="898" s="1"/>
  <c r="B35" i="898"/>
  <c r="G42" i="928"/>
  <c r="G52" i="928" s="1"/>
  <c r="B35" i="928"/>
  <c r="G42" i="935"/>
  <c r="G52" i="935" s="1"/>
  <c r="B35" i="935"/>
  <c r="G42" i="903"/>
  <c r="G52" i="903" s="1"/>
  <c r="B35" i="903"/>
  <c r="G42" i="897"/>
  <c r="G52" i="897" s="1"/>
  <c r="B35" i="897"/>
  <c r="G42" i="919"/>
  <c r="G52" i="919" s="1"/>
  <c r="B35" i="919"/>
  <c r="G42" i="891"/>
  <c r="G52" i="891" s="1"/>
  <c r="B35" i="891"/>
  <c r="G42" i="872"/>
  <c r="G52" i="872" s="1"/>
  <c r="B35" i="872"/>
  <c r="G42" i="915"/>
  <c r="G52" i="915" s="1"/>
  <c r="B35" i="915"/>
  <c r="G42" i="904"/>
  <c r="G52" i="904" s="1"/>
  <c r="B35" i="904"/>
  <c r="G42" i="892"/>
  <c r="G52" i="892" s="1"/>
  <c r="B35" i="892"/>
  <c r="G42" i="922"/>
  <c r="G52" i="922" s="1"/>
  <c r="B35" i="922"/>
  <c r="G42" i="883"/>
  <c r="G52" i="883" s="1"/>
  <c r="B35" i="883"/>
  <c r="G42" i="884"/>
  <c r="G52" i="884" s="1"/>
  <c r="B35" i="884"/>
  <c r="B49" i="901"/>
  <c r="G42" i="907"/>
  <c r="G52" i="907" s="1"/>
  <c r="B35" i="907"/>
  <c r="G42" i="924"/>
  <c r="G52" i="924" s="1"/>
  <c r="B35" i="924"/>
  <c r="G42" i="877"/>
  <c r="G52" i="877" s="1"/>
  <c r="B35" i="877"/>
  <c r="G42" i="934"/>
  <c r="G52" i="934" s="1"/>
  <c r="B35" i="934"/>
  <c r="G42" i="920"/>
  <c r="G52" i="920" s="1"/>
  <c r="B35" i="920"/>
  <c r="G42" i="874"/>
  <c r="G52" i="874" s="1"/>
  <c r="B35" i="874"/>
  <c r="G42" i="910"/>
  <c r="G52" i="910" s="1"/>
  <c r="B35" i="910"/>
  <c r="B49" i="908"/>
  <c r="G42" i="914"/>
  <c r="G52" i="914" s="1"/>
  <c r="B35" i="914"/>
  <c r="G42" i="905"/>
  <c r="G52" i="905" s="1"/>
  <c r="B35" i="905"/>
  <c r="B49" i="881"/>
  <c r="G42" i="887"/>
  <c r="G52" i="887" s="1"/>
  <c r="B35" i="887"/>
  <c r="G42" i="913"/>
  <c r="G52" i="913" s="1"/>
  <c r="B35" i="913"/>
  <c r="G42" i="878"/>
  <c r="G52" i="878" s="1"/>
  <c r="B35" i="878"/>
  <c r="G42" i="923"/>
  <c r="G52" i="923" s="1"/>
  <c r="B35" i="923"/>
  <c r="G42" i="930"/>
  <c r="G52" i="930" s="1"/>
  <c r="B35" i="930"/>
  <c r="G42" i="893"/>
  <c r="G52" i="893" s="1"/>
  <c r="B35" i="893"/>
  <c r="G42" i="909"/>
  <c r="G52" i="909" s="1"/>
  <c r="B35" i="909"/>
  <c r="G42" i="895"/>
  <c r="G52" i="895" s="1"/>
  <c r="B35" i="895"/>
  <c r="B49" i="902"/>
  <c r="G42" i="932"/>
  <c r="G52" i="932" s="1"/>
  <c r="B35" i="932"/>
  <c r="G42" i="931"/>
  <c r="G52" i="931" s="1"/>
  <c r="B35" i="931"/>
  <c r="G42" i="880"/>
  <c r="G52" i="880" s="1"/>
  <c r="B35" i="880"/>
  <c r="B33" i="912"/>
  <c r="G42" i="890"/>
  <c r="G52" i="890" s="1"/>
  <c r="B35" i="890"/>
  <c r="G42" i="925"/>
  <c r="G52" i="925" s="1"/>
  <c r="B35" i="925"/>
  <c r="G42" i="899"/>
  <c r="G52" i="899" s="1"/>
  <c r="B35" i="899"/>
  <c r="G42" i="927"/>
  <c r="G52" i="927" s="1"/>
  <c r="B35" i="927"/>
  <c r="G42" i="911"/>
  <c r="G52" i="911" s="1"/>
  <c r="B35" i="911"/>
  <c r="G42" i="876"/>
  <c r="G52" i="876" s="1"/>
  <c r="B35" i="876"/>
  <c r="G42" i="916"/>
  <c r="G52" i="916" s="1"/>
  <c r="B35" i="916"/>
  <c r="G42" i="873"/>
  <c r="G52" i="873" s="1"/>
  <c r="B35" i="873"/>
  <c r="G42" i="882"/>
  <c r="G52" i="882" s="1"/>
  <c r="B35" i="882"/>
  <c r="G42" i="929"/>
  <c r="G52" i="929" s="1"/>
  <c r="B35" i="929"/>
  <c r="G42" i="886"/>
  <c r="G52" i="886" s="1"/>
  <c r="B35" i="886"/>
  <c r="B49" i="875"/>
  <c r="G42" i="879" l="1"/>
  <c r="G52" i="879" s="1"/>
  <c r="B35" i="879"/>
  <c r="B35" i="889"/>
  <c r="G42" i="889"/>
  <c r="G52" i="889" s="1"/>
  <c r="B49" i="894"/>
  <c r="B52" i="885"/>
  <c r="G59" i="885"/>
  <c r="G70" i="885" s="1"/>
  <c r="B49" i="917"/>
  <c r="B49" i="904"/>
  <c r="G59" i="881"/>
  <c r="G70" i="881" s="1"/>
  <c r="B52" i="881"/>
  <c r="G59" i="902"/>
  <c r="G70" i="902" s="1"/>
  <c r="B52" i="902"/>
  <c r="B49" i="915"/>
  <c r="B49" i="887"/>
  <c r="B49" i="919"/>
  <c r="B49" i="888"/>
  <c r="B49" i="927"/>
  <c r="B49" i="884"/>
  <c r="B49" i="876"/>
  <c r="B49" i="897"/>
  <c r="B49" i="918"/>
  <c r="B49" i="891"/>
  <c r="B49" i="924"/>
  <c r="B49" i="914"/>
  <c r="B49" i="923"/>
  <c r="B49" i="883"/>
  <c r="G59" i="906"/>
  <c r="G70" i="906" s="1"/>
  <c r="B52" i="906"/>
  <c r="B49" i="932"/>
  <c r="B49" i="872"/>
  <c r="B49" i="903"/>
  <c r="B49" i="922"/>
  <c r="B49" i="910"/>
  <c r="B49" i="874"/>
  <c r="B49" i="878"/>
  <c r="B49" i="926"/>
  <c r="B49" i="930"/>
  <c r="G42" i="912"/>
  <c r="G52" i="912" s="1"/>
  <c r="B35" i="912"/>
  <c r="B49" i="934"/>
  <c r="B49" i="892"/>
  <c r="B49" i="935"/>
  <c r="B49" i="907"/>
  <c r="B49" i="898"/>
  <c r="B49" i="905"/>
  <c r="B49" i="909"/>
  <c r="B49" i="893"/>
  <c r="B49" i="889"/>
  <c r="B49" i="933"/>
  <c r="G59" i="875"/>
  <c r="G70" i="875" s="1"/>
  <c r="B52" i="875"/>
  <c r="B49" i="882"/>
  <c r="B49" i="880"/>
  <c r="B49" i="895"/>
  <c r="B49" i="925"/>
  <c r="B49" i="886"/>
  <c r="B49" i="900"/>
  <c r="B49" i="911"/>
  <c r="B49" i="920"/>
  <c r="B49" i="929"/>
  <c r="B49" i="913"/>
  <c r="B49" i="916"/>
  <c r="G59" i="908"/>
  <c r="G70" i="908" s="1"/>
  <c r="B52" i="908"/>
  <c r="B49" i="899"/>
  <c r="B49" i="890"/>
  <c r="B49" i="928"/>
  <c r="G42" i="896"/>
  <c r="G52" i="896" s="1"/>
  <c r="B35" i="896"/>
  <c r="B49" i="921"/>
  <c r="G59" i="901"/>
  <c r="G70" i="901" s="1"/>
  <c r="B52" i="901"/>
  <c r="B49" i="873"/>
  <c r="B49" i="931"/>
  <c r="B49" i="877"/>
  <c r="B49" i="879" l="1"/>
  <c r="B52" i="894"/>
  <c r="G59" i="894"/>
  <c r="G70" i="894" s="1"/>
  <c r="B68" i="885"/>
  <c r="G59" i="888"/>
  <c r="G70" i="888" s="1"/>
  <c r="B52" i="888"/>
  <c r="G59" i="919"/>
  <c r="G70" i="919" s="1"/>
  <c r="B52" i="919"/>
  <c r="G59" i="878"/>
  <c r="G70" i="878" s="1"/>
  <c r="B52" i="878"/>
  <c r="G59" i="887"/>
  <c r="G70" i="887" s="1"/>
  <c r="B52" i="887"/>
  <c r="G59" i="932"/>
  <c r="G70" i="932" s="1"/>
  <c r="B52" i="932"/>
  <c r="G59" i="918"/>
  <c r="G70" i="918" s="1"/>
  <c r="B52" i="918"/>
  <c r="G59" i="874"/>
  <c r="G70" i="874" s="1"/>
  <c r="B52" i="874"/>
  <c r="G59" i="915"/>
  <c r="G70" i="915" s="1"/>
  <c r="B52" i="915"/>
  <c r="G59" i="872"/>
  <c r="G70" i="872" s="1"/>
  <c r="B52" i="872"/>
  <c r="G59" i="895"/>
  <c r="G70" i="895" s="1"/>
  <c r="B52" i="895"/>
  <c r="G59" i="897"/>
  <c r="G70" i="897" s="1"/>
  <c r="B52" i="897"/>
  <c r="B68" i="906"/>
  <c r="G59" i="935"/>
  <c r="G70" i="935" s="1"/>
  <c r="B52" i="935"/>
  <c r="G59" i="910"/>
  <c r="G70" i="910" s="1"/>
  <c r="B52" i="910"/>
  <c r="G59" i="907"/>
  <c r="G70" i="907" s="1"/>
  <c r="B52" i="907"/>
  <c r="B68" i="901"/>
  <c r="G59" i="909"/>
  <c r="G70" i="909" s="1"/>
  <c r="B52" i="909"/>
  <c r="B49" i="896"/>
  <c r="G59" i="920"/>
  <c r="G70" i="920" s="1"/>
  <c r="B52" i="920"/>
  <c r="G59" i="883"/>
  <c r="G70" i="883" s="1"/>
  <c r="B52" i="883"/>
  <c r="G59" i="876"/>
  <c r="G70" i="876" s="1"/>
  <c r="B52" i="876"/>
  <c r="G59" i="923"/>
  <c r="G70" i="923" s="1"/>
  <c r="B52" i="923"/>
  <c r="B68" i="902"/>
  <c r="G59" i="934"/>
  <c r="G70" i="934" s="1"/>
  <c r="B52" i="934"/>
  <c r="B49" i="912"/>
  <c r="G59" i="884"/>
  <c r="G70" i="884" s="1"/>
  <c r="B52" i="884"/>
  <c r="B68" i="881"/>
  <c r="G59" i="921"/>
  <c r="G70" i="921" s="1"/>
  <c r="B52" i="921"/>
  <c r="G59" i="893"/>
  <c r="G70" i="893" s="1"/>
  <c r="B52" i="893"/>
  <c r="G59" i="911"/>
  <c r="G70" i="911" s="1"/>
  <c r="B52" i="911"/>
  <c r="G59" i="899"/>
  <c r="G70" i="899" s="1"/>
  <c r="B52" i="899"/>
  <c r="G59" i="898"/>
  <c r="G70" i="898" s="1"/>
  <c r="B52" i="898"/>
  <c r="B68" i="875"/>
  <c r="G59" i="880"/>
  <c r="G70" i="880" s="1"/>
  <c r="B52" i="880"/>
  <c r="G59" i="886"/>
  <c r="G70" i="886" s="1"/>
  <c r="B52" i="886"/>
  <c r="G59" i="914"/>
  <c r="G70" i="914" s="1"/>
  <c r="B52" i="914"/>
  <c r="G59" i="904"/>
  <c r="G70" i="904" s="1"/>
  <c r="B52" i="904"/>
  <c r="B52" i="905"/>
  <c r="G59" i="905"/>
  <c r="G70" i="905" s="1"/>
  <c r="G59" i="903"/>
  <c r="G70" i="903" s="1"/>
  <c r="B52" i="903"/>
  <c r="G59" i="927"/>
  <c r="G70" i="927" s="1"/>
  <c r="B52" i="927"/>
  <c r="G59" i="922"/>
  <c r="G70" i="922" s="1"/>
  <c r="B52" i="922"/>
  <c r="G59" i="931"/>
  <c r="G70" i="931" s="1"/>
  <c r="B52" i="931"/>
  <c r="G59" i="933"/>
  <c r="G70" i="933" s="1"/>
  <c r="B52" i="933"/>
  <c r="G59" i="930"/>
  <c r="G70" i="930" s="1"/>
  <c r="B52" i="930"/>
  <c r="G59" i="924"/>
  <c r="G70" i="924" s="1"/>
  <c r="B52" i="924"/>
  <c r="G59" i="928"/>
  <c r="G70" i="928" s="1"/>
  <c r="B52" i="928"/>
  <c r="G59" i="873"/>
  <c r="G70" i="873" s="1"/>
  <c r="B52" i="873"/>
  <c r="G59" i="916"/>
  <c r="G70" i="916" s="1"/>
  <c r="B52" i="916"/>
  <c r="G59" i="925"/>
  <c r="G70" i="925" s="1"/>
  <c r="B52" i="925"/>
  <c r="G59" i="917"/>
  <c r="G70" i="917" s="1"/>
  <c r="B52" i="917"/>
  <c r="G59" i="882"/>
  <c r="G70" i="882" s="1"/>
  <c r="B52" i="882"/>
  <c r="G59" i="877"/>
  <c r="G70" i="877" s="1"/>
  <c r="B52" i="877"/>
  <c r="G59" i="929"/>
  <c r="G70" i="929" s="1"/>
  <c r="B52" i="929"/>
  <c r="G59" i="892"/>
  <c r="G70" i="892" s="1"/>
  <c r="B52" i="892"/>
  <c r="G59" i="890"/>
  <c r="G70" i="890" s="1"/>
  <c r="B52" i="890"/>
  <c r="G59" i="900"/>
  <c r="G70" i="900" s="1"/>
  <c r="B52" i="900"/>
  <c r="B68" i="908"/>
  <c r="G59" i="913"/>
  <c r="G70" i="913" s="1"/>
  <c r="B52" i="913"/>
  <c r="G59" i="889"/>
  <c r="G70" i="889" s="1"/>
  <c r="B52" i="889"/>
  <c r="G59" i="926"/>
  <c r="G70" i="926" s="1"/>
  <c r="B52" i="926"/>
  <c r="G59" i="891"/>
  <c r="G70" i="891" s="1"/>
  <c r="B52" i="891"/>
  <c r="G59" i="879" l="1"/>
  <c r="G70" i="879" s="1"/>
  <c r="B52" i="879"/>
  <c r="B68" i="894"/>
  <c r="G77" i="885"/>
  <c r="B70" i="885"/>
  <c r="B68" i="900"/>
  <c r="B68" i="883"/>
  <c r="B68" i="920"/>
  <c r="B68" i="915"/>
  <c r="B68" i="929"/>
  <c r="B68" i="874"/>
  <c r="B68" i="872"/>
  <c r="B68" i="933"/>
  <c r="B68" i="918"/>
  <c r="B68" i="892"/>
  <c r="B68" i="907"/>
  <c r="G77" i="881"/>
  <c r="B70" i="881"/>
  <c r="G59" i="896"/>
  <c r="G70" i="896" s="1"/>
  <c r="B52" i="896"/>
  <c r="G77" i="901"/>
  <c r="B70" i="901"/>
  <c r="G77" i="902"/>
  <c r="B70" i="902"/>
  <c r="B68" i="924"/>
  <c r="B68" i="898"/>
  <c r="B68" i="932"/>
  <c r="B68" i="904"/>
  <c r="G59" i="912"/>
  <c r="G70" i="912" s="1"/>
  <c r="B52" i="912"/>
  <c r="B68" i="909"/>
  <c r="B68" i="890"/>
  <c r="B68" i="928"/>
  <c r="B68" i="899"/>
  <c r="B68" i="923"/>
  <c r="B68" i="910"/>
  <c r="B68" i="895"/>
  <c r="B68" i="884"/>
  <c r="B68" i="886"/>
  <c r="G77" i="875"/>
  <c r="B70" i="875"/>
  <c r="B68" i="887"/>
  <c r="B68" i="926"/>
  <c r="B68" i="917"/>
  <c r="B68" i="927"/>
  <c r="B68" i="934"/>
  <c r="B68" i="935"/>
  <c r="B68" i="878"/>
  <c r="B68" i="930"/>
  <c r="B68" i="880"/>
  <c r="B68" i="903"/>
  <c r="B68" i="911"/>
  <c r="B68" i="889"/>
  <c r="B68" i="913"/>
  <c r="B68" i="876"/>
  <c r="B68" i="931"/>
  <c r="G77" i="906"/>
  <c r="B70" i="906"/>
  <c r="B68" i="873"/>
  <c r="B68" i="891"/>
  <c r="G77" i="908"/>
  <c r="B70" i="908"/>
  <c r="B68" i="925"/>
  <c r="B68" i="893"/>
  <c r="B68" i="919"/>
  <c r="B68" i="882"/>
  <c r="B68" i="905"/>
  <c r="B68" i="914"/>
  <c r="B68" i="877"/>
  <c r="B68" i="922"/>
  <c r="B68" i="916"/>
  <c r="B68" i="897"/>
  <c r="B68" i="888"/>
  <c r="B68" i="921"/>
  <c r="B68" i="879" l="1"/>
  <c r="B70" i="894"/>
  <c r="G77" i="894"/>
  <c r="G82" i="885"/>
  <c r="G77" i="873"/>
  <c r="B70" i="873"/>
  <c r="G77" i="910"/>
  <c r="B70" i="910"/>
  <c r="G77" i="904"/>
  <c r="B70" i="904"/>
  <c r="B68" i="896"/>
  <c r="G77" i="932"/>
  <c r="B70" i="932"/>
  <c r="G77" i="872"/>
  <c r="B70" i="872"/>
  <c r="G77" i="907"/>
  <c r="B70" i="907"/>
  <c r="G77" i="880"/>
  <c r="B70" i="880"/>
  <c r="G82" i="906"/>
  <c r="G77" i="930"/>
  <c r="B70" i="930"/>
  <c r="G77" i="917"/>
  <c r="B70" i="917"/>
  <c r="G77" i="928"/>
  <c r="B70" i="928"/>
  <c r="G77" i="931"/>
  <c r="B70" i="931"/>
  <c r="G77" i="927"/>
  <c r="B70" i="927"/>
  <c r="G77" i="874"/>
  <c r="B70" i="874"/>
  <c r="G77" i="878"/>
  <c r="B70" i="878"/>
  <c r="G77" i="929"/>
  <c r="B70" i="929"/>
  <c r="G77" i="916"/>
  <c r="B70" i="916"/>
  <c r="G77" i="892"/>
  <c r="B70" i="892"/>
  <c r="G82" i="881"/>
  <c r="G77" i="877"/>
  <c r="B70" i="877"/>
  <c r="G77" i="923"/>
  <c r="B70" i="923"/>
  <c r="G77" i="926"/>
  <c r="B70" i="926"/>
  <c r="G77" i="918"/>
  <c r="B70" i="918"/>
  <c r="G77" i="924"/>
  <c r="B70" i="924"/>
  <c r="G82" i="875"/>
  <c r="G77" i="899"/>
  <c r="B70" i="899"/>
  <c r="G77" i="925"/>
  <c r="B70" i="925"/>
  <c r="G77" i="913"/>
  <c r="B70" i="913"/>
  <c r="G77" i="915"/>
  <c r="B70" i="915"/>
  <c r="G77" i="914"/>
  <c r="B70" i="914"/>
  <c r="G77" i="919"/>
  <c r="B70" i="919"/>
  <c r="G77" i="909"/>
  <c r="B70" i="909"/>
  <c r="G77" i="886"/>
  <c r="B70" i="886"/>
  <c r="G82" i="908"/>
  <c r="G77" i="889"/>
  <c r="B70" i="889"/>
  <c r="G77" i="876"/>
  <c r="B70" i="876"/>
  <c r="G82" i="902"/>
  <c r="G77" i="920"/>
  <c r="B70" i="920"/>
  <c r="G77" i="935"/>
  <c r="B70" i="935"/>
  <c r="G77" i="887"/>
  <c r="B70" i="887"/>
  <c r="G77" i="893"/>
  <c r="B70" i="893"/>
  <c r="G77" i="884"/>
  <c r="B70" i="884"/>
  <c r="G77" i="883"/>
  <c r="B70" i="883"/>
  <c r="G77" i="934"/>
  <c r="B70" i="934"/>
  <c r="G77" i="921"/>
  <c r="B70" i="921"/>
  <c r="G77" i="911"/>
  <c r="B70" i="911"/>
  <c r="B68" i="912"/>
  <c r="G77" i="898"/>
  <c r="B70" i="898"/>
  <c r="G77" i="905"/>
  <c r="B70" i="905"/>
  <c r="G82" i="901"/>
  <c r="G77" i="922"/>
  <c r="B70" i="922"/>
  <c r="G77" i="903"/>
  <c r="B70" i="903"/>
  <c r="G77" i="895"/>
  <c r="B70" i="895"/>
  <c r="G77" i="900"/>
  <c r="B70" i="900"/>
  <c r="G77" i="888"/>
  <c r="B70" i="888"/>
  <c r="G77" i="897"/>
  <c r="B70" i="897"/>
  <c r="G77" i="890"/>
  <c r="B70" i="890"/>
  <c r="G77" i="891"/>
  <c r="B70" i="891"/>
  <c r="G77" i="882"/>
  <c r="B70" i="882"/>
  <c r="G77" i="933"/>
  <c r="B70" i="933"/>
  <c r="G77" i="879" l="1"/>
  <c r="B70" i="879"/>
  <c r="B79" i="885"/>
  <c r="G82" i="894"/>
  <c r="G82" i="891"/>
  <c r="G82" i="921"/>
  <c r="G82" i="897"/>
  <c r="G82" i="930"/>
  <c r="G82" i="872"/>
  <c r="G82" i="911"/>
  <c r="G82" i="929"/>
  <c r="G82" i="874"/>
  <c r="G82" i="892"/>
  <c r="G82" i="899"/>
  <c r="G82" i="925"/>
  <c r="G82" i="888"/>
  <c r="G82" i="918"/>
  <c r="G82" i="927"/>
  <c r="G82" i="932"/>
  <c r="B79" i="902"/>
  <c r="G82" i="880"/>
  <c r="G82" i="934"/>
  <c r="G82" i="909"/>
  <c r="G77" i="896"/>
  <c r="B70" i="896"/>
  <c r="G82" i="890"/>
  <c r="G82" i="907"/>
  <c r="G82" i="889"/>
  <c r="G82" i="926"/>
  <c r="G82" i="931"/>
  <c r="B79" i="881"/>
  <c r="G77" i="912"/>
  <c r="B70" i="912"/>
  <c r="G82" i="878"/>
  <c r="B79" i="908"/>
  <c r="G82" i="917"/>
  <c r="G82" i="883"/>
  <c r="G82" i="919"/>
  <c r="G82" i="928"/>
  <c r="G82" i="905"/>
  <c r="G82" i="887"/>
  <c r="G82" i="904"/>
  <c r="G82" i="913"/>
  <c r="G82" i="900"/>
  <c r="G82" i="923"/>
  <c r="G82" i="916"/>
  <c r="G82" i="903"/>
  <c r="G82" i="884"/>
  <c r="G82" i="935"/>
  <c r="G82" i="914"/>
  <c r="G82" i="895"/>
  <c r="G82" i="910"/>
  <c r="G82" i="920"/>
  <c r="G82" i="924"/>
  <c r="G82" i="893"/>
  <c r="B79" i="906"/>
  <c r="G82" i="876"/>
  <c r="G82" i="933"/>
  <c r="G82" i="882"/>
  <c r="G82" i="915"/>
  <c r="G82" i="877"/>
  <c r="G82" i="873"/>
  <c r="B79" i="875"/>
  <c r="G82" i="886"/>
  <c r="G82" i="922"/>
  <c r="B79" i="901"/>
  <c r="G82" i="898"/>
  <c r="B80" i="885" l="1"/>
  <c r="G92" i="885" s="1"/>
  <c r="G99" i="885" s="1"/>
  <c r="B82" i="885"/>
  <c r="B79" i="894"/>
  <c r="G82" i="879"/>
  <c r="B79" i="880"/>
  <c r="B79" i="929"/>
  <c r="B79" i="918"/>
  <c r="B79" i="911"/>
  <c r="B79" i="872"/>
  <c r="B79" i="907"/>
  <c r="B79" i="931"/>
  <c r="B79" i="927"/>
  <c r="B79" i="926"/>
  <c r="B79" i="882"/>
  <c r="B79" i="930"/>
  <c r="B79" i="893"/>
  <c r="B79" i="932"/>
  <c r="B79" i="917"/>
  <c r="B79" i="888"/>
  <c r="B79" i="890"/>
  <c r="B79" i="892"/>
  <c r="B79" i="924"/>
  <c r="B79" i="916"/>
  <c r="B79" i="903"/>
  <c r="G82" i="896"/>
  <c r="B80" i="901"/>
  <c r="G92" i="901" s="1"/>
  <c r="G99" i="901" s="1"/>
  <c r="B82" i="901"/>
  <c r="B79" i="900"/>
  <c r="B79" i="925"/>
  <c r="B79" i="897"/>
  <c r="B79" i="883"/>
  <c r="B79" i="933"/>
  <c r="B79" i="898"/>
  <c r="B79" i="895"/>
  <c r="B79" i="913"/>
  <c r="B79" i="909"/>
  <c r="B79" i="928"/>
  <c r="B79" i="910"/>
  <c r="B79" i="921"/>
  <c r="B80" i="902"/>
  <c r="G92" i="902" s="1"/>
  <c r="G99" i="902" s="1"/>
  <c r="B82" i="902"/>
  <c r="B79" i="904"/>
  <c r="B80" i="908"/>
  <c r="G92" i="908" s="1"/>
  <c r="G99" i="908" s="1"/>
  <c r="B82" i="908"/>
  <c r="B79" i="934"/>
  <c r="B79" i="905"/>
  <c r="B79" i="873"/>
  <c r="B79" i="920"/>
  <c r="B79" i="915"/>
  <c r="B79" i="923"/>
  <c r="B79" i="914"/>
  <c r="B79" i="899"/>
  <c r="B80" i="881"/>
  <c r="G92" i="881" s="1"/>
  <c r="G99" i="881" s="1"/>
  <c r="B82" i="881"/>
  <c r="B79" i="877"/>
  <c r="B79" i="922"/>
  <c r="B79" i="878"/>
  <c r="B79" i="891"/>
  <c r="B79" i="919"/>
  <c r="B79" i="876"/>
  <c r="B79" i="889"/>
  <c r="B79" i="886"/>
  <c r="B80" i="875"/>
  <c r="G92" i="875" s="1"/>
  <c r="G99" i="875" s="1"/>
  <c r="B82" i="875"/>
  <c r="B79" i="935"/>
  <c r="B79" i="887"/>
  <c r="B79" i="874"/>
  <c r="B82" i="906"/>
  <c r="B80" i="906"/>
  <c r="G92" i="906" s="1"/>
  <c r="G99" i="906" s="1"/>
  <c r="B79" i="884"/>
  <c r="G82" i="912"/>
  <c r="B79" i="879" l="1"/>
  <c r="B80" i="894"/>
  <c r="G92" i="894" s="1"/>
  <c r="G99" i="894" s="1"/>
  <c r="B82" i="894"/>
  <c r="B92" i="885"/>
  <c r="B82" i="904"/>
  <c r="B80" i="904"/>
  <c r="G92" i="904" s="1"/>
  <c r="G99" i="904" s="1"/>
  <c r="B80" i="926"/>
  <c r="G92" i="926" s="1"/>
  <c r="G99" i="926" s="1"/>
  <c r="B82" i="926"/>
  <c r="B80" i="883"/>
  <c r="G92" i="883" s="1"/>
  <c r="G99" i="883" s="1"/>
  <c r="B82" i="883"/>
  <c r="B92" i="906"/>
  <c r="B82" i="921"/>
  <c r="B80" i="921"/>
  <c r="G92" i="921" s="1"/>
  <c r="G99" i="921" s="1"/>
  <c r="B92" i="908"/>
  <c r="B82" i="893"/>
  <c r="B80" i="893"/>
  <c r="G92" i="893" s="1"/>
  <c r="G99" i="893" s="1"/>
  <c r="B92" i="901"/>
  <c r="B80" i="935"/>
  <c r="G92" i="935" s="1"/>
  <c r="G99" i="935" s="1"/>
  <c r="B82" i="935"/>
  <c r="B82" i="874"/>
  <c r="B80" i="874"/>
  <c r="G92" i="874" s="1"/>
  <c r="G99" i="874" s="1"/>
  <c r="B80" i="928"/>
  <c r="G92" i="928" s="1"/>
  <c r="G99" i="928" s="1"/>
  <c r="B82" i="928"/>
  <c r="B80" i="872"/>
  <c r="G92" i="872" s="1"/>
  <c r="G99" i="872" s="1"/>
  <c r="B82" i="872"/>
  <c r="B80" i="922"/>
  <c r="G92" i="922" s="1"/>
  <c r="G99" i="922" s="1"/>
  <c r="B82" i="922"/>
  <c r="B80" i="877"/>
  <c r="G92" i="877" s="1"/>
  <c r="G99" i="877" s="1"/>
  <c r="B82" i="877"/>
  <c r="B80" i="887"/>
  <c r="G92" i="887" s="1"/>
  <c r="G99" i="887" s="1"/>
  <c r="B82" i="887"/>
  <c r="B82" i="905"/>
  <c r="B80" i="905"/>
  <c r="G92" i="905" s="1"/>
  <c r="G99" i="905" s="1"/>
  <c r="B80" i="891"/>
  <c r="G92" i="891" s="1"/>
  <c r="G99" i="891" s="1"/>
  <c r="B82" i="891"/>
  <c r="B80" i="878"/>
  <c r="G92" i="878" s="1"/>
  <c r="G99" i="878" s="1"/>
  <c r="B82" i="878"/>
  <c r="B80" i="911"/>
  <c r="G92" i="911" s="1"/>
  <c r="G99" i="911" s="1"/>
  <c r="B82" i="911"/>
  <c r="B82" i="934"/>
  <c r="B80" i="934"/>
  <c r="G92" i="934" s="1"/>
  <c r="G99" i="934" s="1"/>
  <c r="B92" i="902"/>
  <c r="B80" i="907"/>
  <c r="G92" i="907" s="1"/>
  <c r="G99" i="907" s="1"/>
  <c r="B82" i="907"/>
  <c r="B80" i="892"/>
  <c r="G92" i="892" s="1"/>
  <c r="G99" i="892" s="1"/>
  <c r="B82" i="892"/>
  <c r="B80" i="925"/>
  <c r="G92" i="925" s="1"/>
  <c r="G99" i="925" s="1"/>
  <c r="B82" i="925"/>
  <c r="B82" i="931"/>
  <c r="B80" i="931"/>
  <c r="G92" i="931" s="1"/>
  <c r="G99" i="931" s="1"/>
  <c r="B82" i="913"/>
  <c r="B80" i="913"/>
  <c r="G92" i="913" s="1"/>
  <c r="G99" i="913" s="1"/>
  <c r="B82" i="918"/>
  <c r="B80" i="918"/>
  <c r="G92" i="918" s="1"/>
  <c r="G99" i="918" s="1"/>
  <c r="B92" i="881"/>
  <c r="B82" i="919"/>
  <c r="B80" i="919"/>
  <c r="G92" i="919" s="1"/>
  <c r="G99" i="919" s="1"/>
  <c r="B82" i="882"/>
  <c r="B80" i="882"/>
  <c r="G92" i="882" s="1"/>
  <c r="G99" i="882" s="1"/>
  <c r="B80" i="895"/>
  <c r="G92" i="895" s="1"/>
  <c r="G99" i="895" s="1"/>
  <c r="B82" i="895"/>
  <c r="B82" i="890"/>
  <c r="B80" i="890"/>
  <c r="G92" i="890" s="1"/>
  <c r="G99" i="890" s="1"/>
  <c r="B80" i="932"/>
  <c r="G92" i="932" s="1"/>
  <c r="G99" i="932" s="1"/>
  <c r="B82" i="932"/>
  <c r="B80" i="897"/>
  <c r="G92" i="897" s="1"/>
  <c r="G99" i="897" s="1"/>
  <c r="B82" i="897"/>
  <c r="B79" i="896"/>
  <c r="B80" i="914"/>
  <c r="G92" i="914" s="1"/>
  <c r="G99" i="914" s="1"/>
  <c r="B82" i="914"/>
  <c r="B80" i="886"/>
  <c r="G92" i="886" s="1"/>
  <c r="G99" i="886" s="1"/>
  <c r="B82" i="886"/>
  <c r="B80" i="920"/>
  <c r="G92" i="920" s="1"/>
  <c r="G99" i="920" s="1"/>
  <c r="B82" i="920"/>
  <c r="B80" i="884"/>
  <c r="G92" i="884" s="1"/>
  <c r="G99" i="884" s="1"/>
  <c r="B82" i="884"/>
  <c r="B82" i="903"/>
  <c r="B80" i="903"/>
  <c r="G92" i="903" s="1"/>
  <c r="G99" i="903" s="1"/>
  <c r="B80" i="916"/>
  <c r="G92" i="916" s="1"/>
  <c r="G99" i="916" s="1"/>
  <c r="B82" i="916"/>
  <c r="B80" i="924"/>
  <c r="G92" i="924" s="1"/>
  <c r="G99" i="924" s="1"/>
  <c r="B82" i="924"/>
  <c r="B82" i="915"/>
  <c r="B80" i="915"/>
  <c r="G92" i="915" s="1"/>
  <c r="G99" i="915" s="1"/>
  <c r="B80" i="898"/>
  <c r="G92" i="898" s="1"/>
  <c r="G99" i="898" s="1"/>
  <c r="B82" i="898"/>
  <c r="B80" i="929"/>
  <c r="G92" i="929" s="1"/>
  <c r="G99" i="929" s="1"/>
  <c r="B82" i="929"/>
  <c r="B80" i="876"/>
  <c r="G92" i="876" s="1"/>
  <c r="G99" i="876" s="1"/>
  <c r="B82" i="876"/>
  <c r="B82" i="930"/>
  <c r="B80" i="930"/>
  <c r="G92" i="930" s="1"/>
  <c r="G99" i="930" s="1"/>
  <c r="B80" i="900"/>
  <c r="G92" i="900" s="1"/>
  <c r="G99" i="900" s="1"/>
  <c r="B82" i="900"/>
  <c r="B80" i="927"/>
  <c r="G92" i="927" s="1"/>
  <c r="G99" i="927" s="1"/>
  <c r="B82" i="927"/>
  <c r="B82" i="910"/>
  <c r="B80" i="910"/>
  <c r="G92" i="910" s="1"/>
  <c r="G99" i="910" s="1"/>
  <c r="B92" i="875"/>
  <c r="B80" i="923"/>
  <c r="G92" i="923" s="1"/>
  <c r="G99" i="923" s="1"/>
  <c r="B82" i="923"/>
  <c r="B82" i="873"/>
  <c r="B80" i="873"/>
  <c r="G92" i="873" s="1"/>
  <c r="G99" i="873" s="1"/>
  <c r="B82" i="888"/>
  <c r="B80" i="888"/>
  <c r="G92" i="888" s="1"/>
  <c r="G99" i="888" s="1"/>
  <c r="B80" i="880"/>
  <c r="G92" i="880" s="1"/>
  <c r="G99" i="880" s="1"/>
  <c r="B82" i="880"/>
  <c r="B79" i="912"/>
  <c r="B80" i="899"/>
  <c r="G92" i="899" s="1"/>
  <c r="G99" i="899" s="1"/>
  <c r="B82" i="899"/>
  <c r="B80" i="909"/>
  <c r="G92" i="909" s="1"/>
  <c r="G99" i="909" s="1"/>
  <c r="B82" i="909"/>
  <c r="B80" i="889"/>
  <c r="G92" i="889" s="1"/>
  <c r="G99" i="889" s="1"/>
  <c r="B82" i="889"/>
  <c r="B82" i="933"/>
  <c r="B80" i="933"/>
  <c r="G92" i="933" s="1"/>
  <c r="G99" i="933" s="1"/>
  <c r="B82" i="917"/>
  <c r="B80" i="917"/>
  <c r="G92" i="917" s="1"/>
  <c r="G99" i="917" s="1"/>
  <c r="B99" i="885" l="1"/>
  <c r="G108" i="885"/>
  <c r="G115" i="885" s="1"/>
  <c r="B92" i="894"/>
  <c r="B82" i="879"/>
  <c r="B80" i="879"/>
  <c r="G92" i="879" s="1"/>
  <c r="G99" i="879" s="1"/>
  <c r="B92" i="919"/>
  <c r="B92" i="934"/>
  <c r="B92" i="899"/>
  <c r="G108" i="901"/>
  <c r="G115" i="901" s="1"/>
  <c r="B99" i="901"/>
  <c r="G108" i="908"/>
  <c r="G115" i="908" s="1"/>
  <c r="B99" i="908"/>
  <c r="B92" i="930"/>
  <c r="B92" i="893"/>
  <c r="B80" i="896"/>
  <c r="G92" i="896" s="1"/>
  <c r="G99" i="896" s="1"/>
  <c r="B82" i="896"/>
  <c r="B92" i="921"/>
  <c r="B92" i="887"/>
  <c r="B92" i="935"/>
  <c r="B92" i="913"/>
  <c r="B92" i="897"/>
  <c r="G108" i="906"/>
  <c r="G115" i="906" s="1"/>
  <c r="B99" i="906"/>
  <c r="B92" i="909"/>
  <c r="B92" i="878"/>
  <c r="B92" i="891"/>
  <c r="B92" i="889"/>
  <c r="B92" i="925"/>
  <c r="B92" i="876"/>
  <c r="B92" i="929"/>
  <c r="B92" i="924"/>
  <c r="B92" i="932"/>
  <c r="B92" i="884"/>
  <c r="B92" i="880"/>
  <c r="B92" i="890"/>
  <c r="B92" i="892"/>
  <c r="B92" i="922"/>
  <c r="B92" i="883"/>
  <c r="B92" i="886"/>
  <c r="B80" i="912"/>
  <c r="G92" i="912" s="1"/>
  <c r="G99" i="912" s="1"/>
  <c r="B82" i="912"/>
  <c r="B92" i="898"/>
  <c r="B92" i="877"/>
  <c r="B92" i="874"/>
  <c r="B92" i="914"/>
  <c r="B92" i="917"/>
  <c r="B92" i="895"/>
  <c r="B92" i="907"/>
  <c r="B92" i="926"/>
  <c r="B92" i="905"/>
  <c r="B99" i="875"/>
  <c r="G108" i="875"/>
  <c r="G115" i="875" s="1"/>
  <c r="B92" i="903"/>
  <c r="B92" i="872"/>
  <c r="B92" i="900"/>
  <c r="B92" i="931"/>
  <c r="B92" i="882"/>
  <c r="G108" i="881"/>
  <c r="G115" i="881" s="1"/>
  <c r="B99" i="881"/>
  <c r="B92" i="918"/>
  <c r="B92" i="873"/>
  <c r="B92" i="923"/>
  <c r="B92" i="910"/>
  <c r="B92" i="920"/>
  <c r="B92" i="916"/>
  <c r="B92" i="904"/>
  <c r="B92" i="927"/>
  <c r="B92" i="911"/>
  <c r="B92" i="888"/>
  <c r="B92" i="915"/>
  <c r="B92" i="933"/>
  <c r="B99" i="902"/>
  <c r="G108" i="902"/>
  <c r="G115" i="902" s="1"/>
  <c r="B92" i="928"/>
  <c r="G108" i="894" l="1"/>
  <c r="G115" i="894" s="1"/>
  <c r="B99" i="894"/>
  <c r="B92" i="879"/>
  <c r="B113" i="885"/>
  <c r="G108" i="880"/>
  <c r="G115" i="880" s="1"/>
  <c r="B99" i="880"/>
  <c r="B92" i="896"/>
  <c r="G108" i="893"/>
  <c r="G115" i="893" s="1"/>
  <c r="B99" i="893"/>
  <c r="G108" i="889"/>
  <c r="G115" i="889" s="1"/>
  <c r="B99" i="889"/>
  <c r="B99" i="930"/>
  <c r="G108" i="930"/>
  <c r="G115" i="930" s="1"/>
  <c r="B99" i="913"/>
  <c r="G108" i="913"/>
  <c r="G115" i="913" s="1"/>
  <c r="G108" i="891"/>
  <c r="G115" i="891" s="1"/>
  <c r="B99" i="891"/>
  <c r="B99" i="887"/>
  <c r="G108" i="887"/>
  <c r="G115" i="887" s="1"/>
  <c r="G108" i="915"/>
  <c r="G115" i="915" s="1"/>
  <c r="B99" i="915"/>
  <c r="B113" i="908"/>
  <c r="B99" i="928"/>
  <c r="G108" i="928"/>
  <c r="G115" i="928" s="1"/>
  <c r="G108" i="925"/>
  <c r="G115" i="925" s="1"/>
  <c r="B99" i="925"/>
  <c r="G108" i="917"/>
  <c r="G115" i="917" s="1"/>
  <c r="B99" i="917"/>
  <c r="G108" i="886"/>
  <c r="G115" i="886" s="1"/>
  <c r="B99" i="886"/>
  <c r="B99" i="878"/>
  <c r="G108" i="878"/>
  <c r="G115" i="878" s="1"/>
  <c r="B99" i="909"/>
  <c r="G108" i="909"/>
  <c r="G115" i="909" s="1"/>
  <c r="B113" i="902"/>
  <c r="B92" i="912"/>
  <c r="B99" i="911"/>
  <c r="G108" i="911"/>
  <c r="G115" i="911" s="1"/>
  <c r="B113" i="901"/>
  <c r="G108" i="933"/>
  <c r="G115" i="933" s="1"/>
  <c r="B99" i="933"/>
  <c r="G108" i="883"/>
  <c r="G115" i="883" s="1"/>
  <c r="B99" i="883"/>
  <c r="G108" i="899"/>
  <c r="G115" i="899" s="1"/>
  <c r="B99" i="899"/>
  <c r="B99" i="926"/>
  <c r="G108" i="926"/>
  <c r="G115" i="926" s="1"/>
  <c r="G108" i="895"/>
  <c r="G115" i="895" s="1"/>
  <c r="B99" i="895"/>
  <c r="B113" i="906"/>
  <c r="G108" i="884"/>
  <c r="G115" i="884" s="1"/>
  <c r="B99" i="884"/>
  <c r="G108" i="874"/>
  <c r="G115" i="874" s="1"/>
  <c r="B99" i="874"/>
  <c r="G108" i="922"/>
  <c r="G115" i="922" s="1"/>
  <c r="B99" i="922"/>
  <c r="G108" i="932"/>
  <c r="G115" i="932" s="1"/>
  <c r="B99" i="932"/>
  <c r="G108" i="888"/>
  <c r="G115" i="888" s="1"/>
  <c r="B99" i="888"/>
  <c r="B99" i="873"/>
  <c r="G108" i="873"/>
  <c r="G115" i="873" s="1"/>
  <c r="B113" i="875"/>
  <c r="G108" i="910"/>
  <c r="G115" i="910" s="1"/>
  <c r="B99" i="910"/>
  <c r="G108" i="927"/>
  <c r="G115" i="927" s="1"/>
  <c r="B99" i="927"/>
  <c r="G108" i="904"/>
  <c r="G115" i="904" s="1"/>
  <c r="B99" i="904"/>
  <c r="G108" i="924"/>
  <c r="G115" i="924" s="1"/>
  <c r="B99" i="924"/>
  <c r="G108" i="921"/>
  <c r="G115" i="921" s="1"/>
  <c r="B99" i="921"/>
  <c r="G108" i="934"/>
  <c r="G115" i="934" s="1"/>
  <c r="B99" i="934"/>
  <c r="G108" i="931"/>
  <c r="G115" i="931" s="1"/>
  <c r="B99" i="931"/>
  <c r="G108" i="914"/>
  <c r="G115" i="914" s="1"/>
  <c r="B99" i="914"/>
  <c r="B113" i="881"/>
  <c r="G108" i="876"/>
  <c r="G115" i="876" s="1"/>
  <c r="B99" i="876"/>
  <c r="G108" i="935"/>
  <c r="G115" i="935" s="1"/>
  <c r="B99" i="935"/>
  <c r="B99" i="907"/>
  <c r="G108" i="907"/>
  <c r="G115" i="907" s="1"/>
  <c r="G108" i="923"/>
  <c r="G115" i="923" s="1"/>
  <c r="B99" i="923"/>
  <c r="B99" i="898"/>
  <c r="G108" i="898"/>
  <c r="G115" i="898" s="1"/>
  <c r="G108" i="920"/>
  <c r="G115" i="920" s="1"/>
  <c r="B99" i="920"/>
  <c r="B99" i="892"/>
  <c r="G108" i="892"/>
  <c r="G115" i="892" s="1"/>
  <c r="G108" i="929"/>
  <c r="G115" i="929" s="1"/>
  <c r="B99" i="929"/>
  <c r="G108" i="916"/>
  <c r="G115" i="916" s="1"/>
  <c r="B99" i="916"/>
  <c r="G108" i="900"/>
  <c r="G115" i="900" s="1"/>
  <c r="B99" i="900"/>
  <c r="G108" i="903"/>
  <c r="G115" i="903" s="1"/>
  <c r="B99" i="903"/>
  <c r="G108" i="890"/>
  <c r="G115" i="890" s="1"/>
  <c r="B99" i="890"/>
  <c r="G108" i="897"/>
  <c r="G115" i="897" s="1"/>
  <c r="B99" i="897"/>
  <c r="G108" i="918"/>
  <c r="G115" i="918" s="1"/>
  <c r="B99" i="918"/>
  <c r="G108" i="882"/>
  <c r="G115" i="882" s="1"/>
  <c r="B99" i="882"/>
  <c r="B99" i="905"/>
  <c r="G108" i="905"/>
  <c r="G115" i="905" s="1"/>
  <c r="G108" i="872"/>
  <c r="G115" i="872" s="1"/>
  <c r="B99" i="872"/>
  <c r="G108" i="877"/>
  <c r="G115" i="877" s="1"/>
  <c r="B99" i="877"/>
  <c r="G108" i="919"/>
  <c r="G115" i="919" s="1"/>
  <c r="B99" i="919"/>
  <c r="B99" i="879" l="1"/>
  <c r="G108" i="879"/>
  <c r="G115" i="879" s="1"/>
  <c r="B115" i="885"/>
  <c r="B113" i="894"/>
  <c r="B113" i="872"/>
  <c r="B113" i="935"/>
  <c r="B115" i="881"/>
  <c r="B113" i="905"/>
  <c r="B113" i="874"/>
  <c r="B113" i="907"/>
  <c r="B113" i="914"/>
  <c r="B113" i="903"/>
  <c r="B113" i="924"/>
  <c r="B113" i="930"/>
  <c r="B113" i="886"/>
  <c r="B113" i="895"/>
  <c r="B113" i="929"/>
  <c r="B115" i="901"/>
  <c r="B113" i="882"/>
  <c r="B113" i="918"/>
  <c r="B113" i="926"/>
  <c r="B113" i="911"/>
  <c r="B113" i="889"/>
  <c r="B113" i="932"/>
  <c r="B113" i="917"/>
  <c r="B115" i="908"/>
  <c r="B113" i="931"/>
  <c r="B113" i="887"/>
  <c r="B113" i="891"/>
  <c r="B113" i="883"/>
  <c r="B113" i="893"/>
  <c r="B113" i="928"/>
  <c r="B113" i="915"/>
  <c r="B113" i="900"/>
  <c r="B113" i="892"/>
  <c r="B113" i="898"/>
  <c r="B113" i="910"/>
  <c r="G108" i="912"/>
  <c r="G115" i="912" s="1"/>
  <c r="B99" i="912"/>
  <c r="B115" i="875"/>
  <c r="B99" i="896"/>
  <c r="G108" i="896"/>
  <c r="G115" i="896" s="1"/>
  <c r="B113" i="925"/>
  <c r="B113" i="916"/>
  <c r="B115" i="902"/>
  <c r="B113" i="876"/>
  <c r="B113" i="913"/>
  <c r="B113" i="920"/>
  <c r="B113" i="919"/>
  <c r="B113" i="873"/>
  <c r="B115" i="906"/>
  <c r="B113" i="890"/>
  <c r="B113" i="899"/>
  <c r="B113" i="904"/>
  <c r="B113" i="909"/>
  <c r="B113" i="880"/>
  <c r="B113" i="897"/>
  <c r="B113" i="933"/>
  <c r="B113" i="927"/>
  <c r="B113" i="877"/>
  <c r="B113" i="922"/>
  <c r="B113" i="884"/>
  <c r="B113" i="934"/>
  <c r="B113" i="921"/>
  <c r="B113" i="923"/>
  <c r="B113" i="888"/>
  <c r="B113" i="878"/>
  <c r="B113" i="879" l="1"/>
  <c r="B115" i="894"/>
  <c r="B115" i="934"/>
  <c r="B115" i="929"/>
  <c r="B115" i="895"/>
  <c r="B115" i="921"/>
  <c r="B115" i="876"/>
  <c r="B115" i="882"/>
  <c r="B115" i="928"/>
  <c r="B115" i="887"/>
  <c r="B115" i="907"/>
  <c r="B115" i="919"/>
  <c r="B115" i="927"/>
  <c r="B115" i="909"/>
  <c r="B115" i="873"/>
  <c r="B115" i="913"/>
  <c r="B115" i="922"/>
  <c r="B115" i="891"/>
  <c r="B115" i="933"/>
  <c r="B115" i="874"/>
  <c r="B115" i="923"/>
  <c r="B115" i="920"/>
  <c r="B115" i="886"/>
  <c r="B115" i="905"/>
  <c r="B115" i="915"/>
  <c r="B115" i="877"/>
  <c r="B115" i="903"/>
  <c r="B115" i="897"/>
  <c r="B115" i="889"/>
  <c r="B115" i="893"/>
  <c r="B115" i="925"/>
  <c r="B115" i="917"/>
  <c r="B113" i="912"/>
  <c r="B115" i="911"/>
  <c r="B115" i="890"/>
  <c r="B115" i="910"/>
  <c r="B115" i="924"/>
  <c r="B115" i="914"/>
  <c r="B115" i="899"/>
  <c r="B115" i="926"/>
  <c r="B115" i="935"/>
  <c r="B115" i="883"/>
  <c r="B115" i="931"/>
  <c r="B115" i="916"/>
  <c r="B115" i="880"/>
  <c r="B115" i="904"/>
  <c r="B115" i="898"/>
  <c r="B115" i="878"/>
  <c r="B115" i="872"/>
  <c r="B115" i="900"/>
  <c r="B115" i="884"/>
  <c r="B115" i="930"/>
  <c r="B113" i="896"/>
  <c r="B115" i="932"/>
  <c r="B115" i="888"/>
  <c r="B115" i="892"/>
  <c r="B115" i="918"/>
  <c r="B115" i="879" l="1"/>
  <c r="B115" i="912"/>
  <c r="B115" i="896"/>
  <c r="G144" i="871" l="1"/>
  <c r="B144" i="871"/>
  <c r="B138" i="871"/>
  <c r="G138" i="871"/>
  <c r="G137" i="871" s="1"/>
  <c r="G134" i="871"/>
  <c r="B134" i="871"/>
  <c r="G131" i="871"/>
  <c r="B131" i="871"/>
  <c r="B128" i="871"/>
  <c r="G125" i="871"/>
  <c r="B106" i="871"/>
  <c r="G96" i="871"/>
  <c r="B59" i="871"/>
  <c r="B108" i="871"/>
  <c r="G144" i="870"/>
  <c r="B144" i="870"/>
  <c r="G138" i="870"/>
  <c r="G137" i="870" s="1"/>
  <c r="B131" i="870"/>
  <c r="G131" i="870"/>
  <c r="G125" i="870"/>
  <c r="B125" i="870"/>
  <c r="G96" i="870"/>
  <c r="G93" i="870"/>
  <c r="B64" i="870"/>
  <c r="G60" i="870"/>
  <c r="B108" i="870"/>
  <c r="G11" i="870"/>
  <c r="G144" i="869"/>
  <c r="B144" i="869"/>
  <c r="B138" i="869"/>
  <c r="G138" i="869"/>
  <c r="G134" i="869"/>
  <c r="B131" i="869"/>
  <c r="G131" i="869"/>
  <c r="G125" i="869"/>
  <c r="B106" i="869"/>
  <c r="G96" i="869"/>
  <c r="G60" i="869"/>
  <c r="B59" i="869"/>
  <c r="G43" i="869"/>
  <c r="B42" i="869"/>
  <c r="B108" i="869"/>
  <c r="G144" i="868"/>
  <c r="B144" i="868"/>
  <c r="G138" i="868"/>
  <c r="G137" i="868" s="1"/>
  <c r="G134" i="868"/>
  <c r="B134" i="868"/>
  <c r="G131" i="868"/>
  <c r="B128" i="868"/>
  <c r="G125" i="868"/>
  <c r="B125" i="868"/>
  <c r="B106" i="868"/>
  <c r="G96" i="868"/>
  <c r="G60" i="868"/>
  <c r="B59" i="868"/>
  <c r="B28" i="868"/>
  <c r="B108" i="868"/>
  <c r="G11" i="868"/>
  <c r="G138" i="867"/>
  <c r="G137" i="867" s="1"/>
  <c r="G131" i="867"/>
  <c r="G125" i="867"/>
  <c r="G96" i="867"/>
  <c r="G60" i="867"/>
  <c r="B108" i="867"/>
  <c r="G11" i="867"/>
  <c r="G131" i="866"/>
  <c r="B131" i="866"/>
  <c r="G96" i="866"/>
  <c r="G60" i="866"/>
  <c r="B108" i="866"/>
  <c r="G144" i="865"/>
  <c r="B138" i="865"/>
  <c r="B125" i="865"/>
  <c r="G96" i="865"/>
  <c r="B59" i="865"/>
  <c r="B108" i="865"/>
  <c r="G138" i="864"/>
  <c r="G137" i="864" s="1"/>
  <c r="B134" i="864"/>
  <c r="G128" i="864"/>
  <c r="B128" i="864"/>
  <c r="B125" i="864"/>
  <c r="G96" i="864"/>
  <c r="B59" i="864"/>
  <c r="G43" i="864"/>
  <c r="B28" i="864"/>
  <c r="B108" i="864"/>
  <c r="G144" i="863"/>
  <c r="B131" i="863"/>
  <c r="B128" i="863"/>
  <c r="B106" i="863"/>
  <c r="G96" i="863"/>
  <c r="G60" i="863"/>
  <c r="B108" i="863"/>
  <c r="G131" i="862"/>
  <c r="G125" i="862"/>
  <c r="G96" i="862"/>
  <c r="B59" i="862"/>
  <c r="B108" i="862"/>
  <c r="G11" i="862"/>
  <c r="B137" i="865" l="1"/>
  <c r="G16" i="867"/>
  <c r="G63" i="865"/>
  <c r="G134" i="866"/>
  <c r="B131" i="867"/>
  <c r="G11" i="869"/>
  <c r="G128" i="871"/>
  <c r="B106" i="864"/>
  <c r="B144" i="864"/>
  <c r="B134" i="867"/>
  <c r="B106" i="870"/>
  <c r="G125" i="864"/>
  <c r="B134" i="862"/>
  <c r="B64" i="871"/>
  <c r="G131" i="863"/>
  <c r="G43" i="870"/>
  <c r="G93" i="867"/>
  <c r="G93" i="871"/>
  <c r="B134" i="863"/>
  <c r="B144" i="867"/>
  <c r="B128" i="866"/>
  <c r="G93" i="862"/>
  <c r="B59" i="870"/>
  <c r="B42" i="871"/>
  <c r="B125" i="871"/>
  <c r="B64" i="864"/>
  <c r="G134" i="870"/>
  <c r="B128" i="867"/>
  <c r="G128" i="867"/>
  <c r="B125" i="863"/>
  <c r="B138" i="866"/>
  <c r="G125" i="863"/>
  <c r="G138" i="866"/>
  <c r="G137" i="866" s="1"/>
  <c r="B64" i="869"/>
  <c r="B128" i="870"/>
  <c r="B42" i="868"/>
  <c r="G137" i="869"/>
  <c r="G43" i="868"/>
  <c r="G128" i="863"/>
  <c r="G11" i="865"/>
  <c r="B28" i="871"/>
  <c r="G60" i="871"/>
  <c r="B106" i="865"/>
  <c r="G93" i="866"/>
  <c r="G128" i="868"/>
  <c r="G93" i="869"/>
  <c r="G144" i="866"/>
  <c r="B64" i="867"/>
  <c r="B106" i="866"/>
  <c r="G63" i="867"/>
  <c r="G63" i="870"/>
  <c r="B64" i="862"/>
  <c r="B134" i="870"/>
  <c r="G43" i="871"/>
  <c r="G125" i="865"/>
  <c r="G128" i="865"/>
  <c r="B125" i="866"/>
  <c r="B138" i="863"/>
  <c r="B131" i="864"/>
  <c r="B125" i="862"/>
  <c r="G134" i="864"/>
  <c r="G131" i="865"/>
  <c r="G63" i="868"/>
  <c r="G60" i="864"/>
  <c r="G128" i="866"/>
  <c r="B128" i="869"/>
  <c r="G128" i="869"/>
  <c r="B28" i="862"/>
  <c r="B106" i="862"/>
  <c r="B138" i="864"/>
  <c r="B134" i="865"/>
  <c r="B28" i="870"/>
  <c r="B26" i="868"/>
  <c r="B128" i="862"/>
  <c r="B144" i="863"/>
  <c r="G125" i="866"/>
  <c r="B138" i="867"/>
  <c r="G63" i="869"/>
  <c r="B137" i="869"/>
  <c r="G128" i="862"/>
  <c r="B28" i="867"/>
  <c r="G63" i="871"/>
  <c r="G93" i="864"/>
  <c r="B42" i="866"/>
  <c r="B106" i="867"/>
  <c r="G128" i="870"/>
  <c r="G60" i="865"/>
  <c r="G43" i="866"/>
  <c r="G11" i="871"/>
  <c r="B64" i="865"/>
  <c r="G43" i="867"/>
  <c r="G134" i="862"/>
  <c r="G138" i="865"/>
  <c r="G137" i="865" s="1"/>
  <c r="B125" i="867"/>
  <c r="B59" i="866"/>
  <c r="B134" i="866"/>
  <c r="B59" i="863"/>
  <c r="G144" i="867"/>
  <c r="B64" i="868"/>
  <c r="B125" i="869"/>
  <c r="B59" i="867"/>
  <c r="B138" i="868"/>
  <c r="G43" i="862"/>
  <c r="G63" i="863"/>
  <c r="B28" i="865"/>
  <c r="B144" i="865"/>
  <c r="G63" i="864"/>
  <c r="B138" i="862"/>
  <c r="G144" i="862"/>
  <c r="G11" i="866"/>
  <c r="G93" i="863"/>
  <c r="G43" i="863"/>
  <c r="G43" i="865"/>
  <c r="B128" i="865"/>
  <c r="B28" i="866"/>
  <c r="G134" i="867"/>
  <c r="B42" i="870"/>
  <c r="G16" i="865"/>
  <c r="B12" i="865"/>
  <c r="B64" i="866"/>
  <c r="B42" i="867"/>
  <c r="B26" i="864"/>
  <c r="G11" i="864"/>
  <c r="B64" i="863"/>
  <c r="B131" i="865"/>
  <c r="B144" i="862"/>
  <c r="G134" i="863"/>
  <c r="G144" i="864"/>
  <c r="G134" i="865"/>
  <c r="B138" i="870"/>
  <c r="B42" i="862"/>
  <c r="G11" i="863"/>
  <c r="B131" i="868"/>
  <c r="B144" i="866"/>
  <c r="B28" i="869"/>
  <c r="G138" i="863"/>
  <c r="G137" i="863" s="1"/>
  <c r="B134" i="869"/>
  <c r="G138" i="862"/>
  <c r="G137" i="862" s="1"/>
  <c r="B28" i="863"/>
  <c r="G93" i="865"/>
  <c r="G60" i="862"/>
  <c r="B131" i="862"/>
  <c r="B42" i="863"/>
  <c r="B12" i="867"/>
  <c r="G16" i="868"/>
  <c r="G63" i="862"/>
  <c r="G131" i="864"/>
  <c r="G93" i="868"/>
  <c r="B42" i="865"/>
  <c r="B42" i="864"/>
  <c r="G63" i="866"/>
  <c r="G16" i="862"/>
  <c r="B12" i="862"/>
  <c r="B12" i="870"/>
  <c r="G16" i="870"/>
  <c r="B137" i="871"/>
  <c r="B12" i="868"/>
  <c r="G16" i="869" l="1"/>
  <c r="B26" i="870"/>
  <c r="B137" i="868"/>
  <c r="G26" i="865"/>
  <c r="B137" i="866"/>
  <c r="B137" i="867"/>
  <c r="G16" i="866"/>
  <c r="B12" i="869"/>
  <c r="B26" i="866"/>
  <c r="B26" i="862"/>
  <c r="G123" i="869"/>
  <c r="G123" i="871"/>
  <c r="B137" i="862"/>
  <c r="B137" i="863"/>
  <c r="B123" i="863" s="1"/>
  <c r="G122" i="863" s="1"/>
  <c r="G16" i="871"/>
  <c r="G26" i="867"/>
  <c r="G123" i="864"/>
  <c r="G123" i="870"/>
  <c r="B12" i="866"/>
  <c r="B26" i="871"/>
  <c r="B26" i="867"/>
  <c r="B14" i="867"/>
  <c r="G123" i="868"/>
  <c r="B12" i="871"/>
  <c r="B137" i="864"/>
  <c r="B137" i="870"/>
  <c r="B26" i="863"/>
  <c r="B123" i="869"/>
  <c r="G122" i="869" s="1"/>
  <c r="B16" i="865"/>
  <c r="G123" i="867"/>
  <c r="G123" i="866"/>
  <c r="B26" i="869"/>
  <c r="G16" i="863"/>
  <c r="B123" i="865"/>
  <c r="G122" i="865" s="1"/>
  <c r="B14" i="865"/>
  <c r="G16" i="864"/>
  <c r="B12" i="863"/>
  <c r="G123" i="863"/>
  <c r="B26" i="865"/>
  <c r="G123" i="862"/>
  <c r="B12" i="864"/>
  <c r="B16" i="867"/>
  <c r="G123" i="865"/>
  <c r="G26" i="870"/>
  <c r="B16" i="870"/>
  <c r="B14" i="870"/>
  <c r="G26" i="862"/>
  <c r="B16" i="862"/>
  <c r="B14" i="862"/>
  <c r="G26" i="868"/>
  <c r="B16" i="868"/>
  <c r="B14" i="868"/>
  <c r="B16" i="869"/>
  <c r="B123" i="868"/>
  <c r="G122" i="868" s="1"/>
  <c r="B123" i="867"/>
  <c r="G122" i="867" s="1"/>
  <c r="B123" i="871"/>
  <c r="G122" i="871" s="1"/>
  <c r="G26" i="866" l="1"/>
  <c r="B16" i="866"/>
  <c r="G35" i="867"/>
  <c r="G26" i="869"/>
  <c r="B123" i="862"/>
  <c r="G122" i="862" s="1"/>
  <c r="B14" i="869"/>
  <c r="G26" i="871"/>
  <c r="B14" i="866"/>
  <c r="G35" i="865"/>
  <c r="B14" i="864"/>
  <c r="B123" i="866"/>
  <c r="G122" i="866" s="1"/>
  <c r="G26" i="863"/>
  <c r="B123" i="870"/>
  <c r="G122" i="870" s="1"/>
  <c r="B14" i="871"/>
  <c r="B123" i="864"/>
  <c r="G122" i="864" s="1"/>
  <c r="B16" i="871"/>
  <c r="B16" i="864"/>
  <c r="G26" i="864"/>
  <c r="B14" i="863"/>
  <c r="B16" i="863"/>
  <c r="G35" i="870"/>
  <c r="G35" i="863"/>
  <c r="G35" i="866"/>
  <c r="G35" i="864"/>
  <c r="G35" i="868"/>
  <c r="G35" i="862"/>
  <c r="G35" i="871"/>
  <c r="G35" i="869"/>
  <c r="B33" i="867" l="1"/>
  <c r="B33" i="865"/>
  <c r="B33" i="871"/>
  <c r="B33" i="868"/>
  <c r="B33" i="866"/>
  <c r="B33" i="864"/>
  <c r="B33" i="863"/>
  <c r="B33" i="862"/>
  <c r="B33" i="869"/>
  <c r="B33" i="870"/>
  <c r="G42" i="865" l="1"/>
  <c r="G52" i="865" s="1"/>
  <c r="B35" i="865"/>
  <c r="G42" i="867"/>
  <c r="G52" i="867" s="1"/>
  <c r="B35" i="867"/>
  <c r="G42" i="870"/>
  <c r="G52" i="870" s="1"/>
  <c r="B35" i="870"/>
  <c r="G42" i="869"/>
  <c r="G52" i="869" s="1"/>
  <c r="B35" i="869"/>
  <c r="G42" i="862"/>
  <c r="G52" i="862" s="1"/>
  <c r="B35" i="862"/>
  <c r="G42" i="863"/>
  <c r="G52" i="863" s="1"/>
  <c r="B35" i="863"/>
  <c r="G42" i="866"/>
  <c r="G52" i="866" s="1"/>
  <c r="B35" i="866"/>
  <c r="G42" i="868"/>
  <c r="G52" i="868" s="1"/>
  <c r="B35" i="868"/>
  <c r="G42" i="871"/>
  <c r="G52" i="871" s="1"/>
  <c r="B35" i="871"/>
  <c r="G42" i="864"/>
  <c r="G52" i="864" s="1"/>
  <c r="B35" i="864"/>
  <c r="B49" i="867" l="1"/>
  <c r="B49" i="865"/>
  <c r="B49" i="871"/>
  <c r="B49" i="864"/>
  <c r="B49" i="866"/>
  <c r="B49" i="868"/>
  <c r="B49" i="862"/>
  <c r="B49" i="869"/>
  <c r="B49" i="863"/>
  <c r="B49" i="870"/>
  <c r="B52" i="865" l="1"/>
  <c r="G59" i="865"/>
  <c r="G70" i="865" s="1"/>
  <c r="B52" i="867"/>
  <c r="G59" i="867"/>
  <c r="G70" i="867" s="1"/>
  <c r="G59" i="864"/>
  <c r="G70" i="864" s="1"/>
  <c r="B52" i="864"/>
  <c r="G59" i="862"/>
  <c r="G70" i="862" s="1"/>
  <c r="B52" i="862"/>
  <c r="G59" i="868"/>
  <c r="G70" i="868" s="1"/>
  <c r="B52" i="868"/>
  <c r="G59" i="866"/>
  <c r="G70" i="866" s="1"/>
  <c r="B52" i="866"/>
  <c r="G59" i="870"/>
  <c r="G70" i="870" s="1"/>
  <c r="B52" i="870"/>
  <c r="G59" i="869"/>
  <c r="G70" i="869" s="1"/>
  <c r="B52" i="869"/>
  <c r="G59" i="863"/>
  <c r="G70" i="863" s="1"/>
  <c r="B52" i="863"/>
  <c r="G59" i="871"/>
  <c r="G70" i="871" s="1"/>
  <c r="B52" i="871"/>
  <c r="B68" i="865" l="1"/>
  <c r="B68" i="867"/>
  <c r="B68" i="869"/>
  <c r="B68" i="866"/>
  <c r="B68" i="862"/>
  <c r="B68" i="871"/>
  <c r="B68" i="864"/>
  <c r="B68" i="870"/>
  <c r="B68" i="868"/>
  <c r="B68" i="863"/>
  <c r="G77" i="865" l="1"/>
  <c r="B70" i="865"/>
  <c r="G77" i="867"/>
  <c r="B70" i="867"/>
  <c r="G77" i="864"/>
  <c r="B70" i="864"/>
  <c r="G77" i="863"/>
  <c r="B70" i="863"/>
  <c r="G77" i="870"/>
  <c r="B70" i="870"/>
  <c r="G77" i="871"/>
  <c r="B70" i="871"/>
  <c r="G77" i="866"/>
  <c r="B70" i="866"/>
  <c r="G77" i="868"/>
  <c r="B70" i="868"/>
  <c r="G77" i="869"/>
  <c r="B70" i="869"/>
  <c r="G77" i="862"/>
  <c r="B70" i="862"/>
  <c r="G82" i="867" l="1"/>
  <c r="G82" i="865"/>
  <c r="G82" i="862"/>
  <c r="G82" i="869"/>
  <c r="G82" i="866"/>
  <c r="G82" i="868"/>
  <c r="G82" i="871"/>
  <c r="G82" i="870"/>
  <c r="G82" i="864"/>
  <c r="G82" i="863"/>
  <c r="B79" i="867" l="1"/>
  <c r="B79" i="865"/>
  <c r="B79" i="864"/>
  <c r="B79" i="870"/>
  <c r="B79" i="863"/>
  <c r="B79" i="869"/>
  <c r="B79" i="868"/>
  <c r="B79" i="866"/>
  <c r="B79" i="862"/>
  <c r="B79" i="871"/>
  <c r="B82" i="865" l="1"/>
  <c r="B80" i="865"/>
  <c r="G92" i="865" s="1"/>
  <c r="G99" i="865" s="1"/>
  <c r="B82" i="867"/>
  <c r="B80" i="867"/>
  <c r="G92" i="867" s="1"/>
  <c r="G99" i="867" s="1"/>
  <c r="B82" i="871"/>
  <c r="B80" i="871"/>
  <c r="G92" i="871" s="1"/>
  <c r="G99" i="871" s="1"/>
  <c r="B82" i="862"/>
  <c r="B80" i="862"/>
  <c r="G92" i="862" s="1"/>
  <c r="G99" i="862" s="1"/>
  <c r="B82" i="869"/>
  <c r="B80" i="869"/>
  <c r="G92" i="869" s="1"/>
  <c r="G99" i="869" s="1"/>
  <c r="B80" i="868"/>
  <c r="G92" i="868" s="1"/>
  <c r="G99" i="868" s="1"/>
  <c r="B82" i="868"/>
  <c r="B80" i="870"/>
  <c r="G92" i="870" s="1"/>
  <c r="G99" i="870" s="1"/>
  <c r="B82" i="870"/>
  <c r="B80" i="864"/>
  <c r="G92" i="864" s="1"/>
  <c r="G99" i="864" s="1"/>
  <c r="B82" i="864"/>
  <c r="B80" i="866"/>
  <c r="G92" i="866" s="1"/>
  <c r="G99" i="866" s="1"/>
  <c r="B82" i="866"/>
  <c r="B80" i="863"/>
  <c r="G92" i="863" s="1"/>
  <c r="G99" i="863" s="1"/>
  <c r="B82" i="863"/>
  <c r="B92" i="867" l="1"/>
  <c r="B92" i="865"/>
  <c r="B92" i="866"/>
  <c r="B92" i="870"/>
  <c r="B92" i="868"/>
  <c r="B92" i="862"/>
  <c r="B92" i="869"/>
  <c r="B92" i="871"/>
  <c r="B92" i="863"/>
  <c r="B92" i="864"/>
  <c r="B99" i="867" l="1"/>
  <c r="G108" i="867"/>
  <c r="G115" i="867" s="1"/>
  <c r="G108" i="865"/>
  <c r="G115" i="865" s="1"/>
  <c r="B99" i="865"/>
  <c r="G108" i="863"/>
  <c r="G115" i="863" s="1"/>
  <c r="B99" i="863"/>
  <c r="G108" i="871"/>
  <c r="G115" i="871" s="1"/>
  <c r="B99" i="871"/>
  <c r="G108" i="869"/>
  <c r="G115" i="869" s="1"/>
  <c r="B99" i="869"/>
  <c r="G108" i="862"/>
  <c r="G115" i="862" s="1"/>
  <c r="B99" i="862"/>
  <c r="B99" i="868"/>
  <c r="G108" i="868"/>
  <c r="G115" i="868" s="1"/>
  <c r="G108" i="870"/>
  <c r="G115" i="870" s="1"/>
  <c r="B99" i="870"/>
  <c r="G108" i="866"/>
  <c r="G115" i="866" s="1"/>
  <c r="B99" i="866"/>
  <c r="G108" i="864"/>
  <c r="G115" i="864" s="1"/>
  <c r="B99" i="864"/>
  <c r="B113" i="867" l="1"/>
  <c r="B113" i="865"/>
  <c r="B113" i="870"/>
  <c r="B113" i="862"/>
  <c r="B113" i="863"/>
  <c r="B113" i="868"/>
  <c r="B113" i="869"/>
  <c r="B113" i="864"/>
  <c r="B113" i="866"/>
  <c r="B113" i="871"/>
  <c r="B115" i="865" l="1"/>
  <c r="B115" i="867"/>
  <c r="B115" i="871"/>
  <c r="B115" i="869"/>
  <c r="B115" i="868"/>
  <c r="B115" i="866"/>
  <c r="B115" i="864"/>
  <c r="B115" i="863"/>
  <c r="B115" i="870"/>
  <c r="B115" i="862"/>
  <c r="G144" i="861" l="1"/>
  <c r="B144" i="861"/>
  <c r="G138" i="861"/>
  <c r="G137" i="861" s="1"/>
  <c r="G134" i="861"/>
  <c r="B134" i="861"/>
  <c r="G131" i="861"/>
  <c r="G128" i="861"/>
  <c r="B128" i="861"/>
  <c r="B125" i="861"/>
  <c r="G96" i="861"/>
  <c r="G63" i="861"/>
  <c r="B59" i="861"/>
  <c r="G43" i="861"/>
  <c r="B108" i="861"/>
  <c r="G144" i="860"/>
  <c r="B144" i="860"/>
  <c r="G134" i="860"/>
  <c r="G131" i="860"/>
  <c r="B128" i="860"/>
  <c r="B125" i="860"/>
  <c r="G125" i="860"/>
  <c r="B106" i="860"/>
  <c r="G96" i="860"/>
  <c r="G93" i="860"/>
  <c r="B28" i="860"/>
  <c r="B108" i="860"/>
  <c r="B144" i="859"/>
  <c r="B138" i="859"/>
  <c r="B131" i="859"/>
  <c r="G128" i="859"/>
  <c r="B125" i="859"/>
  <c r="B106" i="859"/>
  <c r="G96" i="859"/>
  <c r="G43" i="859"/>
  <c r="B108" i="859"/>
  <c r="G144" i="858"/>
  <c r="B138" i="858"/>
  <c r="G138" i="858"/>
  <c r="G137" i="858" s="1"/>
  <c r="G134" i="858"/>
  <c r="B134" i="858"/>
  <c r="B131" i="858"/>
  <c r="G125" i="858"/>
  <c r="G96" i="858"/>
  <c r="G93" i="858"/>
  <c r="G60" i="858"/>
  <c r="B59" i="858"/>
  <c r="B28" i="858"/>
  <c r="B108" i="858"/>
  <c r="B144" i="857"/>
  <c r="G138" i="857"/>
  <c r="G137" i="857" s="1"/>
  <c r="B134" i="857"/>
  <c r="B131" i="857"/>
  <c r="G125" i="857"/>
  <c r="B125" i="857"/>
  <c r="B106" i="857"/>
  <c r="G96" i="857"/>
  <c r="G93" i="857"/>
  <c r="B64" i="857"/>
  <c r="G60" i="857"/>
  <c r="B108" i="857"/>
  <c r="G144" i="856"/>
  <c r="B144" i="856"/>
  <c r="G134" i="856"/>
  <c r="B125" i="856"/>
  <c r="B106" i="856"/>
  <c r="G96" i="856"/>
  <c r="G93" i="856"/>
  <c r="G60" i="856"/>
  <c r="B108" i="856"/>
  <c r="G11" i="856"/>
  <c r="G16" i="856" l="1"/>
  <c r="B26" i="860"/>
  <c r="G11" i="859"/>
  <c r="G134" i="857"/>
  <c r="G131" i="858"/>
  <c r="B42" i="859"/>
  <c r="B138" i="857"/>
  <c r="G131" i="859"/>
  <c r="G93" i="861"/>
  <c r="B134" i="859"/>
  <c r="G144" i="857"/>
  <c r="G60" i="859"/>
  <c r="B28" i="861"/>
  <c r="B28" i="857"/>
  <c r="B106" i="861"/>
  <c r="B128" i="857"/>
  <c r="B106" i="858"/>
  <c r="G125" i="861"/>
  <c r="B134" i="856"/>
  <c r="G63" i="860"/>
  <c r="G11" i="861"/>
  <c r="G11" i="858"/>
  <c r="B64" i="859"/>
  <c r="B26" i="858"/>
  <c r="B59" i="856"/>
  <c r="G60" i="861"/>
  <c r="G43" i="857"/>
  <c r="G131" i="857"/>
  <c r="B134" i="860"/>
  <c r="G138" i="856"/>
  <c r="G137" i="856" s="1"/>
  <c r="B64" i="860"/>
  <c r="G144" i="859"/>
  <c r="G43" i="860"/>
  <c r="B131" i="861"/>
  <c r="B125" i="858"/>
  <c r="B144" i="858"/>
  <c r="G138" i="859"/>
  <c r="G137" i="859" s="1"/>
  <c r="G128" i="860"/>
  <c r="G93" i="859"/>
  <c r="B59" i="860"/>
  <c r="G60" i="860"/>
  <c r="B131" i="860"/>
  <c r="B28" i="859"/>
  <c r="G11" i="857"/>
  <c r="B138" i="861"/>
  <c r="B131" i="856"/>
  <c r="B138" i="860"/>
  <c r="G131" i="856"/>
  <c r="B42" i="857"/>
  <c r="B137" i="858"/>
  <c r="G125" i="859"/>
  <c r="B28" i="856"/>
  <c r="B128" i="859"/>
  <c r="G63" i="856"/>
  <c r="G128" i="857"/>
  <c r="B59" i="859"/>
  <c r="B137" i="859"/>
  <c r="B26" i="856"/>
  <c r="G43" i="858"/>
  <c r="B42" i="858"/>
  <c r="G123" i="861"/>
  <c r="B128" i="858"/>
  <c r="G11" i="860"/>
  <c r="B42" i="861"/>
  <c r="G128" i="858"/>
  <c r="G63" i="859"/>
  <c r="B64" i="856"/>
  <c r="B138" i="856"/>
  <c r="G63" i="858"/>
  <c r="B64" i="858"/>
  <c r="G134" i="859"/>
  <c r="G138" i="860"/>
  <c r="G137" i="860" s="1"/>
  <c r="B42" i="860"/>
  <c r="B59" i="857"/>
  <c r="G63" i="857"/>
  <c r="B42" i="856"/>
  <c r="G125" i="856"/>
  <c r="G43" i="856"/>
  <c r="B64" i="861"/>
  <c r="B128" i="856"/>
  <c r="G128" i="856"/>
  <c r="B26" i="857"/>
  <c r="B12" i="856"/>
  <c r="G16" i="861" l="1"/>
  <c r="B12" i="857"/>
  <c r="B137" i="857"/>
  <c r="B12" i="859"/>
  <c r="G16" i="859"/>
  <c r="B12" i="858"/>
  <c r="B14" i="858" s="1"/>
  <c r="G123" i="858"/>
  <c r="B14" i="859"/>
  <c r="B16" i="859"/>
  <c r="B12" i="861"/>
  <c r="B137" i="860"/>
  <c r="B26" i="861"/>
  <c r="B26" i="859"/>
  <c r="G16" i="858"/>
  <c r="B137" i="861"/>
  <c r="B14" i="857"/>
  <c r="B16" i="857"/>
  <c r="G123" i="857"/>
  <c r="B123" i="859"/>
  <c r="G122" i="859" s="1"/>
  <c r="G16" i="857"/>
  <c r="B123" i="858"/>
  <c r="G122" i="858" s="1"/>
  <c r="B137" i="856"/>
  <c r="G123" i="860"/>
  <c r="G16" i="860"/>
  <c r="G123" i="859"/>
  <c r="B12" i="860"/>
  <c r="G123" i="856"/>
  <c r="B16" i="856"/>
  <c r="B14" i="856"/>
  <c r="G26" i="856"/>
  <c r="G26" i="861" l="1"/>
  <c r="B16" i="861"/>
  <c r="B16" i="858"/>
  <c r="G26" i="858"/>
  <c r="B14" i="861"/>
  <c r="G26" i="859"/>
  <c r="B123" i="860"/>
  <c r="G122" i="860" s="1"/>
  <c r="G26" i="857"/>
  <c r="B123" i="857"/>
  <c r="G122" i="857" s="1"/>
  <c r="B123" i="861"/>
  <c r="G122" i="861" s="1"/>
  <c r="G26" i="860"/>
  <c r="B123" i="856"/>
  <c r="G122" i="856" s="1"/>
  <c r="B16" i="860"/>
  <c r="B14" i="860"/>
  <c r="G35" i="861"/>
  <c r="G35" i="858"/>
  <c r="G35" i="856"/>
  <c r="G35" i="859" l="1"/>
  <c r="G35" i="857"/>
  <c r="G35" i="860"/>
  <c r="B33" i="860"/>
  <c r="B33" i="856"/>
  <c r="B33" i="858"/>
  <c r="B33" i="861"/>
  <c r="B33" i="857" l="1"/>
  <c r="B33" i="859"/>
  <c r="G42" i="861"/>
  <c r="G52" i="861" s="1"/>
  <c r="B35" i="861"/>
  <c r="G42" i="858"/>
  <c r="G52" i="858" s="1"/>
  <c r="B35" i="858"/>
  <c r="G42" i="856"/>
  <c r="G52" i="856" s="1"/>
  <c r="B35" i="856"/>
  <c r="G42" i="860"/>
  <c r="G52" i="860" s="1"/>
  <c r="B35" i="860"/>
  <c r="G42" i="859" l="1"/>
  <c r="G52" i="859" s="1"/>
  <c r="B35" i="859"/>
  <c r="B35" i="857"/>
  <c r="G42" i="857"/>
  <c r="G52" i="857" s="1"/>
  <c r="B49" i="860"/>
  <c r="B49" i="856"/>
  <c r="B49" i="858"/>
  <c r="B49" i="861"/>
  <c r="B49" i="857" l="1"/>
  <c r="B49" i="859"/>
  <c r="G59" i="861"/>
  <c r="G70" i="861" s="1"/>
  <c r="B52" i="861"/>
  <c r="G59" i="858"/>
  <c r="G70" i="858" s="1"/>
  <c r="B52" i="858"/>
  <c r="G59" i="856"/>
  <c r="G70" i="856" s="1"/>
  <c r="B52" i="856"/>
  <c r="G59" i="860"/>
  <c r="G70" i="860" s="1"/>
  <c r="B52" i="860"/>
  <c r="B52" i="859" l="1"/>
  <c r="G59" i="859"/>
  <c r="G70" i="859" s="1"/>
  <c r="B52" i="857"/>
  <c r="G59" i="857"/>
  <c r="G70" i="857" s="1"/>
  <c r="B68" i="860"/>
  <c r="B68" i="856"/>
  <c r="B68" i="858"/>
  <c r="B68" i="861"/>
  <c r="B68" i="857" l="1"/>
  <c r="B68" i="859"/>
  <c r="G77" i="856"/>
  <c r="B70" i="856"/>
  <c r="G77" i="860"/>
  <c r="B70" i="860"/>
  <c r="G77" i="858"/>
  <c r="B70" i="858"/>
  <c r="G77" i="861"/>
  <c r="B70" i="861"/>
  <c r="B70" i="857" l="1"/>
  <c r="G77" i="857"/>
  <c r="B70" i="859"/>
  <c r="G77" i="859"/>
  <c r="G82" i="861"/>
  <c r="G82" i="856"/>
  <c r="G82" i="858"/>
  <c r="G82" i="860"/>
  <c r="G82" i="857" l="1"/>
  <c r="G82" i="859"/>
  <c r="B79" i="860"/>
  <c r="B79" i="858"/>
  <c r="B79" i="861"/>
  <c r="B79" i="856"/>
  <c r="B79" i="859" l="1"/>
  <c r="B79" i="857"/>
  <c r="B80" i="856"/>
  <c r="G92" i="856" s="1"/>
  <c r="G99" i="856" s="1"/>
  <c r="B82" i="856"/>
  <c r="B82" i="861"/>
  <c r="B80" i="861"/>
  <c r="G92" i="861" s="1"/>
  <c r="G99" i="861" s="1"/>
  <c r="B80" i="860"/>
  <c r="G92" i="860" s="1"/>
  <c r="G99" i="860" s="1"/>
  <c r="B82" i="860"/>
  <c r="B80" i="858"/>
  <c r="G92" i="858" s="1"/>
  <c r="G99" i="858" s="1"/>
  <c r="B82" i="858"/>
  <c r="B82" i="857" l="1"/>
  <c r="B80" i="857"/>
  <c r="G92" i="857" s="1"/>
  <c r="G99" i="857" s="1"/>
  <c r="B80" i="859"/>
  <c r="G92" i="859" s="1"/>
  <c r="G99" i="859" s="1"/>
  <c r="B82" i="859"/>
  <c r="B92" i="858"/>
  <c r="B92" i="860"/>
  <c r="B92" i="861"/>
  <c r="B92" i="856"/>
  <c r="B92" i="857" l="1"/>
  <c r="B92" i="859"/>
  <c r="G108" i="861"/>
  <c r="G115" i="861" s="1"/>
  <c r="B99" i="861"/>
  <c r="G108" i="860"/>
  <c r="G115" i="860" s="1"/>
  <c r="B99" i="860"/>
  <c r="B99" i="858"/>
  <c r="G108" i="858"/>
  <c r="G115" i="858" s="1"/>
  <c r="G108" i="856"/>
  <c r="G115" i="856" s="1"/>
  <c r="B99" i="856"/>
  <c r="G108" i="859" l="1"/>
  <c r="G115" i="859" s="1"/>
  <c r="B99" i="859"/>
  <c r="G108" i="857"/>
  <c r="G115" i="857" s="1"/>
  <c r="B99" i="857"/>
  <c r="B113" i="856"/>
  <c r="B113" i="858"/>
  <c r="B113" i="860"/>
  <c r="B113" i="861"/>
  <c r="B113" i="857" l="1"/>
  <c r="B113" i="859"/>
  <c r="B115" i="858"/>
  <c r="B115" i="860"/>
  <c r="B115" i="861"/>
  <c r="B115" i="856"/>
  <c r="B115" i="859" l="1"/>
  <c r="B115" i="857"/>
  <c r="G144" i="855"/>
  <c r="B144" i="855"/>
  <c r="G138" i="855"/>
  <c r="G137" i="855" s="1"/>
  <c r="B138" i="855"/>
  <c r="G134" i="855"/>
  <c r="B134" i="855"/>
  <c r="G131" i="855"/>
  <c r="B131" i="855"/>
  <c r="G128" i="855"/>
  <c r="B125" i="855"/>
  <c r="G96" i="855"/>
  <c r="G60" i="855"/>
  <c r="B59" i="855"/>
  <c r="B108" i="855"/>
  <c r="G11" i="855"/>
  <c r="G144" i="854"/>
  <c r="G138" i="854"/>
  <c r="B134" i="854"/>
  <c r="G131" i="854"/>
  <c r="G128" i="854"/>
  <c r="B128" i="854"/>
  <c r="B125" i="854"/>
  <c r="G96" i="854"/>
  <c r="G63" i="854"/>
  <c r="B28" i="854"/>
  <c r="B108" i="854"/>
  <c r="G144" i="853"/>
  <c r="G128" i="853"/>
  <c r="G96" i="853"/>
  <c r="G60" i="853"/>
  <c r="B59" i="853"/>
  <c r="B108" i="853"/>
  <c r="G144" i="852"/>
  <c r="B138" i="852"/>
  <c r="B134" i="852"/>
  <c r="G131" i="852"/>
  <c r="G125" i="852"/>
  <c r="B125" i="852"/>
  <c r="G96" i="852"/>
  <c r="B28" i="852"/>
  <c r="B108" i="852"/>
  <c r="G138" i="851"/>
  <c r="G137" i="851" s="1"/>
  <c r="B134" i="851"/>
  <c r="G96" i="851"/>
  <c r="G93" i="851"/>
  <c r="B59" i="851"/>
  <c r="B108" i="851"/>
  <c r="G144" i="850"/>
  <c r="G131" i="850"/>
  <c r="B106" i="850"/>
  <c r="G96" i="850"/>
  <c r="B108" i="850"/>
  <c r="B138" i="849"/>
  <c r="G138" i="849"/>
  <c r="G137" i="849" s="1"/>
  <c r="B131" i="849"/>
  <c r="G128" i="849"/>
  <c r="B106" i="849"/>
  <c r="G96" i="849"/>
  <c r="G93" i="849"/>
  <c r="B108" i="849"/>
  <c r="G11" i="849"/>
  <c r="B138" i="848"/>
  <c r="B134" i="848"/>
  <c r="B125" i="848"/>
  <c r="B106" i="848"/>
  <c r="G96" i="848"/>
  <c r="B108" i="848"/>
  <c r="G11" i="848"/>
  <c r="G138" i="847"/>
  <c r="G137" i="847" s="1"/>
  <c r="B138" i="847"/>
  <c r="B134" i="847"/>
  <c r="B128" i="847"/>
  <c r="G96" i="847"/>
  <c r="G93" i="847"/>
  <c r="G60" i="847"/>
  <c r="B108" i="847"/>
  <c r="G11" i="847"/>
  <c r="G134" i="846"/>
  <c r="B134" i="846"/>
  <c r="B131" i="846"/>
  <c r="B128" i="846"/>
  <c r="G96" i="846"/>
  <c r="B108" i="846"/>
  <c r="G144" i="845"/>
  <c r="B144" i="845"/>
  <c r="G138" i="845"/>
  <c r="B138" i="845"/>
  <c r="G96" i="845"/>
  <c r="B108" i="845"/>
  <c r="G11" i="845"/>
  <c r="G144" i="844"/>
  <c r="G134" i="844"/>
  <c r="B128" i="844"/>
  <c r="G96" i="844"/>
  <c r="B108" i="844"/>
  <c r="G11" i="844"/>
  <c r="G96" i="843"/>
  <c r="G93" i="843"/>
  <c r="B59" i="843"/>
  <c r="B108" i="843"/>
  <c r="G125" i="842"/>
  <c r="G96" i="842"/>
  <c r="G93" i="842"/>
  <c r="B108" i="842"/>
  <c r="B128" i="841"/>
  <c r="G96" i="841"/>
  <c r="G63" i="841"/>
  <c r="B108" i="841"/>
  <c r="G138" i="840"/>
  <c r="G137" i="840" s="1"/>
  <c r="B138" i="840"/>
  <c r="G125" i="840"/>
  <c r="B106" i="840"/>
  <c r="G96" i="840"/>
  <c r="B108" i="840"/>
  <c r="G11" i="840"/>
  <c r="B131" i="839"/>
  <c r="G131" i="839"/>
  <c r="B125" i="839"/>
  <c r="G96" i="839"/>
  <c r="B59" i="839"/>
  <c r="B108" i="839"/>
  <c r="G138" i="838"/>
  <c r="B138" i="838"/>
  <c r="B134" i="838"/>
  <c r="G125" i="838"/>
  <c r="B125" i="838"/>
  <c r="B106" i="838"/>
  <c r="G96" i="838"/>
  <c r="G93" i="838"/>
  <c r="B108" i="838"/>
  <c r="G125" i="837"/>
  <c r="G96" i="837"/>
  <c r="G60" i="837"/>
  <c r="B108" i="837"/>
  <c r="G11" i="837"/>
  <c r="G131" i="836"/>
  <c r="G128" i="836"/>
  <c r="G125" i="836"/>
  <c r="G96" i="836"/>
  <c r="G60" i="836"/>
  <c r="B59" i="836"/>
  <c r="B28" i="836"/>
  <c r="B108" i="836"/>
  <c r="G11" i="836"/>
  <c r="G138" i="835"/>
  <c r="B134" i="835"/>
  <c r="G96" i="835"/>
  <c r="G93" i="835"/>
  <c r="B108" i="835"/>
  <c r="G96" i="834"/>
  <c r="B28" i="834"/>
  <c r="B108" i="834"/>
  <c r="G16" i="845" l="1"/>
  <c r="B137" i="840"/>
  <c r="G16" i="847"/>
  <c r="G16" i="855"/>
  <c r="G16" i="849"/>
  <c r="B59" i="840"/>
  <c r="B128" i="842"/>
  <c r="B64" i="852"/>
  <c r="G11" i="838"/>
  <c r="G128" i="842"/>
  <c r="B144" i="851"/>
  <c r="G134" i="854"/>
  <c r="B59" i="848"/>
  <c r="G93" i="839"/>
  <c r="G128" i="843"/>
  <c r="G134" i="848"/>
  <c r="G128" i="850"/>
  <c r="B131" i="842"/>
  <c r="G93" i="846"/>
  <c r="G134" i="842"/>
  <c r="B64" i="848"/>
  <c r="G134" i="849"/>
  <c r="B128" i="851"/>
  <c r="B131" i="844"/>
  <c r="B128" i="845"/>
  <c r="B28" i="846"/>
  <c r="G131" i="837"/>
  <c r="B131" i="851"/>
  <c r="G131" i="838"/>
  <c r="B134" i="844"/>
  <c r="B131" i="845"/>
  <c r="B144" i="848"/>
  <c r="G134" i="850"/>
  <c r="B64" i="849"/>
  <c r="B138" i="837"/>
  <c r="G138" i="843"/>
  <c r="G137" i="843" s="1"/>
  <c r="G63" i="843"/>
  <c r="B28" i="848"/>
  <c r="B28" i="855"/>
  <c r="G43" i="847"/>
  <c r="G63" i="851"/>
  <c r="G137" i="845"/>
  <c r="B144" i="843"/>
  <c r="B64" i="851"/>
  <c r="G138" i="852"/>
  <c r="G137" i="852" s="1"/>
  <c r="G134" i="853"/>
  <c r="B144" i="850"/>
  <c r="G125" i="844"/>
  <c r="B128" i="855"/>
  <c r="G125" i="851"/>
  <c r="G134" i="835"/>
  <c r="B12" i="837"/>
  <c r="G63" i="855"/>
  <c r="B125" i="834"/>
  <c r="B106" i="855"/>
  <c r="B28" i="835"/>
  <c r="B125" i="835"/>
  <c r="G125" i="855"/>
  <c r="G123" i="855" s="1"/>
  <c r="G125" i="849"/>
  <c r="B42" i="855"/>
  <c r="B26" i="852"/>
  <c r="B144" i="852"/>
  <c r="B134" i="840"/>
  <c r="B28" i="843"/>
  <c r="G144" i="843"/>
  <c r="B64" i="845"/>
  <c r="B42" i="847"/>
  <c r="G138" i="850"/>
  <c r="G137" i="850" s="1"/>
  <c r="B138" i="850"/>
  <c r="G93" i="853"/>
  <c r="G144" i="838"/>
  <c r="G134" i="840"/>
  <c r="B144" i="844"/>
  <c r="G131" i="847"/>
  <c r="B64" i="854"/>
  <c r="B144" i="838"/>
  <c r="B131" i="847"/>
  <c r="B42" i="843"/>
  <c r="B106" i="844"/>
  <c r="B138" i="846"/>
  <c r="G43" i="852"/>
  <c r="B128" i="852"/>
  <c r="B28" i="838"/>
  <c r="G134" i="841"/>
  <c r="G131" i="842"/>
  <c r="G43" i="843"/>
  <c r="B128" i="843"/>
  <c r="G60" i="846"/>
  <c r="B131" i="848"/>
  <c r="B125" i="849"/>
  <c r="G60" i="851"/>
  <c r="B28" i="844"/>
  <c r="G63" i="846"/>
  <c r="B59" i="847"/>
  <c r="B42" i="849"/>
  <c r="G11" i="839"/>
  <c r="B131" i="852"/>
  <c r="B59" i="842"/>
  <c r="B42" i="853"/>
  <c r="G128" i="838"/>
  <c r="G93" i="840"/>
  <c r="B131" i="843"/>
  <c r="B28" i="845"/>
  <c r="B138" i="851"/>
  <c r="B138" i="842"/>
  <c r="G131" i="843"/>
  <c r="B59" i="852"/>
  <c r="B128" i="853"/>
  <c r="B131" i="838"/>
  <c r="B144" i="840"/>
  <c r="G63" i="842"/>
  <c r="G11" i="846"/>
  <c r="G60" i="852"/>
  <c r="G134" i="852"/>
  <c r="B64" i="842"/>
  <c r="G60" i="843"/>
  <c r="B42" i="845"/>
  <c r="G144" i="846"/>
  <c r="G138" i="848"/>
  <c r="G137" i="848" s="1"/>
  <c r="G131" i="849"/>
  <c r="B144" i="854"/>
  <c r="B59" i="849"/>
  <c r="B131" i="853"/>
  <c r="G43" i="845"/>
  <c r="G128" i="845"/>
  <c r="B26" i="846"/>
  <c r="G63" i="852"/>
  <c r="G131" i="853"/>
  <c r="B144" i="841"/>
  <c r="G144" i="841"/>
  <c r="B144" i="847"/>
  <c r="G60" i="849"/>
  <c r="G43" i="854"/>
  <c r="B59" i="844"/>
  <c r="G144" i="847"/>
  <c r="G144" i="851"/>
  <c r="B134" i="853"/>
  <c r="G63" i="838"/>
  <c r="G93" i="848"/>
  <c r="G63" i="849"/>
  <c r="B106" i="842"/>
  <c r="B138" i="844"/>
  <c r="G11" i="852"/>
  <c r="G93" i="852"/>
  <c r="G63" i="844"/>
  <c r="B134" i="845"/>
  <c r="G128" i="846"/>
  <c r="B125" i="847"/>
  <c r="B138" i="853"/>
  <c r="B131" i="854"/>
  <c r="G60" i="839"/>
  <c r="G144" i="848"/>
  <c r="B134" i="850"/>
  <c r="G138" i="853"/>
  <c r="G137" i="853" s="1"/>
  <c r="B131" i="840"/>
  <c r="G60" i="850"/>
  <c r="B106" i="852"/>
  <c r="B59" i="854"/>
  <c r="B64" i="839"/>
  <c r="G43" i="841"/>
  <c r="G63" i="847"/>
  <c r="G93" i="854"/>
  <c r="G60" i="840"/>
  <c r="B64" i="847"/>
  <c r="G131" i="848"/>
  <c r="B131" i="836"/>
  <c r="B125" i="842"/>
  <c r="B106" i="846"/>
  <c r="B144" i="846"/>
  <c r="B144" i="849"/>
  <c r="G128" i="851"/>
  <c r="B106" i="854"/>
  <c r="G128" i="837"/>
  <c r="B64" i="840"/>
  <c r="G43" i="842"/>
  <c r="G144" i="849"/>
  <c r="G63" i="835"/>
  <c r="B131" i="837"/>
  <c r="B59" i="841"/>
  <c r="G138" i="844"/>
  <c r="G137" i="844" s="1"/>
  <c r="B125" i="846"/>
  <c r="G93" i="850"/>
  <c r="G125" i="846"/>
  <c r="G60" i="848"/>
  <c r="G11" i="850"/>
  <c r="G131" i="851"/>
  <c r="G93" i="834"/>
  <c r="G43" i="838"/>
  <c r="B64" i="853"/>
  <c r="B134" i="837"/>
  <c r="B144" i="839"/>
  <c r="G93" i="844"/>
  <c r="G134" i="845"/>
  <c r="B128" i="849"/>
  <c r="B42" i="852"/>
  <c r="G125" i="854"/>
  <c r="B106" i="834"/>
  <c r="B144" i="834"/>
  <c r="G134" i="837"/>
  <c r="B106" i="847"/>
  <c r="B28" i="850"/>
  <c r="G134" i="851"/>
  <c r="G63" i="853"/>
  <c r="B64" i="841"/>
  <c r="G138" i="841"/>
  <c r="G137" i="841" s="1"/>
  <c r="G11" i="835"/>
  <c r="G63" i="837"/>
  <c r="B59" i="838"/>
  <c r="G43" i="839"/>
  <c r="B128" i="839"/>
  <c r="G125" i="847"/>
  <c r="B134" i="849"/>
  <c r="G43" i="850"/>
  <c r="G125" i="850"/>
  <c r="G11" i="853"/>
  <c r="B144" i="835"/>
  <c r="G60" i="838"/>
  <c r="G134" i="838"/>
  <c r="G128" i="839"/>
  <c r="G144" i="840"/>
  <c r="B42" i="850"/>
  <c r="G11" i="851"/>
  <c r="B106" i="853"/>
  <c r="G93" i="845"/>
  <c r="B59" i="846"/>
  <c r="G93" i="855"/>
  <c r="G128" i="847"/>
  <c r="G128" i="834"/>
  <c r="G137" i="838"/>
  <c r="B125" i="840"/>
  <c r="G11" i="841"/>
  <c r="G134" i="843"/>
  <c r="B28" i="851"/>
  <c r="G60" i="854"/>
  <c r="G144" i="836"/>
  <c r="B106" i="851"/>
  <c r="B144" i="853"/>
  <c r="G128" i="844"/>
  <c r="G125" i="848"/>
  <c r="G43" i="853"/>
  <c r="G43" i="834"/>
  <c r="G128" i="835"/>
  <c r="B125" i="836"/>
  <c r="B125" i="853"/>
  <c r="B64" i="843"/>
  <c r="B59" i="850"/>
  <c r="G63" i="836"/>
  <c r="G43" i="851"/>
  <c r="B131" i="835"/>
  <c r="B28" i="837"/>
  <c r="G43" i="848"/>
  <c r="G128" i="848"/>
  <c r="B125" i="851"/>
  <c r="G11" i="854"/>
  <c r="G131" i="835"/>
  <c r="B125" i="837"/>
  <c r="G63" i="839"/>
  <c r="B138" i="854"/>
  <c r="B137" i="845"/>
  <c r="B59" i="834"/>
  <c r="G93" i="837"/>
  <c r="B28" i="841"/>
  <c r="B106" i="841"/>
  <c r="B134" i="842"/>
  <c r="G60" i="844"/>
  <c r="B106" i="845"/>
  <c r="B28" i="853"/>
  <c r="B28" i="839"/>
  <c r="B125" i="843"/>
  <c r="B12" i="847"/>
  <c r="B138" i="834"/>
  <c r="B64" i="838"/>
  <c r="G131" i="840"/>
  <c r="G138" i="842"/>
  <c r="G137" i="842" s="1"/>
  <c r="G43" i="849"/>
  <c r="B106" i="837"/>
  <c r="B106" i="839"/>
  <c r="B42" i="841"/>
  <c r="B125" i="841"/>
  <c r="G43" i="836"/>
  <c r="B42" i="839"/>
  <c r="G63" i="840"/>
  <c r="B125" i="845"/>
  <c r="G131" i="846"/>
  <c r="B64" i="834"/>
  <c r="G11" i="842"/>
  <c r="G125" i="845"/>
  <c r="B131" i="850"/>
  <c r="G60" i="835"/>
  <c r="B128" i="836"/>
  <c r="G144" i="839"/>
  <c r="B64" i="844"/>
  <c r="B28" i="847"/>
  <c r="G16" i="848"/>
  <c r="B64" i="855"/>
  <c r="B28" i="842"/>
  <c r="B42" i="837"/>
  <c r="G125" i="839"/>
  <c r="G128" i="841"/>
  <c r="G134" i="847"/>
  <c r="B42" i="851"/>
  <c r="B138" i="835"/>
  <c r="B134" i="836"/>
  <c r="B128" i="837"/>
  <c r="B131" i="841"/>
  <c r="B59" i="845"/>
  <c r="B42" i="848"/>
  <c r="G144" i="834"/>
  <c r="G134" i="836"/>
  <c r="G131" i="841"/>
  <c r="B42" i="842"/>
  <c r="B144" i="842"/>
  <c r="G60" i="845"/>
  <c r="B137" i="847"/>
  <c r="B64" i="850"/>
  <c r="B137" i="852"/>
  <c r="G137" i="835"/>
  <c r="B28" i="840"/>
  <c r="B42" i="844"/>
  <c r="G131" i="845"/>
  <c r="G138" i="846"/>
  <c r="G137" i="846" s="1"/>
  <c r="G138" i="836"/>
  <c r="G137" i="836" s="1"/>
  <c r="B134" i="841"/>
  <c r="B134" i="843"/>
  <c r="B125" i="844"/>
  <c r="G63" i="845"/>
  <c r="B138" i="836"/>
  <c r="G60" i="841"/>
  <c r="G11" i="843"/>
  <c r="B42" i="834"/>
  <c r="B106" i="835"/>
  <c r="B42" i="838"/>
  <c r="G43" i="840"/>
  <c r="B42" i="840"/>
  <c r="B128" i="834"/>
  <c r="B138" i="843"/>
  <c r="G43" i="844"/>
  <c r="B134" i="834"/>
  <c r="G125" i="834"/>
  <c r="G144" i="835"/>
  <c r="B128" i="838"/>
  <c r="B134" i="839"/>
  <c r="B128" i="848"/>
  <c r="G128" i="852"/>
  <c r="G134" i="839"/>
  <c r="B64" i="837"/>
  <c r="G131" i="844"/>
  <c r="B42" i="846"/>
  <c r="G137" i="854"/>
  <c r="G131" i="834"/>
  <c r="B144" i="836"/>
  <c r="G138" i="837"/>
  <c r="G137" i="837" s="1"/>
  <c r="B138" i="839"/>
  <c r="B128" i="840"/>
  <c r="G60" i="842"/>
  <c r="B106" i="843"/>
  <c r="B125" i="850"/>
  <c r="G138" i="839"/>
  <c r="G137" i="839" s="1"/>
  <c r="G128" i="840"/>
  <c r="G93" i="841"/>
  <c r="G43" i="846"/>
  <c r="B28" i="849"/>
  <c r="B42" i="854"/>
  <c r="G16" i="836"/>
  <c r="B12" i="836"/>
  <c r="B137" i="855"/>
  <c r="B144" i="837"/>
  <c r="G43" i="837"/>
  <c r="G144" i="837"/>
  <c r="G125" i="841"/>
  <c r="B64" i="835"/>
  <c r="G93" i="836"/>
  <c r="B42" i="836"/>
  <c r="B106" i="836"/>
  <c r="B59" i="837"/>
  <c r="G125" i="853"/>
  <c r="B131" i="834"/>
  <c r="G43" i="835"/>
  <c r="G125" i="835"/>
  <c r="G60" i="834"/>
  <c r="G63" i="834"/>
  <c r="B128" i="835"/>
  <c r="G125" i="843"/>
  <c r="G138" i="834"/>
  <c r="G137" i="834" s="1"/>
  <c r="G43" i="855"/>
  <c r="G11" i="834"/>
  <c r="B59" i="835"/>
  <c r="B64" i="836"/>
  <c r="G26" i="837"/>
  <c r="B16" i="837"/>
  <c r="B14" i="837"/>
  <c r="B128" i="850"/>
  <c r="B26" i="854"/>
  <c r="B137" i="838"/>
  <c r="G16" i="837"/>
  <c r="B12" i="852"/>
  <c r="G16" i="852"/>
  <c r="B12" i="844"/>
  <c r="G16" i="844"/>
  <c r="B138" i="841"/>
  <c r="G144" i="842"/>
  <c r="B137" i="844"/>
  <c r="B26" i="834"/>
  <c r="G63" i="850"/>
  <c r="G16" i="840"/>
  <c r="B12" i="840"/>
  <c r="G16" i="835"/>
  <c r="B26" i="836"/>
  <c r="B42" i="835"/>
  <c r="B64" i="846"/>
  <c r="G63" i="848"/>
  <c r="G134" i="834"/>
  <c r="B137" i="849"/>
  <c r="B12" i="845"/>
  <c r="B12" i="849"/>
  <c r="B12" i="838"/>
  <c r="B12" i="855"/>
  <c r="B137" i="848"/>
  <c r="B12" i="848"/>
  <c r="B16" i="849" l="1"/>
  <c r="B26" i="845"/>
  <c r="B137" i="837"/>
  <c r="B16" i="840"/>
  <c r="B26" i="848"/>
  <c r="G16" i="851"/>
  <c r="G16" i="850"/>
  <c r="B12" i="839"/>
  <c r="B137" i="842"/>
  <c r="G16" i="853"/>
  <c r="B26" i="855"/>
  <c r="G16" i="854"/>
  <c r="G16" i="838"/>
  <c r="B137" i="843"/>
  <c r="B123" i="843" s="1"/>
  <c r="G122" i="843" s="1"/>
  <c r="B12" i="842"/>
  <c r="B14" i="842" s="1"/>
  <c r="B137" i="839"/>
  <c r="B12" i="841"/>
  <c r="B16" i="841" s="1"/>
  <c r="G26" i="836"/>
  <c r="B26" i="847"/>
  <c r="G16" i="841"/>
  <c r="G26" i="847"/>
  <c r="G16" i="846"/>
  <c r="B137" i="851"/>
  <c r="B12" i="835"/>
  <c r="B16" i="835" s="1"/>
  <c r="B137" i="836"/>
  <c r="B26" i="843"/>
  <c r="G123" i="846"/>
  <c r="B26" i="842"/>
  <c r="B26" i="838"/>
  <c r="B137" i="835"/>
  <c r="B123" i="835" s="1"/>
  <c r="G122" i="835" s="1"/>
  <c r="B12" i="851"/>
  <c r="G16" i="839"/>
  <c r="G123" i="838"/>
  <c r="B26" i="840"/>
  <c r="B137" i="854"/>
  <c r="B137" i="850"/>
  <c r="G123" i="850"/>
  <c r="B123" i="847"/>
  <c r="G122" i="847" s="1"/>
  <c r="G123" i="843"/>
  <c r="B26" i="837"/>
  <c r="G123" i="852"/>
  <c r="G123" i="844"/>
  <c r="G16" i="842"/>
  <c r="G123" i="854"/>
  <c r="B12" i="850"/>
  <c r="B26" i="835"/>
  <c r="B26" i="844"/>
  <c r="G123" i="849"/>
  <c r="B123" i="840"/>
  <c r="G122" i="840" s="1"/>
  <c r="G123" i="853"/>
  <c r="B12" i="853"/>
  <c r="G123" i="848"/>
  <c r="B137" i="853"/>
  <c r="B12" i="846"/>
  <c r="B26" i="839"/>
  <c r="B12" i="854"/>
  <c r="B137" i="846"/>
  <c r="B26" i="851"/>
  <c r="B12" i="843"/>
  <c r="B16" i="843" s="1"/>
  <c r="G16" i="843"/>
  <c r="G123" i="847"/>
  <c r="B26" i="850"/>
  <c r="B123" i="845"/>
  <c r="G122" i="845" s="1"/>
  <c r="G123" i="851"/>
  <c r="G123" i="841"/>
  <c r="B123" i="852"/>
  <c r="G122" i="852" s="1"/>
  <c r="B26" i="849"/>
  <c r="B16" i="847"/>
  <c r="G123" i="835"/>
  <c r="B123" i="844"/>
  <c r="G122" i="844" s="1"/>
  <c r="B123" i="855"/>
  <c r="G122" i="855" s="1"/>
  <c r="G123" i="839"/>
  <c r="G123" i="840"/>
  <c r="B16" i="836"/>
  <c r="B123" i="838"/>
  <c r="G122" i="838" s="1"/>
  <c r="B26" i="853"/>
  <c r="B137" i="834"/>
  <c r="B26" i="841"/>
  <c r="G123" i="845"/>
  <c r="B14" i="847"/>
  <c r="G123" i="836"/>
  <c r="B123" i="848"/>
  <c r="G122" i="848" s="1"/>
  <c r="B14" i="836"/>
  <c r="B12" i="834"/>
  <c r="G16" i="834"/>
  <c r="G123" i="837"/>
  <c r="B14" i="844"/>
  <c r="G26" i="844"/>
  <c r="B16" i="844"/>
  <c r="G26" i="845"/>
  <c r="B14" i="845"/>
  <c r="G26" i="855"/>
  <c r="B14" i="855"/>
  <c r="B16" i="855"/>
  <c r="B14" i="852"/>
  <c r="G26" i="852"/>
  <c r="B16" i="852"/>
  <c r="G26" i="838"/>
  <c r="B14" i="838"/>
  <c r="B123" i="849"/>
  <c r="G122" i="849" s="1"/>
  <c r="G123" i="834"/>
  <c r="B14" i="840"/>
  <c r="G26" i="840"/>
  <c r="B16" i="838"/>
  <c r="B137" i="841"/>
  <c r="G26" i="848"/>
  <c r="B16" i="848"/>
  <c r="B14" i="848"/>
  <c r="B16" i="845"/>
  <c r="G26" i="849"/>
  <c r="B14" i="849"/>
  <c r="B123" i="837"/>
  <c r="G122" i="837" s="1"/>
  <c r="B123" i="842"/>
  <c r="G122" i="842" s="1"/>
  <c r="G123" i="842"/>
  <c r="G35" i="837"/>
  <c r="G26" i="835" l="1"/>
  <c r="B14" i="835"/>
  <c r="G26" i="842"/>
  <c r="B14" i="841"/>
  <c r="G26" i="841"/>
  <c r="B123" i="851"/>
  <c r="G122" i="851" s="1"/>
  <c r="G35" i="847"/>
  <c r="B123" i="839"/>
  <c r="G122" i="839" s="1"/>
  <c r="G35" i="836"/>
  <c r="B16" i="851"/>
  <c r="B14" i="839"/>
  <c r="G26" i="839"/>
  <c r="B16" i="853"/>
  <c r="G26" i="851"/>
  <c r="B16" i="839"/>
  <c r="G26" i="850"/>
  <c r="G35" i="850" s="1"/>
  <c r="B16" i="842"/>
  <c r="G26" i="854"/>
  <c r="B16" i="846"/>
  <c r="B14" i="843"/>
  <c r="B123" i="836"/>
  <c r="G122" i="836" s="1"/>
  <c r="B14" i="851"/>
  <c r="B123" i="850"/>
  <c r="G122" i="850" s="1"/>
  <c r="B16" i="850"/>
  <c r="B14" i="850"/>
  <c r="B14" i="853"/>
  <c r="B123" i="834"/>
  <c r="G122" i="834" s="1"/>
  <c r="G26" i="846"/>
  <c r="B14" i="846"/>
  <c r="G26" i="853"/>
  <c r="B123" i="853"/>
  <c r="G122" i="853" s="1"/>
  <c r="B123" i="854"/>
  <c r="G122" i="854" s="1"/>
  <c r="G26" i="843"/>
  <c r="B14" i="854"/>
  <c r="B16" i="854"/>
  <c r="B123" i="846"/>
  <c r="G122" i="846" s="1"/>
  <c r="B16" i="834"/>
  <c r="G26" i="834"/>
  <c r="B14" i="834"/>
  <c r="G35" i="835"/>
  <c r="G35" i="845"/>
  <c r="G35" i="838"/>
  <c r="B123" i="841"/>
  <c r="G122" i="841" s="1"/>
  <c r="G35" i="852"/>
  <c r="B33" i="837"/>
  <c r="G35" i="844"/>
  <c r="G35" i="839"/>
  <c r="G35" i="855"/>
  <c r="G35" i="842"/>
  <c r="G35" i="841"/>
  <c r="G35" i="840"/>
  <c r="G35" i="849"/>
  <c r="G35" i="848"/>
  <c r="B33" i="847" l="1"/>
  <c r="B33" i="836"/>
  <c r="G35" i="853"/>
  <c r="G35" i="851"/>
  <c r="G35" i="854"/>
  <c r="G35" i="843"/>
  <c r="B33" i="843" s="1"/>
  <c r="G35" i="846"/>
  <c r="G35" i="834"/>
  <c r="B33" i="849"/>
  <c r="B33" i="852"/>
  <c r="B33" i="840"/>
  <c r="B33" i="846"/>
  <c r="B33" i="850"/>
  <c r="B33" i="841"/>
  <c r="B33" i="855"/>
  <c r="B33" i="844"/>
  <c r="B33" i="845"/>
  <c r="B33" i="838"/>
  <c r="B33" i="839"/>
  <c r="B33" i="835"/>
  <c r="B33" i="842"/>
  <c r="B33" i="848"/>
  <c r="G42" i="837"/>
  <c r="G52" i="837" s="1"/>
  <c r="B35" i="837"/>
  <c r="B35" i="836" l="1"/>
  <c r="G42" i="836"/>
  <c r="G52" i="836" s="1"/>
  <c r="B33" i="853"/>
  <c r="B33" i="834"/>
  <c r="B35" i="834" s="1"/>
  <c r="B35" i="847"/>
  <c r="G42" i="847"/>
  <c r="G52" i="847" s="1"/>
  <c r="B33" i="851"/>
  <c r="B33" i="854"/>
  <c r="G42" i="851"/>
  <c r="G52" i="851" s="1"/>
  <c r="B35" i="851"/>
  <c r="G42" i="844"/>
  <c r="G52" i="844" s="1"/>
  <c r="B35" i="844"/>
  <c r="G42" i="841"/>
  <c r="G52" i="841" s="1"/>
  <c r="B35" i="841"/>
  <c r="G42" i="846"/>
  <c r="G52" i="846" s="1"/>
  <c r="B35" i="846"/>
  <c r="G42" i="842"/>
  <c r="G52" i="842" s="1"/>
  <c r="B35" i="842"/>
  <c r="G42" i="838"/>
  <c r="G52" i="838" s="1"/>
  <c r="B35" i="838"/>
  <c r="B49" i="837"/>
  <c r="G42" i="839"/>
  <c r="G52" i="839" s="1"/>
  <c r="B35" i="839"/>
  <c r="G42" i="849"/>
  <c r="G52" i="849" s="1"/>
  <c r="B35" i="849"/>
  <c r="G42" i="845"/>
  <c r="G52" i="845" s="1"/>
  <c r="B35" i="845"/>
  <c r="G42" i="850"/>
  <c r="G52" i="850" s="1"/>
  <c r="B35" i="850"/>
  <c r="G42" i="843"/>
  <c r="G52" i="843" s="1"/>
  <c r="B35" i="843"/>
  <c r="G42" i="834"/>
  <c r="G52" i="834" s="1"/>
  <c r="G42" i="855"/>
  <c r="G52" i="855" s="1"/>
  <c r="B35" i="855"/>
  <c r="G42" i="848"/>
  <c r="G52" i="848" s="1"/>
  <c r="B35" i="848"/>
  <c r="G42" i="835"/>
  <c r="G52" i="835" s="1"/>
  <c r="B35" i="835"/>
  <c r="G42" i="840"/>
  <c r="G52" i="840" s="1"/>
  <c r="B35" i="840"/>
  <c r="G42" i="852"/>
  <c r="G52" i="852" s="1"/>
  <c r="B35" i="852"/>
  <c r="B35" i="854" l="1"/>
  <c r="B49" i="836"/>
  <c r="B49" i="847"/>
  <c r="B35" i="853"/>
  <c r="G42" i="854"/>
  <c r="G52" i="854" s="1"/>
  <c r="B49" i="854" s="1"/>
  <c r="G42" i="853"/>
  <c r="G52" i="853" s="1"/>
  <c r="B49" i="835"/>
  <c r="B49" i="840"/>
  <c r="B49" i="838"/>
  <c r="B49" i="842"/>
  <c r="B49" i="848"/>
  <c r="B49" i="839"/>
  <c r="B49" i="855"/>
  <c r="B49" i="845"/>
  <c r="B49" i="846"/>
  <c r="B49" i="843"/>
  <c r="B49" i="841"/>
  <c r="B49" i="853"/>
  <c r="B49" i="850"/>
  <c r="B49" i="834"/>
  <c r="B49" i="844"/>
  <c r="G59" i="837"/>
  <c r="G70" i="837" s="1"/>
  <c r="B52" i="837"/>
  <c r="B49" i="849"/>
  <c r="B49" i="852"/>
  <c r="B49" i="851"/>
  <c r="G59" i="836" l="1"/>
  <c r="G70" i="836" s="1"/>
  <c r="B52" i="836"/>
  <c r="G59" i="847"/>
  <c r="G70" i="847" s="1"/>
  <c r="B52" i="847"/>
  <c r="G59" i="848"/>
  <c r="G70" i="848" s="1"/>
  <c r="B52" i="848"/>
  <c r="G59" i="842"/>
  <c r="G70" i="842" s="1"/>
  <c r="B52" i="842"/>
  <c r="G59" i="844"/>
  <c r="G70" i="844" s="1"/>
  <c r="B52" i="844"/>
  <c r="G59" i="843"/>
  <c r="G70" i="843" s="1"/>
  <c r="B52" i="843"/>
  <c r="G59" i="849"/>
  <c r="G70" i="849" s="1"/>
  <c r="B52" i="849"/>
  <c r="G59" i="852"/>
  <c r="G70" i="852" s="1"/>
  <c r="B52" i="852"/>
  <c r="G59" i="846"/>
  <c r="G70" i="846" s="1"/>
  <c r="B52" i="846"/>
  <c r="G59" i="839"/>
  <c r="G70" i="839" s="1"/>
  <c r="B52" i="839"/>
  <c r="B68" i="837"/>
  <c r="G59" i="851"/>
  <c r="G70" i="851" s="1"/>
  <c r="B52" i="851"/>
  <c r="G59" i="838"/>
  <c r="G70" i="838" s="1"/>
  <c r="B52" i="838"/>
  <c r="G59" i="841"/>
  <c r="G70" i="841" s="1"/>
  <c r="B52" i="841"/>
  <c r="G59" i="834"/>
  <c r="G70" i="834" s="1"/>
  <c r="B52" i="834"/>
  <c r="G59" i="845"/>
  <c r="G70" i="845" s="1"/>
  <c r="B52" i="845"/>
  <c r="G59" i="840"/>
  <c r="G70" i="840" s="1"/>
  <c r="B52" i="840"/>
  <c r="G59" i="853"/>
  <c r="G70" i="853" s="1"/>
  <c r="B52" i="853"/>
  <c r="G59" i="850"/>
  <c r="G70" i="850" s="1"/>
  <c r="B52" i="850"/>
  <c r="G59" i="854"/>
  <c r="G70" i="854" s="1"/>
  <c r="B52" i="854"/>
  <c r="G59" i="855"/>
  <c r="G70" i="855" s="1"/>
  <c r="B52" i="855"/>
  <c r="G59" i="835"/>
  <c r="G70" i="835" s="1"/>
  <c r="B52" i="835"/>
  <c r="B68" i="847" l="1"/>
  <c r="B68" i="836"/>
  <c r="B68" i="855"/>
  <c r="G77" i="837"/>
  <c r="B70" i="837"/>
  <c r="B68" i="851"/>
  <c r="B68" i="850"/>
  <c r="B68" i="838"/>
  <c r="B68" i="854"/>
  <c r="B68" i="846"/>
  <c r="B68" i="843"/>
  <c r="B68" i="840"/>
  <c r="B68" i="844"/>
  <c r="B68" i="852"/>
  <c r="B68" i="842"/>
  <c r="B68" i="849"/>
  <c r="B68" i="834"/>
  <c r="B68" i="839"/>
  <c r="B68" i="845"/>
  <c r="B68" i="835"/>
  <c r="B68" i="841"/>
  <c r="B68" i="853"/>
  <c r="B68" i="848"/>
  <c r="G77" i="836" l="1"/>
  <c r="B70" i="836"/>
  <c r="G77" i="847"/>
  <c r="B70" i="847"/>
  <c r="G77" i="853"/>
  <c r="B70" i="853"/>
  <c r="G77" i="849"/>
  <c r="B70" i="849"/>
  <c r="G77" i="846"/>
  <c r="B70" i="846"/>
  <c r="G77" i="839"/>
  <c r="B70" i="839"/>
  <c r="G77" i="851"/>
  <c r="B70" i="851"/>
  <c r="G77" i="838"/>
  <c r="B70" i="838"/>
  <c r="G77" i="844"/>
  <c r="B70" i="844"/>
  <c r="G77" i="841"/>
  <c r="B70" i="841"/>
  <c r="G77" i="842"/>
  <c r="B70" i="842"/>
  <c r="G77" i="848"/>
  <c r="B70" i="848"/>
  <c r="G82" i="837"/>
  <c r="G77" i="854"/>
  <c r="B70" i="854"/>
  <c r="G77" i="834"/>
  <c r="B70" i="834"/>
  <c r="G77" i="835"/>
  <c r="B70" i="835"/>
  <c r="G77" i="845"/>
  <c r="B70" i="845"/>
  <c r="G77" i="840"/>
  <c r="B70" i="840"/>
  <c r="G77" i="850"/>
  <c r="B70" i="850"/>
  <c r="G77" i="855"/>
  <c r="B70" i="855"/>
  <c r="G77" i="843"/>
  <c r="B70" i="843"/>
  <c r="G77" i="852"/>
  <c r="B70" i="852"/>
  <c r="G82" i="847" l="1"/>
  <c r="G82" i="836"/>
  <c r="G82" i="842"/>
  <c r="G82" i="841"/>
  <c r="G82" i="848"/>
  <c r="G82" i="844"/>
  <c r="G82" i="855"/>
  <c r="G82" i="846"/>
  <c r="G82" i="851"/>
  <c r="G82" i="850"/>
  <c r="G82" i="840"/>
  <c r="G82" i="839"/>
  <c r="G82" i="838"/>
  <c r="G82" i="849"/>
  <c r="G82" i="852"/>
  <c r="G82" i="845"/>
  <c r="G82" i="834"/>
  <c r="G82" i="854"/>
  <c r="G82" i="843"/>
  <c r="G82" i="835"/>
  <c r="B79" i="837"/>
  <c r="G82" i="853"/>
  <c r="B79" i="847" l="1"/>
  <c r="B79" i="836"/>
  <c r="B79" i="834"/>
  <c r="B79" i="840"/>
  <c r="B80" i="837"/>
  <c r="G92" i="837" s="1"/>
  <c r="G99" i="837" s="1"/>
  <c r="B82" i="837"/>
  <c r="B79" i="850"/>
  <c r="B79" i="849"/>
  <c r="B79" i="839"/>
  <c r="B79" i="853"/>
  <c r="B79" i="851"/>
  <c r="B79" i="852"/>
  <c r="B79" i="848"/>
  <c r="B79" i="835"/>
  <c r="B79" i="844"/>
  <c r="B79" i="838"/>
  <c r="B79" i="841"/>
  <c r="B79" i="845"/>
  <c r="B79" i="855"/>
  <c r="B79" i="843"/>
  <c r="B79" i="842"/>
  <c r="B79" i="854"/>
  <c r="B79" i="846"/>
  <c r="B80" i="847" l="1"/>
  <c r="G92" i="847" s="1"/>
  <c r="G99" i="847" s="1"/>
  <c r="B82" i="847"/>
  <c r="B82" i="836"/>
  <c r="B80" i="836"/>
  <c r="G92" i="836" s="1"/>
  <c r="G99" i="836" s="1"/>
  <c r="B80" i="844"/>
  <c r="G92" i="844" s="1"/>
  <c r="G99" i="844" s="1"/>
  <c r="B82" i="844"/>
  <c r="B80" i="852"/>
  <c r="G92" i="852" s="1"/>
  <c r="G99" i="852" s="1"/>
  <c r="B82" i="852"/>
  <c r="B80" i="846"/>
  <c r="G92" i="846" s="1"/>
  <c r="G99" i="846" s="1"/>
  <c r="B82" i="846"/>
  <c r="B80" i="842"/>
  <c r="G92" i="842" s="1"/>
  <c r="G99" i="842" s="1"/>
  <c r="B82" i="842"/>
  <c r="B82" i="851"/>
  <c r="B80" i="851"/>
  <c r="G92" i="851" s="1"/>
  <c r="G99" i="851" s="1"/>
  <c r="B92" i="837"/>
  <c r="B80" i="848"/>
  <c r="G92" i="848" s="1"/>
  <c r="G99" i="848" s="1"/>
  <c r="B82" i="848"/>
  <c r="B82" i="839"/>
  <c r="B80" i="839"/>
  <c r="G92" i="839" s="1"/>
  <c r="G99" i="839" s="1"/>
  <c r="B80" i="849"/>
  <c r="G92" i="849" s="1"/>
  <c r="G99" i="849" s="1"/>
  <c r="B82" i="849"/>
  <c r="B80" i="841"/>
  <c r="G92" i="841" s="1"/>
  <c r="G99" i="841" s="1"/>
  <c r="B82" i="841"/>
  <c r="B80" i="840"/>
  <c r="G92" i="840" s="1"/>
  <c r="G99" i="840" s="1"/>
  <c r="B82" i="840"/>
  <c r="B82" i="835"/>
  <c r="B80" i="835"/>
  <c r="G92" i="835" s="1"/>
  <c r="G99" i="835" s="1"/>
  <c r="B82" i="853"/>
  <c r="B80" i="853"/>
  <c r="G92" i="853" s="1"/>
  <c r="G99" i="853" s="1"/>
  <c r="B80" i="850"/>
  <c r="G92" i="850" s="1"/>
  <c r="G99" i="850" s="1"/>
  <c r="B82" i="850"/>
  <c r="B80" i="854"/>
  <c r="G92" i="854" s="1"/>
  <c r="G99" i="854" s="1"/>
  <c r="B82" i="854"/>
  <c r="B80" i="845"/>
  <c r="G92" i="845" s="1"/>
  <c r="G99" i="845" s="1"/>
  <c r="B82" i="845"/>
  <c r="B82" i="838"/>
  <c r="B80" i="838"/>
  <c r="G92" i="838" s="1"/>
  <c r="G99" i="838" s="1"/>
  <c r="B80" i="843"/>
  <c r="G92" i="843" s="1"/>
  <c r="G99" i="843" s="1"/>
  <c r="B82" i="843"/>
  <c r="B80" i="855"/>
  <c r="G92" i="855" s="1"/>
  <c r="G99" i="855" s="1"/>
  <c r="B82" i="855"/>
  <c r="B80" i="834"/>
  <c r="G92" i="834" s="1"/>
  <c r="G99" i="834" s="1"/>
  <c r="B82" i="834"/>
  <c r="B92" i="847" l="1"/>
  <c r="B92" i="836"/>
  <c r="B92" i="841"/>
  <c r="B92" i="849"/>
  <c r="B92" i="839"/>
  <c r="B92" i="843"/>
  <c r="G108" i="837"/>
  <c r="G115" i="837" s="1"/>
  <c r="B99" i="837"/>
  <c r="B92" i="846"/>
  <c r="B92" i="854"/>
  <c r="B92" i="850"/>
  <c r="B92" i="842"/>
  <c r="B92" i="845"/>
  <c r="B92" i="840"/>
  <c r="B92" i="852"/>
  <c r="B92" i="855"/>
  <c r="B92" i="838"/>
  <c r="B92" i="835"/>
  <c r="B92" i="851"/>
  <c r="B92" i="848"/>
  <c r="B92" i="853"/>
  <c r="B92" i="834"/>
  <c r="B92" i="844"/>
  <c r="G108" i="847" l="1"/>
  <c r="G115" i="847" s="1"/>
  <c r="B99" i="847"/>
  <c r="B99" i="836"/>
  <c r="G108" i="836"/>
  <c r="G115" i="836" s="1"/>
  <c r="G108" i="855"/>
  <c r="G115" i="855" s="1"/>
  <c r="B99" i="855"/>
  <c r="B99" i="848"/>
  <c r="G108" i="848"/>
  <c r="G115" i="848" s="1"/>
  <c r="G108" i="845"/>
  <c r="G115" i="845" s="1"/>
  <c r="B99" i="845"/>
  <c r="G108" i="843"/>
  <c r="G115" i="843" s="1"/>
  <c r="B99" i="843"/>
  <c r="G108" i="853"/>
  <c r="G115" i="853" s="1"/>
  <c r="B99" i="853"/>
  <c r="G108" i="839"/>
  <c r="G115" i="839" s="1"/>
  <c r="B99" i="839"/>
  <c r="G108" i="849"/>
  <c r="G115" i="849" s="1"/>
  <c r="B99" i="849"/>
  <c r="G108" i="840"/>
  <c r="G115" i="840" s="1"/>
  <c r="B99" i="840"/>
  <c r="G108" i="835"/>
  <c r="G115" i="835" s="1"/>
  <c r="B99" i="835"/>
  <c r="B99" i="846"/>
  <c r="G108" i="846"/>
  <c r="G115" i="846" s="1"/>
  <c r="B113" i="837"/>
  <c r="G108" i="851"/>
  <c r="G115" i="851" s="1"/>
  <c r="B99" i="851"/>
  <c r="G108" i="844"/>
  <c r="G115" i="844" s="1"/>
  <c r="B99" i="844"/>
  <c r="B99" i="850"/>
  <c r="G108" i="850"/>
  <c r="G115" i="850" s="1"/>
  <c r="G108" i="854"/>
  <c r="G115" i="854" s="1"/>
  <c r="B99" i="854"/>
  <c r="G108" i="834"/>
  <c r="G115" i="834" s="1"/>
  <c r="B99" i="834"/>
  <c r="G108" i="852"/>
  <c r="G115" i="852" s="1"/>
  <c r="B99" i="852"/>
  <c r="G108" i="842"/>
  <c r="G115" i="842" s="1"/>
  <c r="B99" i="842"/>
  <c r="G108" i="838"/>
  <c r="G115" i="838" s="1"/>
  <c r="B99" i="838"/>
  <c r="G108" i="841"/>
  <c r="G115" i="841" s="1"/>
  <c r="B99" i="841"/>
  <c r="B113" i="836" l="1"/>
  <c r="B113" i="847"/>
  <c r="B113" i="849"/>
  <c r="B113" i="850"/>
  <c r="B115" i="837"/>
  <c r="B113" i="839"/>
  <c r="B113" i="835"/>
  <c r="B113" i="853"/>
  <c r="B113" i="845"/>
  <c r="B113" i="844"/>
  <c r="B113" i="846"/>
  <c r="B113" i="842"/>
  <c r="B113" i="852"/>
  <c r="B113" i="848"/>
  <c r="B113" i="851"/>
  <c r="B113" i="840"/>
  <c r="B113" i="854"/>
  <c r="B113" i="834"/>
  <c r="B113" i="841"/>
  <c r="B113" i="838"/>
  <c r="B113" i="843"/>
  <c r="B113" i="855"/>
  <c r="B115" i="836" l="1"/>
  <c r="B115" i="847"/>
  <c r="B115" i="851"/>
  <c r="B115" i="840"/>
  <c r="B115" i="845"/>
  <c r="B115" i="844"/>
  <c r="B115" i="848"/>
  <c r="B115" i="846"/>
  <c r="B115" i="853"/>
  <c r="B115" i="855"/>
  <c r="B115" i="838"/>
  <c r="B115" i="850"/>
  <c r="B115" i="842"/>
  <c r="B115" i="839"/>
  <c r="B115" i="843"/>
  <c r="B115" i="841"/>
  <c r="B115" i="852"/>
  <c r="B115" i="835"/>
  <c r="B115" i="849"/>
  <c r="B115" i="854"/>
  <c r="B115" i="834"/>
  <c r="G144" i="833" l="1"/>
  <c r="B144" i="833"/>
  <c r="G138" i="833"/>
  <c r="G137" i="833" s="1"/>
  <c r="G134" i="833"/>
  <c r="B134" i="833"/>
  <c r="B131" i="833"/>
  <c r="G125" i="833"/>
  <c r="B125" i="833"/>
  <c r="B106" i="833"/>
  <c r="G96" i="833"/>
  <c r="G93" i="833"/>
  <c r="G63" i="833"/>
  <c r="B64" i="833"/>
  <c r="G60" i="833"/>
  <c r="B59" i="833"/>
  <c r="B108" i="833"/>
  <c r="G11" i="833"/>
  <c r="G16" i="833" l="1"/>
  <c r="B138" i="833"/>
  <c r="B42" i="833"/>
  <c r="G128" i="833"/>
  <c r="B128" i="833"/>
  <c r="B28" i="833"/>
  <c r="G131" i="833"/>
  <c r="B137" i="833"/>
  <c r="G43" i="833"/>
  <c r="G123" i="833"/>
  <c r="B123" i="833"/>
  <c r="G122" i="833" s="1"/>
  <c r="B26" i="833"/>
  <c r="B12" i="833"/>
  <c r="G26" i="833" l="1"/>
  <c r="B14" i="833"/>
  <c r="B16" i="833"/>
  <c r="G35" i="833" l="1"/>
  <c r="B33" i="833" l="1"/>
  <c r="G42" i="833" l="1"/>
  <c r="G52" i="833" s="1"/>
  <c r="B35" i="833"/>
  <c r="B49" i="833" l="1"/>
  <c r="G59" i="833" l="1"/>
  <c r="G70" i="833" s="1"/>
  <c r="B52" i="833"/>
  <c r="B68" i="833" l="1"/>
  <c r="G77" i="833" l="1"/>
  <c r="B70" i="833"/>
  <c r="G82" i="833" l="1"/>
  <c r="B79" i="833" l="1"/>
  <c r="B80" i="833" l="1"/>
  <c r="G92" i="833" s="1"/>
  <c r="G99" i="833" s="1"/>
  <c r="B82" i="833"/>
  <c r="B92" i="833" l="1"/>
  <c r="B99" i="833" l="1"/>
  <c r="G108" i="833"/>
  <c r="G115" i="833" s="1"/>
  <c r="B113" i="833" l="1"/>
  <c r="B115" i="833" l="1"/>
</calcChain>
</file>

<file path=xl/sharedStrings.xml><?xml version="1.0" encoding="utf-8"?>
<sst xmlns="http://schemas.openxmlformats.org/spreadsheetml/2006/main" count="21425" uniqueCount="1093">
  <si>
    <t>Tabla 78: Clasificación por ramas de actividad y Comunidad Autónoma</t>
  </si>
  <si>
    <t>Operaciones de empresas no financieras dependientes de Comunidades Autónomas por ramas de actividad</t>
  </si>
  <si>
    <t>Tabla 77: Rama 64. Actividades de organizaciones y organismos internacionales</t>
  </si>
  <si>
    <t>Tabla 76: Rama 63. Actividades de los hogares como empleadores de personal doméstico y como productores de bienes y servicios para uso propio</t>
  </si>
  <si>
    <t>Tabla 75: Rama 62. Otros servicios sociales</t>
  </si>
  <si>
    <t>Tabla 74: Rama 61. Reparación de ordenadors, efectos personales y artículos de uso doméstico</t>
  </si>
  <si>
    <t>Tabla 73: Rama 60. Actividades asociativas</t>
  </si>
  <si>
    <t>Tabla 72: Rama 59. Actividades deportivas, recreativas y de entretenimiento</t>
  </si>
  <si>
    <t>Tabla 71: Rama 58. Actividades de creación, artísticas y espectáculos,; actividades de bibliotecas, archivos, museos y otras actividades culturales, juegos de azar y apuestas</t>
  </si>
  <si>
    <t>Tabla 70: Rama 57. Actividades de servicios sociales</t>
  </si>
  <si>
    <t>Tabla 69: Rama 56. Actividades sanitarias</t>
  </si>
  <si>
    <t>Tabla 68: Rama 55. Educación</t>
  </si>
  <si>
    <t>Tabla 67: Rama 54. Administración Pública y defensa; Seguridad Social obligatoria</t>
  </si>
  <si>
    <t>Tabla 66: Rama 53. Actividades de seguridad e investigación; servicios a edificios y actividades de jardinería; actividades administrativas de oficina y otras actividades auxiliares a las empresas</t>
  </si>
  <si>
    <t>Tabla 65: Rama 52. Actividades de agencias de viajes. Operadores turísticos, servicios de reservas y actividades relacionadas con los mismos</t>
  </si>
  <si>
    <t>Tabla 64: Rama 51. Actividades relacionadas con el empleo</t>
  </si>
  <si>
    <t>Tabla 63: Rama 50. Actividades de alquiler</t>
  </si>
  <si>
    <t>Tabla 62: Rama 49. Otras actividades profesionales, científicas y técnicas; actividades veterinarias</t>
  </si>
  <si>
    <t>Tabla 61: Rama 48. Publicidad y estudios de mercado</t>
  </si>
  <si>
    <t>Tabla 60: Rama 47. Investigación y desarrollo</t>
  </si>
  <si>
    <t>Tabla 59: Rama 46 Servicios técnicos de arquitectura e ingeniería; ensayos y análisis técnicos</t>
  </si>
  <si>
    <t>Tabla 58: Rama 45. Actividades jurídicas y de contabilidad, actividades de las sedes centrales, actividades de consultoría de gestión empresarial</t>
  </si>
  <si>
    <t>Tabla 57: Rama 44. Actividades inmobiliarias</t>
  </si>
  <si>
    <t>Tabla 56: Rama 43. Actividades auxiliares a los servicios financieros y a los seguros</t>
  </si>
  <si>
    <t>Tabla 55: Rama 42. Seguros, reaseguros y fondos de pensiones, excepto Seguridad Social Obligatoria</t>
  </si>
  <si>
    <t>Tabla 54: Rama 41. Servicios financieros, excepto seguros y fondos de pensiones</t>
  </si>
  <si>
    <t>Tabla 53: Rama 40. Programación, consultoría y otras actividades relacionadas con la informática; servicios de información</t>
  </si>
  <si>
    <t>Tabla 52: Rama 39. Telecomunicaciones</t>
  </si>
  <si>
    <t>Tabla 51: Rama 38. Actividades cinematográficas, de vídeo y de programas de televisión, grabación de sonido y edición musical: actividades de programación y emisión de radio y televisión</t>
  </si>
  <si>
    <t>Tabla 50: Rama 37. Edición</t>
  </si>
  <si>
    <t>Tabla 49: Rama 36. Servicios de alojamiento; servicios de comidas y bebidas</t>
  </si>
  <si>
    <t>Tabla 48: Rama 35. Actividades postales y de correos</t>
  </si>
  <si>
    <t>Tabla 47: Rama 34. Almacenamiento y actividades anexas al transporte</t>
  </si>
  <si>
    <t>Tabla 46: Rama 33. Transporte aéreo</t>
  </si>
  <si>
    <t>Tabla 45: Rama 32. Transporte marítimo y por vías navegables interiores</t>
  </si>
  <si>
    <t>Tabla 44: Rama 31. Transporte terrestre y por tubería</t>
  </si>
  <si>
    <t>Tabla 43: Rama 30. Comercio al por menor, excepto de vehículos de motor y motocicletas</t>
  </si>
  <si>
    <t>Tabla 42: Rama 29. Comercio al por mayor e intermediarios del comercio, excepto de vehículos de motor y motocicletas</t>
  </si>
  <si>
    <t>Tabla 41: Rama 28. Venta y reparación de vehículos de motor y motocicletas</t>
  </si>
  <si>
    <t>Tabla 40: Rama 27. Construcción</t>
  </si>
  <si>
    <t>Tabla 39: Rama 26. Recogida y tratamiento de aguas residuales; recogida, tratamiento y eliminación de residuos; valorización; actividades de descontaminación y otros servicios de gestión de residuos</t>
  </si>
  <si>
    <t>Tabla 38: Rama 25. Captación, depuración y distribución de agua</t>
  </si>
  <si>
    <t>Tabla 37: Rama 24. Suministro de energía eléctrica, gas, vapor y aire acondicionado</t>
  </si>
  <si>
    <t>Tabla 36: Rama 23. Reparación e instalación de maquinaria y equipo</t>
  </si>
  <si>
    <t>Tabla 35: Rama 22. Fabricación de muebles; otras industrias manufactureras</t>
  </si>
  <si>
    <t>Tabla 34: Rama 21. Fabricación de otro material de transporte</t>
  </si>
  <si>
    <t>Tabla 33: Rama 20. Fabricación de vehículos de motor, remolques y semirremolques</t>
  </si>
  <si>
    <t>Tabla 32: Rama 19. Fabricación de maquinaria y equipo n.c.o.p.</t>
  </si>
  <si>
    <t>Tabla 31: Rama 18. Fabricación de material y equipo eléctrico</t>
  </si>
  <si>
    <t>Tabla 30: Rama 17. Fabricación de productos informáticos, electrónicos y ópticos</t>
  </si>
  <si>
    <t>Tabla 29: Rama 16. Fabricación de productos metálicos, excepto maquinaria y equipo</t>
  </si>
  <si>
    <t>Tabla 28: Rama 15. Metalurgia; fabricación de productos de hierro, acero y ferroaleaciones</t>
  </si>
  <si>
    <t>Tabla 25: Rama 12. Fabricación de productos farmacéuticos</t>
  </si>
  <si>
    <t>Tabla 26: Rama 13. Fabricación de productos de caucho y plásticos</t>
  </si>
  <si>
    <t>Tabla 24: Rama 11. Industria química</t>
  </si>
  <si>
    <t>Tabla 23: Rama 10. Coquerías y refino de petróleo</t>
  </si>
  <si>
    <t>Tabla 22: Rama 9. Artes gráficas y reproducción de soportes grabados</t>
  </si>
  <si>
    <t>Tabla 21: Rama 8. Industria del papel</t>
  </si>
  <si>
    <t>Tabla 20: Rama 7. Industria de la madera y el corcho, excepto muebles; cestería y espartería</t>
  </si>
  <si>
    <t>Tabla 19: Rama 6. Industria textil, confección de prendas de vestir e industria del cuero y del calzado</t>
  </si>
  <si>
    <t>Tabla 18: Rama 5. Industria de la alimentación, fabricación de bebidas e industria del tabaco</t>
  </si>
  <si>
    <t>Tabla 17: Rama 4. Industrias extractivas</t>
  </si>
  <si>
    <t>Tabla 16: Rama 3. Pesca y acuicultura</t>
  </si>
  <si>
    <t>Tabla 15: Rama 2. Silvicultura y explotación forestal</t>
  </si>
  <si>
    <t>Tabla 14: Rama 1. Agricultura, ganadería, caza  y servicios relacionados con las mismas</t>
  </si>
  <si>
    <t xml:space="preserve">Clasificación a 64 ramas de actividad </t>
  </si>
  <si>
    <t>Tabla 13: Rama 10. Actividades artísticas, recreativas y de entretenimiento; reparación de artículos de uso doméstico y otros servicios</t>
  </si>
  <si>
    <t>Tabla 12: Rama 9. Administración Pública y defensa; Seguridad Social obligatoria; educación; actividades sanitarias y de servicios sociales</t>
  </si>
  <si>
    <t>Tabla 11: Rama 8. Actividades profesionales, científicas y técnicas; actividades administrativas y servicios auxiliares</t>
  </si>
  <si>
    <t>Tabla 10: Rama 7. Actividades inmobiliarias</t>
  </si>
  <si>
    <t>Tabla 9: Rama 6. Actividades financieras y de seguros</t>
  </si>
  <si>
    <t>Tabla 8: Rama 5. Información y comunicaciones</t>
  </si>
  <si>
    <t>Tabla 7: Rama 4. Comercio al por mayor y al por menor, reparación de vehículos de motor y motocicletas; transportes y almacenamiento; hostelería</t>
  </si>
  <si>
    <t>Tabla 6: Rama 3. Construcción</t>
  </si>
  <si>
    <t>Tabla 5: Rama 2. Industrias extractivas, industria manufacturera; suministro de energía eléctrica, gas, vapor y aire acondicionado; suministro de agua; actividades de saneamiento, gestión de residuos y descontaminación</t>
  </si>
  <si>
    <t>Tabla 4: Rama 1. Agricultura, ganadería, silvicultura y pesca</t>
  </si>
  <si>
    <t xml:space="preserve">Clasificación a 10 ramas de actividad </t>
  </si>
  <si>
    <t>Clasificación por ramas de actividad</t>
  </si>
  <si>
    <t>Tabla 3.5: Empresas de seguro y fondo de pensiones públicos</t>
  </si>
  <si>
    <t>Tabla 3.4: Auxiliares financieros públicos</t>
  </si>
  <si>
    <t>Tabla 3.3: Otros intermediarios financieros públicos</t>
  </si>
  <si>
    <t>Tabla 3.2: Otras instituciones financieras monetarias públicas</t>
  </si>
  <si>
    <t>Tabla 3.1: Banco Central</t>
  </si>
  <si>
    <t>Tabla 3: Instituciones financieras públicas</t>
  </si>
  <si>
    <t>Tabla 2.3 Sociedades no financieras controladas por las Corporaciones Locales</t>
  </si>
  <si>
    <t>Tabla 2.2.1.17: Sociedades no financieras controladas por Valencia</t>
  </si>
  <si>
    <t>Tabla 2.2.1.16: Sociedades no financieras controladas por La Rioja</t>
  </si>
  <si>
    <t>Tabla 2.2.1.15: Sociedades no financieras controladas por País Vasco</t>
  </si>
  <si>
    <t>Tabla 2.2.1.14: Sociedades no financieras controladas por Navarra</t>
  </si>
  <si>
    <t>Tabla 2.2.1.13: Sociedades no financieras controladas por Murcia</t>
  </si>
  <si>
    <t>Tabla 2.2.1.12: Sociedades no financieras controladas por Madrid</t>
  </si>
  <si>
    <t>Tabla 2.2.1.11: Sociedades no financieras controladas por Galicia</t>
  </si>
  <si>
    <t>Tabla 2.2.1.10: Sociedades no financieras controladas por Extremadura</t>
  </si>
  <si>
    <t>Tabla 2.2.1.9: Sociedades no financieras controladas por Cataluña</t>
  </si>
  <si>
    <t>Tabla 2.2.1.8: Sociedades no financieras controladas por Castilla-La Mancha</t>
  </si>
  <si>
    <t>Tabla 2.2.1.7: Sociedades no financieras controladas por Castilla-León</t>
  </si>
  <si>
    <t>Tabla 2.2.1.6: Sociedades no financieras controladas por Cantabria</t>
  </si>
  <si>
    <t>Tabla 2.2.1.5: Sociedades no financieras controladas por Canarias</t>
  </si>
  <si>
    <t>Tabla 2.2.1.4: Sociedades no financieras controladas por Baleares</t>
  </si>
  <si>
    <t>Tabla 2.2.1.3: Sociedades no financieras controladas por Asturias</t>
  </si>
  <si>
    <t>Tabla 2.2.1.2: Sociedades no financieras controladas por Aragón</t>
  </si>
  <si>
    <t>Tabla 2.2.1.1: Sociedades no financieras controladas por Andalucía</t>
  </si>
  <si>
    <t>Tabla 2.2.1: Sociedades no financieras controladas por las Comunidades Autónomas</t>
  </si>
  <si>
    <t>Tabla 2.2: Sociedades no financieras controladas por las Administraciones Territoriales</t>
  </si>
  <si>
    <t>Tabla 2.1: Sociedades no financieras controladas por el Estado</t>
  </si>
  <si>
    <t>Tabla 2: Sociedades no financieras públicas</t>
  </si>
  <si>
    <t>Tabla 1: Total sector público empresarial</t>
  </si>
  <si>
    <t>Clasificación por sectores institucionales</t>
  </si>
  <si>
    <t xml:space="preserve">Inventario de empresas </t>
  </si>
  <si>
    <t>Inventario de las Empresas publicas</t>
  </si>
  <si>
    <t>Nota Metodológica</t>
  </si>
  <si>
    <t>Cuentas de las Empresas Públicas</t>
  </si>
  <si>
    <t>INDICE</t>
  </si>
  <si>
    <t>NOTA METODOLÓGICA</t>
  </si>
  <si>
    <t>Compañía Española de Seguros de Crédito a la Exportación (CESCE)</t>
  </si>
  <si>
    <t xml:space="preserve">8. COMPAÑÍAS DE SEGURO </t>
  </si>
  <si>
    <t>COMPAÑÍAS DE SEGUROS Y FONDOS DE PENSIONES (CSFP)</t>
  </si>
  <si>
    <t>Sociedad Anónima Estatal de Caución Agraria (SAECA)</t>
  </si>
  <si>
    <t>Comisión Nacional del Mercado de Valores (CNMV)</t>
  </si>
  <si>
    <t>6. AUXILIARES FINANCIEROS PÚBLICOS</t>
  </si>
  <si>
    <t>Institut Catalá de Finances</t>
  </si>
  <si>
    <t xml:space="preserve">5. OTROS INTERMEDIARIOS FINANCIEROS </t>
  </si>
  <si>
    <t>INSTITUCIONES FINANCIERAS EXCEPTO IFM Y CSFP</t>
  </si>
  <si>
    <t>Instituto de Crédito Oficial</t>
  </si>
  <si>
    <t>2. OTRAS INSTITUCIONES FINANCIERAS MONETARIAS: SOCIEDADES DE DEPÓSITO EXCEPTO BANCO CENTRAL</t>
  </si>
  <si>
    <t>Banco de España</t>
  </si>
  <si>
    <t>1. BANCO CENTRAL</t>
  </si>
  <si>
    <t>INSTITUCIONES FINANCIERAS MONETARIAS (IFM)</t>
  </si>
  <si>
    <t>INSTITUCIONES FINANCIERAS PÚBLICAS</t>
  </si>
  <si>
    <t>Puerta de África, S.A.</t>
  </si>
  <si>
    <t>CEUTA</t>
  </si>
  <si>
    <t xml:space="preserve">CIUDADES AUTONOMAS </t>
  </si>
  <si>
    <t xml:space="preserve">Mercados Centrales de Abastecimiento de Valencia, S.A. </t>
  </si>
  <si>
    <t xml:space="preserve">Gestión Integral de Residuos Sólidos Urbanos, S.A. (GIRSA) </t>
  </si>
  <si>
    <t>Entidad Pública Empresarial Local Palacio de Congresos de Valencia</t>
  </si>
  <si>
    <t>Empresa Municipal de Transportes de Valencia, S.A.</t>
  </si>
  <si>
    <t>Empresa General Valenciana del Agua, S.A. (EGEVASA)</t>
  </si>
  <si>
    <t>Actuaciones Urbanas de Valencia, S.A.</t>
  </si>
  <si>
    <t>VALENCIA</t>
  </si>
  <si>
    <t>CASTELLON</t>
  </si>
  <si>
    <t>Promociones e Iniciativas Municipales de Elche, S.A.</t>
  </si>
  <si>
    <t>Mercados Centrales de Abastecimiento de Alicante, S.A.</t>
  </si>
  <si>
    <t>Empresa Municipal de Urbanizaciones de Elda, S.A.</t>
  </si>
  <si>
    <t>Aigües i Sanejament d’Elx, S.A.</t>
  </si>
  <si>
    <t>Aguas Municipales de Javea, S.A.</t>
  </si>
  <si>
    <t>ALICANTE</t>
  </si>
  <si>
    <t>C.A. VALENCIA</t>
  </si>
  <si>
    <t>Promoción Económica Municipal Ermua, S.A.</t>
  </si>
  <si>
    <t xml:space="preserve">Mercados Centrales de Abastecimiento de Bilbao, S.A. </t>
  </si>
  <si>
    <t>Euskalduna Jauregia-Palacio Euskalduna, S.A.</t>
  </si>
  <si>
    <t xml:space="preserve">Delegación en Vizcaya de Loterías y Apuestas del Estado </t>
  </si>
  <si>
    <t>Consorcio de Aguas de Bilbao-Vizcaya</t>
  </si>
  <si>
    <t>Bioartigas, S.A.</t>
  </si>
  <si>
    <t>Aparkabisa Bizkaiko Garraio Gunea</t>
  </si>
  <si>
    <t>VIZCAYA</t>
  </si>
  <si>
    <t>Sociedad del Balneario La Perla, S.A.</t>
  </si>
  <si>
    <t>Sociedad Centro Kursaal, S.A.</t>
  </si>
  <si>
    <t>Servicios Funerarios de Donostia-San Sebastián</t>
  </si>
  <si>
    <t>Guipuzkoako Urak, S.A.</t>
  </si>
  <si>
    <t>Fundación Zorroaga de San Sebastián</t>
  </si>
  <si>
    <t>Entidad Pública Empresarial de la Vivienda</t>
  </si>
  <si>
    <t>Compañía del Tranvía de San Sebastián, S.A.</t>
  </si>
  <si>
    <t>Bidegi-Agencia Guipuzcoana de Infraestructuras, S.A.</t>
  </si>
  <si>
    <t>GUIPÚZCOA</t>
  </si>
  <si>
    <t>Vías de Álava, S.A.</t>
  </si>
  <si>
    <t>Centro de Transportes de Vitoria, S.A.</t>
  </si>
  <si>
    <t>Aguas Municipales de Vitoria, S.A.</t>
  </si>
  <si>
    <t>ÁLAVA</t>
  </si>
  <si>
    <t>C.A. PAIS VASCO</t>
  </si>
  <si>
    <t>Mercados Centrales de Abastecimiento de Pamplona, S.A.</t>
  </si>
  <si>
    <t>Comercios Minoristas de Pamplona, S.A.</t>
  </si>
  <si>
    <t>PAMPLONA</t>
  </si>
  <si>
    <t>C.A. NAVARRA</t>
  </si>
  <si>
    <t>Servicios Comunitarios Molina de Segura, S.A.</t>
  </si>
  <si>
    <t>Mercados Centrales de Abastecimiento de Murcia, S.A.</t>
  </si>
  <si>
    <t xml:space="preserve">Empresa Municipal de Aguas y Saneamiento de Murcia, S.A. </t>
  </si>
  <si>
    <t>Aguas de Lorca, S.A.</t>
  </si>
  <si>
    <t>Aguas de Cieza, S.A.</t>
  </si>
  <si>
    <t>MURCIA</t>
  </si>
  <si>
    <t>C.A. MURCIA</t>
  </si>
  <si>
    <t>Sociedad de Gestión del Patrimonio Inmobiliario Municipal de Alcobendas, S.A.</t>
  </si>
  <si>
    <t xml:space="preserve">Mercados Centrales de Abastecimiento de Madrid, S.A. </t>
  </si>
  <si>
    <t xml:space="preserve">Instituto Municipal  de Suelo de Móstoles, S.A. </t>
  </si>
  <si>
    <t>Consorcio Institución Ferial de Madrid (IFEMA)</t>
  </si>
  <si>
    <t>Empresa Municipal del Suelo y la Vivienda de Getafe, S.A.</t>
  </si>
  <si>
    <t xml:space="preserve">Empresa Municipal de Transportes de Madrid, S.A. </t>
  </si>
  <si>
    <t xml:space="preserve">Empresa Municipal de Transportes de Fuenlabrada, S.A. </t>
  </si>
  <si>
    <t>Empresa Municipal de la Vivienda de Alcobendas, S.A.</t>
  </si>
  <si>
    <t>Empresa Mixta Club de Campo Villa de Madrid, S.A.</t>
  </si>
  <si>
    <t>MADRID</t>
  </si>
  <si>
    <t>C.A. MADRID</t>
  </si>
  <si>
    <t xml:space="preserve">Mercados Centrales de Abastecimiento de Santiago, S.A. </t>
  </si>
  <si>
    <t>Empresa Municipal de Aguas de La Coruña, S.A.</t>
  </si>
  <si>
    <t>Empresa Mixta de Aguas del Ferrol, S.A.</t>
  </si>
  <si>
    <t>C.A. GALICIA</t>
  </si>
  <si>
    <t>Empresa Municipal Mixta d’Aigües de Tarragona, S.A.</t>
  </si>
  <si>
    <t>Empresa Mixta de Serveis Fúnebres Municipals de Tarragona, S.A.</t>
  </si>
  <si>
    <t>Empresa de Serveis i Promocions d’Iniciatives Municipals, S.A.</t>
  </si>
  <si>
    <t>Aparcaments Municipals de Tarragona, S.A.</t>
  </si>
  <si>
    <t>TARRAGONA</t>
  </si>
  <si>
    <t>Llotja Agropecuaria Mercolleida, S.A.</t>
  </si>
  <si>
    <t>LLEIDA</t>
  </si>
  <si>
    <t>Tecsal, S.A.</t>
  </si>
  <si>
    <t>Societat Municipal de Serveis Funeraris de Terrassa, S.A.</t>
  </si>
  <si>
    <t>Patronat d' Apostes</t>
  </si>
  <si>
    <t>Parc Tecnocampus Mataró</t>
  </si>
  <si>
    <t xml:space="preserve">Parc d'Atraccions Tibidabo, S.A. </t>
  </si>
  <si>
    <t>Mercamollet, S.L.</t>
  </si>
  <si>
    <t xml:space="preserve">Mercados de Abastecimiento de Barcelona, S.A. </t>
  </si>
  <si>
    <t>Fundació Tecnocampus Mataró - Maresme</t>
  </si>
  <si>
    <t>Ferrocarril Metropolitá de Barcelona, S.A.</t>
  </si>
  <si>
    <t>Egarvia, S.A.</t>
  </si>
  <si>
    <t xml:space="preserve">Barcelona de Serveis Municipals, S.A. </t>
  </si>
  <si>
    <t>Aigües de Mataró, S.A.</t>
  </si>
  <si>
    <t>Aigües de Manresa, S.A.</t>
  </si>
  <si>
    <t>BARCELONA</t>
  </si>
  <si>
    <t>C.A. CATALUÑA</t>
  </si>
  <si>
    <t>Consorcio de Servicios Públicos Medioambientales de la Provincia de Toledo, S.A.</t>
  </si>
  <si>
    <t>TOLEDO</t>
  </si>
  <si>
    <t>CUENCA</t>
  </si>
  <si>
    <t>Residuos Sólidos Urbanos de Castilla-La Mancha, S.A.</t>
  </si>
  <si>
    <t>Aguas de Puertollano, S.L.</t>
  </si>
  <si>
    <t>CIUDAD REAL</t>
  </si>
  <si>
    <t>Urvial, Sociedad de Gestión Urbanística, S.L.U.</t>
  </si>
  <si>
    <t>Empresa Municipal de Infraestructuras y Servicios de Albacete, S.A.</t>
  </si>
  <si>
    <t>ALBACETE</t>
  </si>
  <si>
    <t>C.A. CASTILLA-LA MANCHA</t>
  </si>
  <si>
    <t>Unidad Alimentaria de Valladolid, S.A.</t>
  </si>
  <si>
    <t>Sociedad Municipal del Suelo y Vivienda de Valladolid, S.L.</t>
  </si>
  <si>
    <t>Necrópolis de Valladolid, S.A.</t>
  </si>
  <si>
    <t>VALLADOLID</t>
  </si>
  <si>
    <t>Patronato Municipal de Vivienda y Urbanismo de Salamanca</t>
  </si>
  <si>
    <t>SALAMANCA</t>
  </si>
  <si>
    <t>Sociedad Mixta de Aguas de León, S.A.</t>
  </si>
  <si>
    <t xml:space="preserve">Mercados Centrales de Abastecimiento de León, S.A. </t>
  </si>
  <si>
    <t>Estacionamientos Urbanos de León, S.A.</t>
  </si>
  <si>
    <t>LEÓN</t>
  </si>
  <si>
    <t>BURGOS</t>
  </si>
  <si>
    <t>C.A. CASTILLA Y LEÓN</t>
  </si>
  <si>
    <t>Sociedad de Vivienda y Suelo de Santander, S.A.</t>
  </si>
  <si>
    <t xml:space="preserve">Mercados Centrales de Abastecimiento de Santander, S.A. </t>
  </si>
  <si>
    <t>Empresa Municipal Plaza de Toros de Santander, S.A.</t>
  </si>
  <si>
    <t>Cementerio Jardín de Cantabria, S.A.</t>
  </si>
  <si>
    <t>SANTANDER</t>
  </si>
  <si>
    <t>C.A. CANTABRIA</t>
  </si>
  <si>
    <t>Transportes Interurbanos de Tenerife, S.A.</t>
  </si>
  <si>
    <t>Teidagua, S.A.</t>
  </si>
  <si>
    <t>Servicios Municipales Sauzal, S.L.</t>
  </si>
  <si>
    <t>Polígono Industrial de Granadilla, S.A.</t>
  </si>
  <si>
    <t>Mercados Centrales de Abastecimiento de Tenerife, S.A.</t>
  </si>
  <si>
    <t xml:space="preserve">Instituto Tecnológico y de Telecomunicaciones de Tenerife, S.L. </t>
  </si>
  <si>
    <t>Instituto Tecnológico de Energías Renovables, S.A.</t>
  </si>
  <si>
    <t>Institución Ferial de Tenerife, S.A.</t>
  </si>
  <si>
    <t>Gorona del Viento, S.A.</t>
  </si>
  <si>
    <t>Eólicas de Tenerife, A.I.E.</t>
  </si>
  <si>
    <t>Entidad Pública Empresarial Local Balsas de Tenerife</t>
  </si>
  <si>
    <t>Cultivos y Tecnología Agraria de Tenerife, S.A.</t>
  </si>
  <si>
    <t>Casino Playa de las Américas, S.A.</t>
  </si>
  <si>
    <t>Casino del Taoro, S.A.</t>
  </si>
  <si>
    <t>Canarias Submarine Link (CANALINK)</t>
  </si>
  <si>
    <t>Asociación Mixta de Compensación del Polígono Industrial Valle de Güimar</t>
  </si>
  <si>
    <t>TENERIFE, GOMERA, HIERRO Y LA PALMA</t>
  </si>
  <si>
    <t>Sociedad para el Desarrollo de las Telecomunicaciones de Gran Canaria, S.A.</t>
  </si>
  <si>
    <t>Sociedad Municipal de Aparcamientos de Las Palmas de Gran Canaria, S.A.</t>
  </si>
  <si>
    <t>Guaguas Municipales, S.A.</t>
  </si>
  <si>
    <t>Eólicas de Fuerteventura, A.I.E</t>
  </si>
  <si>
    <t>Entidad Pública Empresarial Local Centros de Arte, Cultura y Turismo</t>
  </si>
  <si>
    <t>GRAN CANARIA, FUERTEVENTURA Y LANZAROTE</t>
  </si>
  <si>
    <t>C.A. CANARIAS</t>
  </si>
  <si>
    <t xml:space="preserve">Mercados Centrales de Abastecimiento de Palma de Mallorca, S.A. </t>
  </si>
  <si>
    <t>Empresa Municipal de Aguas y Alcantarillado, S.A.</t>
  </si>
  <si>
    <t xml:space="preserve">Empresa Funeraria Municipal, S.A. </t>
  </si>
  <si>
    <t>MALLORCA</t>
  </si>
  <si>
    <t>C.A. BALEARES</t>
  </si>
  <si>
    <t>Sociedad de Desarrollo La Curtidora, S.A.</t>
  </si>
  <si>
    <t>Rehabilitaciones Urbanas de Avilés, S.A.</t>
  </si>
  <si>
    <t>Empresa Municipal de Transportes Urbanos de Gijón, S.A.</t>
  </si>
  <si>
    <t>Empresa Municipal de Aguas de Gijón, S.A.</t>
  </si>
  <si>
    <t>Centro Municipal de Empresas de Gijón, S.A.</t>
  </si>
  <si>
    <t>Cementerios de Gijón, S.A.</t>
  </si>
  <si>
    <t>OVIEDO</t>
  </si>
  <si>
    <t>C.A. ASTURIAS</t>
  </si>
  <si>
    <t>Sociedad Municipal Zaragoza Vivienda, S.L.</t>
  </si>
  <si>
    <t>Residencia de Estudiantes y Centro de Estudios Ramón Pignatelli, S.A.</t>
  </si>
  <si>
    <t>Mercados Centrales de Abastecimiento de Zaragoza, S.A.</t>
  </si>
  <si>
    <t>Ecociudad Valdespartera Zaragoza, S.A.</t>
  </si>
  <si>
    <t>ZARAGOZA</t>
  </si>
  <si>
    <t>Institución Ferial Ciudad de Teruel</t>
  </si>
  <si>
    <t>TERUEL</t>
  </si>
  <si>
    <t>Electro Sallent de Gallego, S.L.</t>
  </si>
  <si>
    <t>HUESCA</t>
  </si>
  <si>
    <t>C.A. ARAGON</t>
  </si>
  <si>
    <t>Mercados Centrales de Abastecimiento de Sevilla, S.A.</t>
  </si>
  <si>
    <t>Empresa Municipal de la Vivienda, Suelo y Equipamiento de Sevilla, S.A.</t>
  </si>
  <si>
    <t>Empresa Metropolitana de Abastecimiento y Saneamiento de Aguas de Sevilla, S.A.</t>
  </si>
  <si>
    <t>Aparcamientos Urbanos de Sevilla, S.A.</t>
  </si>
  <si>
    <t>Aguas del Huesna, S.L.</t>
  </si>
  <si>
    <t>SEVILLA</t>
  </si>
  <si>
    <t>Sociedad Municipal de Viviendas de Málaga, S.L.</t>
  </si>
  <si>
    <t>Sociedad Municipal de Aparcamientos y Servicios, S.A.</t>
  </si>
  <si>
    <t>Puerto Deportivo de Marbella, S.A.</t>
  </si>
  <si>
    <t>Parque Cementerio de Málaga, S.A.</t>
  </si>
  <si>
    <t>Empresa Municipal de Aguas de Málaga, S.A.</t>
  </si>
  <si>
    <t>Empresa Malagueña de Transportes, S.A.</t>
  </si>
  <si>
    <t>MÁLAGA</t>
  </si>
  <si>
    <t>Empresa Pública de Aparcamientos y Servicios Municipales, S.A.</t>
  </si>
  <si>
    <t>JAÉN</t>
  </si>
  <si>
    <t>Empresa municipal de Aguas de Huelva, S.A.</t>
  </si>
  <si>
    <t>HUELVA</t>
  </si>
  <si>
    <t>Gestión Medioambiental de Loja, S.A.</t>
  </si>
  <si>
    <t>Empresa Municipal del Cementerio, S.A. (EMUCESA)</t>
  </si>
  <si>
    <t>GRANADA</t>
  </si>
  <si>
    <t>Viviendas Municipales de Córdoba, S.A.</t>
  </si>
  <si>
    <t>Mercados Centrales de Abastecimiento de Córdoba, S.A.</t>
  </si>
  <si>
    <t>Empresa Provincial de Aguas de Córdoba, S.A.</t>
  </si>
  <si>
    <t>Empresa Municipal de Aguas de Córdoba, S.A.</t>
  </si>
  <si>
    <t>Autobuses de Córdoba, S.A.</t>
  </si>
  <si>
    <t>CÓRDOBA</t>
  </si>
  <si>
    <t>Suministradora Eléctrica de Cádiz, S.A.</t>
  </si>
  <si>
    <t>Mercados Centrales de Abastecimiento de Jerez, S.A. (Mercajerez)</t>
  </si>
  <si>
    <t>Empresa Municipal de Aparcamientos, S.A. (EMASA)</t>
  </si>
  <si>
    <t>Cementerio Mancomunado de la Bahía de Cádiz, S.A.</t>
  </si>
  <si>
    <t>Aguas del Puerto, Empresa Municipal, S.A.</t>
  </si>
  <si>
    <t>Aguas de Cádiz, S.A.</t>
  </si>
  <si>
    <t>CÁDIZ</t>
  </si>
  <si>
    <t>Gestión Aguas de Levante Almeriense (GALASA)</t>
  </si>
  <si>
    <t>Empresa Municipal Almería XXI, S.A.</t>
  </si>
  <si>
    <t>Consorcio para la Creación, Organización y Gestión de Diversos Vertederos en la Comarca de Almanzora</t>
  </si>
  <si>
    <t>ALMERÍA</t>
  </si>
  <si>
    <t>C.A. ANDALUCIA</t>
  </si>
  <si>
    <t xml:space="preserve">    LOCALES </t>
  </si>
  <si>
    <t>2. SOCIEDADES NO FINANCIERAS PÚBLICAS CONTROLADAS POR LAS CORPORACIONES</t>
  </si>
  <si>
    <t>Parque Empresarial de Sagunto, S.L.</t>
  </si>
  <si>
    <t>Centro Superior de Idiomas de la Universidad de Alicante, S.A.</t>
  </si>
  <si>
    <t>Centre d'Idiomes de la Universitat de Valencia, S.L.</t>
  </si>
  <si>
    <t>Parque Tecnológico, S.A. - Teknologi Elkartegia, S.A.</t>
  </si>
  <si>
    <t>Parque Científico y Tecnológico de Gipuzkoa, S.A.</t>
  </si>
  <si>
    <t>Metro de Bilbao, S.A.</t>
  </si>
  <si>
    <t>Lanbarren Parke Logistikoa, S.A.</t>
  </si>
  <si>
    <t>Hidroeléctrica Harana-Kontrasta, S.A.</t>
  </si>
  <si>
    <t>Euskadiko Kirol Portua, S.A.</t>
  </si>
  <si>
    <t>Bizkaia Sortaldeko Industrialdea, S.A.</t>
  </si>
  <si>
    <t>Arratiako Industrialdea, S.A.</t>
  </si>
  <si>
    <t>PAÍS VASCO</t>
  </si>
  <si>
    <t xml:space="preserve">Navarra de Suelo y Vivienda, S.A. </t>
  </si>
  <si>
    <t xml:space="preserve">Navarra de Infraestructuras Locales, S.A. </t>
  </si>
  <si>
    <t>NAVARRA</t>
  </si>
  <si>
    <t>Consorcio del Depósito Franco de Cartagena</t>
  </si>
  <si>
    <t>Metro de Madrid, S.A.</t>
  </si>
  <si>
    <t>Hispanagua, S.A.</t>
  </si>
  <si>
    <t>Hidráulica Santillana, S.A.</t>
  </si>
  <si>
    <t>Fundación para el Fomento de la Innovación Industrial</t>
  </si>
  <si>
    <t>Fundación General de la Universidad Autónoma</t>
  </si>
  <si>
    <t>Fundación Arco</t>
  </si>
  <si>
    <t>Centro de Transportes de Coslada, S.A.</t>
  </si>
  <si>
    <t>Canal Extensia, S.A.</t>
  </si>
  <si>
    <t>Canal Energía, S.L.</t>
  </si>
  <si>
    <t>Canal de Comunicaciones Unidas, S.A.</t>
  </si>
  <si>
    <t>Alcalingua – Universidad de Alcalá, S.R.L.</t>
  </si>
  <si>
    <t>Xenética Fontao, S.A.</t>
  </si>
  <si>
    <t>Sociedade Galega do Medio Ambiente, S.A.</t>
  </si>
  <si>
    <t>Portos de Galicia</t>
  </si>
  <si>
    <t xml:space="preserve">Instituto Ferial de Vigo </t>
  </si>
  <si>
    <t>Fundación Feiras e Exposicions de Ourense</t>
  </si>
  <si>
    <t>GALICIA</t>
  </si>
  <si>
    <t>Gestión y Explotación de Servicios Públicos Extremeños, S.A.</t>
  </si>
  <si>
    <t>Gestión y Estudios Mineros, S.A.U.</t>
  </si>
  <si>
    <t>Gestión de Bienes de Extremadura, S.A.</t>
  </si>
  <si>
    <t>Consorcio Ciudad Monumental Histórico Artística de Mérida</t>
  </si>
  <si>
    <t>EXTREMADURA</t>
  </si>
  <si>
    <t>Parc Eolic Baix Ebre, S.A.</t>
  </si>
  <si>
    <t>Fundació de Girona Innovació i Formació</t>
  </si>
  <si>
    <t>Fundació Universitaria Balmes</t>
  </si>
  <si>
    <t>Fundació Privada Institut de Formació Continua de la Universitat de Barcelona IL3-UB</t>
  </si>
  <si>
    <t>Equacat, S.A. (Canal Olimpic de Catalunya)</t>
  </si>
  <si>
    <t>Consorci Escola Superior de Comerç Internacional</t>
  </si>
  <si>
    <t>Comercial La Forja, S.A.</t>
  </si>
  <si>
    <t>Circuits de Catalunya, S.L.</t>
  </si>
  <si>
    <t>Cargo Cargometro Rail Transport, S.A.</t>
  </si>
  <si>
    <t>Barnaclinic, S.A.</t>
  </si>
  <si>
    <t>Autometro, S.A.</t>
  </si>
  <si>
    <t>CATALUÑA</t>
  </si>
  <si>
    <t>Fundación General de la Universidad de Castilla-La Mancha</t>
  </si>
  <si>
    <t>CASTILLA-LA MANCHA</t>
  </si>
  <si>
    <t>Universitatis Salamantinae Mercatus, S.L.</t>
  </si>
  <si>
    <t>Cursos Internacionales de la Universidad de Salamanca, S.A.</t>
  </si>
  <si>
    <t>CASTILLA-LEÓN</t>
  </si>
  <si>
    <t xml:space="preserve">Sociedad Regional Cántabra de Promoción Turística, S.A. </t>
  </si>
  <si>
    <t>Sociedad Gestora del Parque Científico y Tecnológico de Cantabria, S.L.</t>
  </si>
  <si>
    <t>Gran Casino del Sardinero, S.A.</t>
  </si>
  <si>
    <t>CANTABRIA</t>
  </si>
  <si>
    <t>Parques Eólicos Gaviota, S.A.</t>
  </si>
  <si>
    <t>CANARIAS</t>
  </si>
  <si>
    <t>Ports de les Illes Balears</t>
  </si>
  <si>
    <t>Fundació Universitat - Empresa de les Illes Balears</t>
  </si>
  <si>
    <t>Consorci per a la Millora de les Infraestructures Turístiques i pel Foment de la Desestacionaltizació de l'Oferta de L'Illa de Mallorca</t>
  </si>
  <si>
    <t>BALEARES</t>
  </si>
  <si>
    <t>SRP Participaciones, S.L.</t>
  </si>
  <si>
    <t>Sodeco Gestión, S.L.</t>
  </si>
  <si>
    <t>Sociedad Mixta Centro de Transportes de Gijón, S.A.</t>
  </si>
  <si>
    <t>Sociedad Mixta Ciudad Asturiana del Transporte, S.A.</t>
  </si>
  <si>
    <t>Sociedad Inmobiliaria del Real Sitio de Covadonga, S.A.</t>
  </si>
  <si>
    <t>Sociedad Asturiana de Estudios Económicos e Industriales, S.A.</t>
  </si>
  <si>
    <t xml:space="preserve">Inspección Técnica de Vehículos de Asturias, S.A. </t>
  </si>
  <si>
    <t>Hostelería Asturiana, S.A.</t>
  </si>
  <si>
    <t>ASTURIAS</t>
  </si>
  <si>
    <t>Parque Tecnológico Walqa, S.A.</t>
  </si>
  <si>
    <t>Feria de Zaragoza</t>
  </si>
  <si>
    <t>Aragonesa de Gestión de Residuos, S.A.</t>
  </si>
  <si>
    <t>ARAGÓN</t>
  </si>
  <si>
    <t xml:space="preserve">Verificaciones Industriales de Andalucía, S.A. </t>
  </si>
  <si>
    <t>Red Logística de Andalucía, S.A.</t>
  </si>
  <si>
    <t>Promonevada, S.A.</t>
  </si>
  <si>
    <t>Patronato de la Alhambra y Generalife</t>
  </si>
  <si>
    <t>Parque Tecnológico y Aeronáutico de Andalucía, S.L.</t>
  </si>
  <si>
    <t>Parque Tecnológico de Andalucía, S.A.</t>
  </si>
  <si>
    <t>Consorcio Centro de Transporte de Mercancías de Málaga</t>
  </si>
  <si>
    <t>Cetursa Sierra Nevada, S.A.</t>
  </si>
  <si>
    <t>Aparthotel Trevenque, S.A.</t>
  </si>
  <si>
    <t>Agencia Pública de Puertos de Andalucía</t>
  </si>
  <si>
    <t>ANDALUCÍA</t>
  </si>
  <si>
    <t xml:space="preserve">    AUTÓNOMAS</t>
  </si>
  <si>
    <t>1. SOCIEDADES NO FINANCIERAS PÚBLICAS CONTROLADAS POR LAS COMUNIDADES</t>
  </si>
  <si>
    <t xml:space="preserve">    TERRITORIALES</t>
  </si>
  <si>
    <t>II. SOCIEDADES NO FINANCIERAS PÚBLICAS CONTROLADAS POR LAS ADMINISTRACIONES</t>
  </si>
  <si>
    <t>World Trade Center Barcelona, S.A.</t>
  </si>
  <si>
    <t>Valencia Plataforma Intermodal y Logística, S.A.</t>
  </si>
  <si>
    <t>Suelo Empresarial del Atlántico, S.L.</t>
  </si>
  <si>
    <t xml:space="preserve">Sociedad Estatal de Participaciones Industriales </t>
  </si>
  <si>
    <t>Sociedad Estatal Correos y Telégrafos, S.A.</t>
  </si>
  <si>
    <t xml:space="preserve">Sociedad Asturiana de Diversificación Minera, S.A. </t>
  </si>
  <si>
    <t xml:space="preserve">Sociedad Anónima de Electrónica Submarina </t>
  </si>
  <si>
    <t>Serviport Andalucía, S.A.</t>
  </si>
  <si>
    <t>Servicios Documentales de Andalucía, S.L.</t>
  </si>
  <si>
    <t>Sainsel Sistemas Navales, S.A.U.</t>
  </si>
  <si>
    <t>Saes Capital, S.A.</t>
  </si>
  <si>
    <t>RENFE Viajeros, S.A.</t>
  </si>
  <si>
    <t>RENFE Fabricación y Mantenimiento, S.A.</t>
  </si>
  <si>
    <t>Redalsa, S.A.</t>
  </si>
  <si>
    <t>Puertos del Estado</t>
  </si>
  <si>
    <t>Puerto Seco de Madrid, S.A.</t>
  </si>
  <si>
    <t>Parque Empresarial Principado de Asturias, S.L.</t>
  </si>
  <si>
    <t>Paradores de Turismo de España, S.A.</t>
  </si>
  <si>
    <t>Olimpic Moll, S.A.</t>
  </si>
  <si>
    <t>Nexea gestión Documental, S.A.</t>
  </si>
  <si>
    <t>Navantia, S.A.</t>
  </si>
  <si>
    <t>Museo Nacional del Prado Difusión, S.A.</t>
  </si>
  <si>
    <t xml:space="preserve">Mercados Centrales de Abastecimiento, S.A. </t>
  </si>
  <si>
    <t xml:space="preserve">Mercados Centrales de Abastecimiento de Málaga, S.A. </t>
  </si>
  <si>
    <t>Mercados Centrales de Abastecimiento de  las Palmas, S.A.</t>
  </si>
  <si>
    <t xml:space="preserve">Mercados Centrales de Abastecimiento de Badajoz, S.A. </t>
  </si>
  <si>
    <t xml:space="preserve">Mercados Centrales de Abastecimiento de Asturias, S.A. </t>
  </si>
  <si>
    <t>Mancomunidad de Los Canales del Taibilla</t>
  </si>
  <si>
    <t>Lonja Gijón-Musel, S.A.</t>
  </si>
  <si>
    <t>Logirail, S.A.</t>
  </si>
  <si>
    <t>La Almoraima, S.A.</t>
  </si>
  <si>
    <t xml:space="preserve">Ingeniería y Economía del Transporte, S.A. </t>
  </si>
  <si>
    <t xml:space="preserve">Informa D &amp; B, S.A. </t>
  </si>
  <si>
    <t>Grupo Cesce Servicios Tecnológicos, A.I.E.</t>
  </si>
  <si>
    <t>Fundación Canaria Puertos de  Las Palmas</t>
  </si>
  <si>
    <t>Fidalia, S.A.</t>
  </si>
  <si>
    <t>Express Truck, S.A.</t>
  </si>
  <si>
    <t xml:space="preserve">European Bulk Handling Installation, S.A. </t>
  </si>
  <si>
    <t xml:space="preserve">Equipos Nucleares, S.A. </t>
  </si>
  <si>
    <t>Enwesa Operaciones, S.A.</t>
  </si>
  <si>
    <t>Enusa Industrias Avanzadas S.A.</t>
  </si>
  <si>
    <t>Enajenación de Materiales Ferroviarios, S.A.</t>
  </si>
  <si>
    <t xml:space="preserve">Empresa para  la Gestión de Residuos Industriales, S.A. </t>
  </si>
  <si>
    <t>Diseño y Tecnología Microelectrónica, A.I.E.</t>
  </si>
  <si>
    <t>Desarrollos Empresariales de la Zona Franca de Cádiz, S.A.</t>
  </si>
  <si>
    <t>CTI Tecnología y Gestión, S.A.</t>
  </si>
  <si>
    <t>Correos Telecom, S.A.</t>
  </si>
  <si>
    <t xml:space="preserve">Consorcio Internacional de Aseguradoras de Crédito, S.A. </t>
  </si>
  <si>
    <t>Consorcio de la Zona Franca de Barcelona</t>
  </si>
  <si>
    <t>Consejo de Seguridad Nuclear</t>
  </si>
  <si>
    <t>Confederación Hidrográfica del Tajo</t>
  </si>
  <si>
    <t>Confederación Hidrográfica del Ebro</t>
  </si>
  <si>
    <t>Confederación Hidrográfica del Duero</t>
  </si>
  <si>
    <t>Compañía Española de Tabaco en Rama, S.A.</t>
  </si>
  <si>
    <t>Centro Intermodal de Logística, S.A.</t>
  </si>
  <si>
    <t>Autoridad Portuaria de Villagarcía de Arosa</t>
  </si>
  <si>
    <t>Autoridad Portuaria de Vigo</t>
  </si>
  <si>
    <t>Autoridad Portuaria de Valencia</t>
  </si>
  <si>
    <t>Autoridad Portuaria de Tarragona</t>
  </si>
  <si>
    <t>Autoridad Portuaria de Sevilla</t>
  </si>
  <si>
    <t>Autoridad Portuaria de Santander</t>
  </si>
  <si>
    <t>Autoridad Portuaria de Santa Cruz de Tenerife</t>
  </si>
  <si>
    <t>Autoridad Portuaria de Motril</t>
  </si>
  <si>
    <t>Autoridad Portuaria de Melilla</t>
  </si>
  <si>
    <t>Autoridad Portuaria de Marín y Ría de Pontevedra</t>
  </si>
  <si>
    <t>Autoridad Portuaria de Málaga</t>
  </si>
  <si>
    <t>Autoridad Portuaria de Las Palmas</t>
  </si>
  <si>
    <t>Autoridad Portuaria de La Bahía de Cádiz</t>
  </si>
  <si>
    <t>Autoridad Portuaria de La Bahía de Algeciras</t>
  </si>
  <si>
    <t>Autoridad Portuaria de Huelva</t>
  </si>
  <si>
    <t>Autoridad Portuaria de Gijón</t>
  </si>
  <si>
    <t>Autoridad Portuaria de Ferrol- San Ciprián</t>
  </si>
  <si>
    <t>Autoridad Portuaria de Ceuta</t>
  </si>
  <si>
    <t>Autoridad Portuaria de Castellón</t>
  </si>
  <si>
    <t>Autoridad Portuaria de Cartagena</t>
  </si>
  <si>
    <t>Autoridad Portuaria de Bilbao</t>
  </si>
  <si>
    <t>Autoridad Portuaria de Barcelona</t>
  </si>
  <si>
    <t>Autoridad Portuaria de Baleares</t>
  </si>
  <si>
    <t>Autoridad Portuaria de Avilés</t>
  </si>
  <si>
    <t>Autoridad Portuaria de Almería</t>
  </si>
  <si>
    <t>Autoridad Portuaria de Alicante</t>
  </si>
  <si>
    <t>Autoridad Portuaria de A Coruña</t>
  </si>
  <si>
    <t xml:space="preserve">Aparcamiento Zona Franca, S.L. </t>
  </si>
  <si>
    <t>Alimentos y Aceites, S.A.</t>
  </si>
  <si>
    <t>Aguas de las Cuencas Mediterráneas, S.A.</t>
  </si>
  <si>
    <t>Aguas de las Cuencas de España, S.A.</t>
  </si>
  <si>
    <t>Agencia Estatal BOE</t>
  </si>
  <si>
    <t>Aena Desarrollo Internacional, S.A.</t>
  </si>
  <si>
    <t>ADIF-Alta Velocidad</t>
  </si>
  <si>
    <t>Abra Industrial, S.A.</t>
  </si>
  <si>
    <t>I. SOCIEDADES NO FINANCIERAS PÚBLICAS CONTROLADAS POR EL ESTADO</t>
  </si>
  <si>
    <t>SOCIEDADES NO FINANCIERAS PÚBLICAS</t>
  </si>
  <si>
    <t>INVENTARIO DE LAS EMPRESAS PÚBLICAS</t>
  </si>
  <si>
    <t xml:space="preserve">                                             F.89  Otros créditos</t>
  </si>
  <si>
    <t xml:space="preserve">                                             F.81  Créditos comerciales y anticipos</t>
  </si>
  <si>
    <t xml:space="preserve">                                        F.8 Otras cuentas pendientes de cobro/pago</t>
  </si>
  <si>
    <t xml:space="preserve">                                        F.7  Derivados financieros y opciones de compra de acciones de los asalariados</t>
  </si>
  <si>
    <t xml:space="preserve">                                        F.6  Reservas técnicas de seguro</t>
  </si>
  <si>
    <t xml:space="preserve">                                             F.52  Participaciones en fondos de inversión</t>
  </si>
  <si>
    <t xml:space="preserve">                                                 F.519  Otras participaciones</t>
  </si>
  <si>
    <t xml:space="preserve">                                                 F.511/512  Acciones</t>
  </si>
  <si>
    <t xml:space="preserve">                                             F.51  Participaciones en el capital</t>
  </si>
  <si>
    <t xml:space="preserve">                                        F.5  Participaciones en el capital y en fondos de inversion</t>
  </si>
  <si>
    <t xml:space="preserve">                                             F.42  Préstamos a largo plazo</t>
  </si>
  <si>
    <t xml:space="preserve">                                             F.41  Préstamos a corto plazo</t>
  </si>
  <si>
    <t xml:space="preserve">                                        F.4  Préstamos</t>
  </si>
  <si>
    <t xml:space="preserve">                                             F.32  Valores representativos de deuda a largo plazo</t>
  </si>
  <si>
    <t xml:space="preserve">                                             F.31  Valores representativos de deuda a corto plazo</t>
  </si>
  <si>
    <t xml:space="preserve">                                        F.3  Valores representativos de deuda</t>
  </si>
  <si>
    <t xml:space="preserve">                                             F.29  Otros depósitos</t>
  </si>
  <si>
    <t xml:space="preserve">                                             F.21/22  Efectivo y depositos transferibles</t>
  </si>
  <si>
    <t xml:space="preserve">                                        F.2  Efectivo y depósitos</t>
  </si>
  <si>
    <t xml:space="preserve">                                             F.12  Derechos especiales de giro</t>
  </si>
  <si>
    <t xml:space="preserve">                                             F.11  Oro monetario</t>
  </si>
  <si>
    <t xml:space="preserve">                                        F.1  Oro monetario y derechos especiales de giro (DEG)</t>
  </si>
  <si>
    <t xml:space="preserve">                                        F  Adquisición neta de activos financieros/Incremento neto de pasivos </t>
  </si>
  <si>
    <t xml:space="preserve">                                        B.9  Capacidad (+) / necesidad (-) de financiación</t>
  </si>
  <si>
    <t>Variaciones de los pasivos y el patrimonio neto</t>
  </si>
  <si>
    <t>Variaciones de los activos</t>
  </si>
  <si>
    <t>III.2. Cuenta financiera</t>
  </si>
  <si>
    <t>Total</t>
  </si>
  <si>
    <t>Capacidad (+) o necesidad (-) de financiación</t>
  </si>
  <si>
    <t>Adquisiciones menos cesiones de objetos valiosos</t>
  </si>
  <si>
    <t xml:space="preserve">   P.53</t>
  </si>
  <si>
    <t xml:space="preserve">   P.52</t>
  </si>
  <si>
    <t xml:space="preserve"> y a las transferencias de capital</t>
  </si>
  <si>
    <t>Consumo de capital fijo</t>
  </si>
  <si>
    <t>Variaciones del patrimonio neto debidas al ahorro</t>
  </si>
  <si>
    <t>Formación bruta de capital</t>
  </si>
  <si>
    <t>III.1.2. Cuenta de adquisiciones de activos no financieros</t>
  </si>
  <si>
    <t>Transferencias de capital, a pagar</t>
  </si>
  <si>
    <t xml:space="preserve">   D.99r  Otras transferencias de capital</t>
  </si>
  <si>
    <t xml:space="preserve">   D.92r  Ayudas a la inversión</t>
  </si>
  <si>
    <t>Transferencias de capital, a cobrar</t>
  </si>
  <si>
    <t>Ahorro neto</t>
  </si>
  <si>
    <t>III.1.1.Cuenta de variaciones del patrimonio neto debidas al ahorro y a las transferencias de capital</t>
  </si>
  <si>
    <t>III. CUENTAS DE ACUMULACION</t>
  </si>
  <si>
    <t>Ahorro bruto</t>
  </si>
  <si>
    <t>los hogares en la reservas de fondos de pensiones</t>
  </si>
  <si>
    <t>Renta disponible bruta</t>
  </si>
  <si>
    <t>Ajuste por la variación de la participación neta de</t>
  </si>
  <si>
    <t>Recursos</t>
  </si>
  <si>
    <t>Empleos</t>
  </si>
  <si>
    <t>II.4.1. Cuenta de utilización de la renta disponible</t>
  </si>
  <si>
    <t xml:space="preserve">   D.75  Transferencias corrientes diversas</t>
  </si>
  <si>
    <t xml:space="preserve">   D.72  Indemnizaciones de seguro no vida</t>
  </si>
  <si>
    <t xml:space="preserve">   D.71  Primas netas de seguro no vida</t>
  </si>
  <si>
    <t>Otras transferencias corrientes</t>
  </si>
  <si>
    <t>sociales en especie</t>
  </si>
  <si>
    <t>Prestaciones sociales distintas de las transferencias</t>
  </si>
  <si>
    <t xml:space="preserve">   D.59  Otros impuestos corrientes</t>
  </si>
  <si>
    <t xml:space="preserve">   D.51  Impuestos sobre la renta</t>
  </si>
  <si>
    <t>Saldo de rentas primarias bruto</t>
  </si>
  <si>
    <t>Impuestos corrientes sobre la renta y el patrimonio</t>
  </si>
  <si>
    <t xml:space="preserve">II.2. Cuenta de distribución secundaria de la renta </t>
  </si>
  <si>
    <t xml:space="preserve">   D.45  Rentas de la tierra</t>
  </si>
  <si>
    <t xml:space="preserve">   D.44  Otras rentas de inversion</t>
  </si>
  <si>
    <t xml:space="preserve"> directa</t>
  </si>
  <si>
    <t xml:space="preserve">   D.43  Beneficios reinvertidos de la inversión extranjera</t>
  </si>
  <si>
    <t xml:space="preserve">   D.42  Rentas distribuidas de las sociedades</t>
  </si>
  <si>
    <t xml:space="preserve">   D.41  Intereses</t>
  </si>
  <si>
    <t>Rentas de la propiedad</t>
  </si>
  <si>
    <t xml:space="preserve">Excedente de explotación bruto </t>
  </si>
  <si>
    <t>II.1.2. Cuenta de asignación de la renta primaria</t>
  </si>
  <si>
    <t>Otras subvenciones a la producción</t>
  </si>
  <si>
    <t>Otros impuestos sobre la producción</t>
  </si>
  <si>
    <t xml:space="preserve">   D.12  Cotizaciones sociales a cargo de los empleadores</t>
  </si>
  <si>
    <t xml:space="preserve">   D.11  Sueldos y salarios</t>
  </si>
  <si>
    <t>Valor añadido bruto</t>
  </si>
  <si>
    <t>Remuneración de los asalariados</t>
  </si>
  <si>
    <t>II.1.1. Cuenta de explotación</t>
  </si>
  <si>
    <t>II. CUENTAS DE DISTRIBUCIÓN Y UTILIZACIÓN DE RENTA</t>
  </si>
  <si>
    <t>Valor añadido neto</t>
  </si>
  <si>
    <t>Producción</t>
  </si>
  <si>
    <t>Consumo intermedio</t>
  </si>
  <si>
    <t>I. CUENTA DE PRODUCCIÓN</t>
  </si>
  <si>
    <t>Unidad: miles de euros</t>
  </si>
  <si>
    <t>TOTAL SECTOR PUBLICO EMPRESARIAL</t>
  </si>
  <si>
    <t>SOCIEDADES NO FINANCIERAS PÚBLICAS CONTROLADAS POR EL ESTADO</t>
  </si>
  <si>
    <t>TERRITORIALES</t>
  </si>
  <si>
    <t>SOCIEDADES NO FINANCIERAS PÚBLICAS CONTROLADAS POR LAS ADMINISTRACIONES</t>
  </si>
  <si>
    <t>AUTONOMAS</t>
  </si>
  <si>
    <t>SOCIEDADES NO FINANCIERAS PÚBLICAS CONTROLADAS POR LAS COMUNIDADES</t>
  </si>
  <si>
    <t>SOCIEDADES NO FINANCIERAS CONTROLADAS POR ARAGON</t>
  </si>
  <si>
    <t>SOCIEDADES NO FINANCIERAS CONTROLADAS POR ASTURIAS</t>
  </si>
  <si>
    <t>SOCIEDADES NO FINANCIERAS CONTROLADAS POR BALEARES</t>
  </si>
  <si>
    <t>SOCIEDADES NO FINANCIERAS CONTROLADAS POR CANARIAS</t>
  </si>
  <si>
    <t>SOCIEDADES NO FINANCIERAS CONTROLADAS POR CANTABRIA</t>
  </si>
  <si>
    <t>SOCIEDADES NO FINANCIERAS CONTROLADAS POR CASTILLA-LEÓN</t>
  </si>
  <si>
    <t>SOCIEDADES NO FINANCIERAS CONTROLADAS POR CASTILLA-LA MANCHA</t>
  </si>
  <si>
    <t>SOCIEDADES NO FINANCIERAS CONTROLADAS POR CATALUÑA</t>
  </si>
  <si>
    <t>SOCIEDADES NO FINANCIERAS CONTROLADAS POR EXTREMADURA</t>
  </si>
  <si>
    <t>SOCIEDADES NO FINANCIERAS CONTROLADAS POR GALICIA</t>
  </si>
  <si>
    <t>SOCIEDADES NO FINANCIERAS CONTROLADAS POR MADRID</t>
  </si>
  <si>
    <t>SOCIEDADES NO FINANCIERAS CONTROLADAS POR MURCIA</t>
  </si>
  <si>
    <t>SOCIEDADES NO FINANCIERAS CONTROLADAS POR NAVARRA</t>
  </si>
  <si>
    <t>BANCO CENTRAL</t>
  </si>
  <si>
    <t>OTRAS INSTITUCIONES FINANCIERAS MONETARIAS PÚBLICAS</t>
  </si>
  <si>
    <t>OTROS INTERMEDIARIOS FINANCIEROS PÚBLICOS</t>
  </si>
  <si>
    <t>AUXILIARES FINANCIEROS PÚBLICOS</t>
  </si>
  <si>
    <t>EMPRESAS DE SEGUROS Y FONDOS DE PENSIONES PÚBLICOS</t>
  </si>
  <si>
    <t xml:space="preserve">RAMA 1.- AGRICULTURA, GANADERÍA, SILVICULTURA Y PESCA </t>
  </si>
  <si>
    <t>SANEAMIENTO, GESTIÓN DE RESÍDUOS Y DESCONTAMINACIÓN</t>
  </si>
  <si>
    <t xml:space="preserve">ENERGÍA ELÉCTRICA, GAS, VAPOR Y AIRE ACONDICIONADO; SUMINISTRO DE AGUA; </t>
  </si>
  <si>
    <t xml:space="preserve">RAMA 2.- INDUSTRIAS EXTRACTIVAS, INDUSTRIA MANUFACTURERA; SUMINISTRO DE </t>
  </si>
  <si>
    <t>RAMA 3.- CONSTRUCCIÓN</t>
  </si>
  <si>
    <t>DE MOTOR Y MOTOCICLETAS; TRANSPORTE Y ALMACENAMIENTO; HOSTELERÍA</t>
  </si>
  <si>
    <t xml:space="preserve">RAMA 4.- COMERCIO AL POR MAYOR Y AL POR MENOR, REPARACIÓN DE VEHÍCULOS </t>
  </si>
  <si>
    <t>RAMA 5.- INFORMACIÓN Y COMUNICACIONES</t>
  </si>
  <si>
    <t>RAMA 6.- ACTIVIDADES FINANCIERAS Y DE SEGUROS</t>
  </si>
  <si>
    <t>RAMA 7.- ACTIVIDADES INMOBILIARIAS</t>
  </si>
  <si>
    <t>ADMINISTRATIVAS Y SERVICIOS AUXILIARES</t>
  </si>
  <si>
    <t xml:space="preserve">RAMA 8.- ACTIVIDADES PROFESIONALES, CIENTÍFICAS Y TÉCNICAS; ACTIVIDADES </t>
  </si>
  <si>
    <t>EDUCACIÓN; ACTIVIDADES SANITARIAS Y DE SERVICIOS SOCIALES</t>
  </si>
  <si>
    <t>RAMA 9.- ADMINISTRACIÓN PÚBLICA Y DEFENSA; SEGURIDAD SOCIAL OBLIGATORIA;</t>
  </si>
  <si>
    <t>REPARACIÓN  DE ARTÍCULOS DE USO DOMÉSTICO Y OTROS SERVICIOS</t>
  </si>
  <si>
    <t xml:space="preserve">RAMA 10.- ACTIVIDADES ARTÍSTICAS, RECREATIVAS Y DE ENTRETENIMIENTO; </t>
  </si>
  <si>
    <t>R. 1.- AGRICULTURA, GANADERÍA, CAZA Y SERVICIOS RELACIONADOS CON LAS MISMAS</t>
  </si>
  <si>
    <t>R. 2.- SILVICULTURA Y EXPLOTACIÓN FORESTAL</t>
  </si>
  <si>
    <t>R. 3.- PESCA Y ACUICULTURA</t>
  </si>
  <si>
    <t>R. 4.- INDUSTRIAS EXTRACTIVAS</t>
  </si>
  <si>
    <t>DEL TABACO</t>
  </si>
  <si>
    <t xml:space="preserve">R. 5.- INDUSTRIA DE LA ALIMENTACIÓN, FABRICACIÓN DE BEBIDAS E INDUSTRIA </t>
  </si>
  <si>
    <t>Y DEL CALZADO</t>
  </si>
  <si>
    <t xml:space="preserve">R. 6.- INDUSTRIA TEXTIL, CONFECCIÓN DE PRENDAS DE VESTIR E INDUSTRIA DEL CUERO </t>
  </si>
  <si>
    <t>Y ESPARTERÍA</t>
  </si>
  <si>
    <t xml:space="preserve">R. 7.- INDUSTRIA DE LA MADERA Y EL CORCHO,EXCEPTO MUEBLES; CESTERÍA </t>
  </si>
  <si>
    <t>R. 8.- INDUSTRIA DEL PAPEL</t>
  </si>
  <si>
    <t>R. 9.- ARTES GRÁFICAS Y REPRODUCCIÓN DE SOPORTES GRABADOS</t>
  </si>
  <si>
    <t>R. 10.- COQUERIAS Y REFINO DE PETRÓLEO</t>
  </si>
  <si>
    <t>R. 11.- INDUSTRIA QUÍMICA</t>
  </si>
  <si>
    <t>R. 13.- FABRICACIÓN DE PRODUCTOS DE CAUCHO Y PLÁSTICOS</t>
  </si>
  <si>
    <t>R. 14.- FABRICACIÓN DE OTROS PRODUCTOS MINERALES NO METÁLICOS</t>
  </si>
  <si>
    <t>Y FERROALEACIONES</t>
  </si>
  <si>
    <t xml:space="preserve">R. 15.- METALURGIA; FABRICACIÓN DE PRODUCTOS DE HIERRO, ACERO </t>
  </si>
  <si>
    <t>R. 16.- FABRICACIÓN DE PRODUCTOS METÁLICOS, EXCEPTO MAQUINARIA Y EQUIPO</t>
  </si>
  <si>
    <t>R. 17.- FABRICACIÓN DE PRODUCTOS INFORMÁTICOS, ELECTRÓNICOS Y ÓPTICOS</t>
  </si>
  <si>
    <t>R. 18.- FABRICACIÓN DE MATERIAL Y EQUIPO ELÉCTRICO</t>
  </si>
  <si>
    <t>R. 19.- FABRICACIÓN DE MAQUINARIA Y EQUIPO N.C.O.P.</t>
  </si>
  <si>
    <t>R. 20.- FABRICACIÓN DE VEHÍCULOS DE MOTOR, REMOLQUES Y SEMIRREMOLQUES</t>
  </si>
  <si>
    <t>R. 21.- FABRICACIÓN DE OTRO MATERIAL DE TRANSPORTE</t>
  </si>
  <si>
    <t>R. 22.- FABRICACIÓN DE MUEBLES; OTRAS INDUSTRIAS MANUFACTURERAS</t>
  </si>
  <si>
    <t>R. 23.- REPARACIÓN E INSTALACIÓN DE MAQUINARIA Y EQUIPO</t>
  </si>
  <si>
    <t>R. 24.- SUMINISTRO DE ENERGÍA ELÉCTRICA, GAS, VAPOR Y AIRE ACONDICIONADO</t>
  </si>
  <si>
    <t>R. 25.- CAPTACIÓN, DEPURACIÓN Y DISTRIBUCIÓN DE AGUA</t>
  </si>
  <si>
    <t>OTROS SERVICIOS DE GESTIÓN DE RESÍDUOS</t>
  </si>
  <si>
    <t xml:space="preserve">Y ELIMINACIÓN DE RESÍDUOS; VALORIZACIÓN; ACTIVIDADES DE DESCONTAMINACIÓN Y </t>
  </si>
  <si>
    <t xml:space="preserve">R. 26.- RECOGIDA Y TRATAMIENTO DE AGUAS RESIDUALES; RECOGIDA, TRATAMIENTO </t>
  </si>
  <si>
    <t>R. 27.- CONSTRUCCIÓN</t>
  </si>
  <si>
    <t>R. 28.- VENTA Y REPARACIÓN DE VEHÍCULOS DE MOTOR Y MOTOCICLETAS</t>
  </si>
  <si>
    <t>VEHÍCULOS DE MOTOR Y MOTOCICLETAS</t>
  </si>
  <si>
    <t xml:space="preserve">R. 29.- COMERCIO AL POR MAYOR E INTERMEDIARIOS DEL COMERCIO, EXCEPTO DE </t>
  </si>
  <si>
    <t>MOTOCICLETAS</t>
  </si>
  <si>
    <t xml:space="preserve">R. 30.- COMERCIO AL POR MENOR, EXCEPTO DE VEHÍCULOS DE MOTOR Y </t>
  </si>
  <si>
    <t>R. 31.- TRANSPORTE TERRESTRE Y POR TUBERÍA</t>
  </si>
  <si>
    <t>R. 32.- TRANSPORTE MARÍTIMO Y POR VÍAS NAVEGABLES INTERIORES</t>
  </si>
  <si>
    <t>R. 33.- TRANSPORTE AÉREO</t>
  </si>
  <si>
    <t>R. 34.- ALMACENAMIENTO Y ACTIVIDADES ANEXAS AL TRANSPORTE</t>
  </si>
  <si>
    <t>R. 35.- ACTIVIDADES POSTALES Y DE CORREOS</t>
  </si>
  <si>
    <t>R. 36.- SERVICIOS DE ALOJAMIENTO; SERVICIOS DE COMIDAS Y BEBIDAS</t>
  </si>
  <si>
    <t>R. 37.- EDICIÓN</t>
  </si>
  <si>
    <t>EMISIÓN DE RADIO Y TELEVISIÓN</t>
  </si>
  <si>
    <t xml:space="preserve">GRABACIÓN DE SONIDO Y EDICIÓN MUSICAL; ACTIVIDADES DE PROGRAMACIÓN Y </t>
  </si>
  <si>
    <t xml:space="preserve">R. 38.- ACTIVIDADES CINEMATOGRÁFICAS, DE VÍDEO Y DE PROGRAMAS DE TELEVISIÓN, </t>
  </si>
  <si>
    <t>R. 39.- TELECOMUNICACIONES</t>
  </si>
  <si>
    <t>INFORMÁTICA; SERVICIOS DE INFORMACIÓN</t>
  </si>
  <si>
    <t xml:space="preserve">R. 40.- PROGRAMACIÓN, CONSULTORÍA Y OTRAS ACTIVIDADES RELACIONADAS CON LA </t>
  </si>
  <si>
    <t>R. 41.- SERVICIOS FINANCIEROS, EXCEPTO SEGUROS Y FONDOS DE PENSIONES</t>
  </si>
  <si>
    <t>SOCIAL OBLIGATORIA</t>
  </si>
  <si>
    <t xml:space="preserve">R. 42.- SEGUROS, REASEGUROS Y FONDOS DE PENSIONES, EXCEPTO SEGURIDAD </t>
  </si>
  <si>
    <t>R. 43.- ACTIVIDADES AUXILIARES A LOS SERVICIOS FINANCIEROS Y A LOS SEGUROS</t>
  </si>
  <si>
    <t>R. 44.- ACTIVIDADES INMOBILIARIAS</t>
  </si>
  <si>
    <t>CENTRALES; ACTIVIDADES DE CONSULTORÍA DE GESTIÓN EMPRESARIAL</t>
  </si>
  <si>
    <t xml:space="preserve">R. 45.- ACTIVIDADES JURÍDICAS Y DE CONTABILIDAD, ACTIVIDADES DE LAS SEDES </t>
  </si>
  <si>
    <t>TÉCNICOS</t>
  </si>
  <si>
    <t xml:space="preserve">R. 46.- SERVICIOS TÉCNICOS DE ARQUITECTURA E INGENIERÍA; ENSAYOS Y ANÁLISIS </t>
  </si>
  <si>
    <t>R. 47.- INVESTIGACIÓN Y DESARROLLO</t>
  </si>
  <si>
    <t>R. 48.- PUBLICIDAD Y ESTUDIOS DE MERCADO</t>
  </si>
  <si>
    <t>ACTIVIDADES VETERINARIAS</t>
  </si>
  <si>
    <t xml:space="preserve">R. 49.- OTRAS ACTIVIDADES PROFESIONALES, CIENTÍFICAS Y TÉCNICAS; </t>
  </si>
  <si>
    <t>R. 50.- ACTIVIDADES DE ALQUILER</t>
  </si>
  <si>
    <t>R. 51.- ACTIVIDADES RELACIONADAS CON EL EMPLEO</t>
  </si>
  <si>
    <t>DE RESERVAS Y ACTIVIDADES RELACIONADAS CON LOS MISMOS</t>
  </si>
  <si>
    <t xml:space="preserve">R. 52.- ACTIVIDADES DE AGENCIAS DE VIAJES, OPERADORES TURÍSTICOS, SERVICIOS </t>
  </si>
  <si>
    <t>AUXILIARES A LAS EMPRESAS</t>
  </si>
  <si>
    <t xml:space="preserve">ACTIVIDADES DE JARDINERÍA; ACTIVIDADES ADMINISTRATIVAS DE OFICINA Y OTRAS </t>
  </si>
  <si>
    <t xml:space="preserve">R. 53.- ACTIVIDADES DE SEGURIDAD E INVESTIGACIÓN; SERVICIOS A EDIFICIOS Y </t>
  </si>
  <si>
    <t>R. 54.- ADMINISTRACIÓN PÚBLICA Y DEFENSA; SEGURIDAD SOCIAL OBLIGATORIA</t>
  </si>
  <si>
    <t>R. 55.- EDUCACIÓN</t>
  </si>
  <si>
    <t>R. 56.- ACTIVIDADES SANITARIAS</t>
  </si>
  <si>
    <t>R. 57.- ACTIVIDADES DE SERVICIOS SOCIALES</t>
  </si>
  <si>
    <t>JUEGOS DE AZAR Y APUESTAS</t>
  </si>
  <si>
    <t xml:space="preserve">BIBLIOTECAS, ARCHIVOS, MUSEOS Y OTRAS ACTIVIDADES CULTURALES, </t>
  </si>
  <si>
    <t xml:space="preserve">R. 58.- ACTIVIDADES DE CREACIÓN, ARTÍSTICAS Y ESPECTÁCULOS; ACTIVIDADES DE </t>
  </si>
  <si>
    <t>R. 59.- ACTIVIDADES DEPORTIVAS, RECREATIVAS Y DE ENTRETENIMIENTO</t>
  </si>
  <si>
    <t>R. 60.- ACTIVIDADES ASOCIATIVAS</t>
  </si>
  <si>
    <t>DOMESTICO</t>
  </si>
  <si>
    <t>R. 61.- REPARACIÓN DE ORDENADORES, EFECTOS PERSONALES Y ARTICULOS DE USO</t>
  </si>
  <si>
    <t>R. 62.- OTROS SERVICIOS PERSONALES</t>
  </si>
  <si>
    <t>Y COMO PRODUCTORES DE BIENES Y SERVICIOS PARA USO PROPIO</t>
  </si>
  <si>
    <t xml:space="preserve">R. 63.- ACTIVIDADES DE LOS HOGARES COMO EMPLEADORES DE PERSONAL DOMÉSTICO </t>
  </si>
  <si>
    <t>R. 64.- ACTIVIDADES DE ORGANIZACIONES Y ORGANISMOS EXTRATERRITORIALES</t>
  </si>
  <si>
    <t>Valencia</t>
  </si>
  <si>
    <t>La Rioja</t>
  </si>
  <si>
    <t>País Vasco</t>
  </si>
  <si>
    <t>Navarra</t>
  </si>
  <si>
    <t>Murcia</t>
  </si>
  <si>
    <t>Madrid</t>
  </si>
  <si>
    <t>Galicia</t>
  </si>
  <si>
    <t>Extremadura</t>
  </si>
  <si>
    <t>Cataluña</t>
  </si>
  <si>
    <t>Castilla- La Mancha</t>
  </si>
  <si>
    <t>Castilla- León</t>
  </si>
  <si>
    <t>Cantabria</t>
  </si>
  <si>
    <t>Canarias</t>
  </si>
  <si>
    <t>Baleares</t>
  </si>
  <si>
    <t>Asturias</t>
  </si>
  <si>
    <t>Aragón</t>
  </si>
  <si>
    <t>Andalucía</t>
  </si>
  <si>
    <t>TOTAL</t>
  </si>
  <si>
    <t>RAMA 10</t>
  </si>
  <si>
    <t>RAMA 9</t>
  </si>
  <si>
    <t>RAMA 8</t>
  </si>
  <si>
    <t>RAMA 7</t>
  </si>
  <si>
    <t>RAMA 6</t>
  </si>
  <si>
    <t>RAMA 5</t>
  </si>
  <si>
    <t>RAMA 4</t>
  </si>
  <si>
    <t>RAMA 3</t>
  </si>
  <si>
    <t>RAMA 2</t>
  </si>
  <si>
    <t>RAMA 1</t>
  </si>
  <si>
    <t>COMUNIDAD AUTONOMA</t>
  </si>
  <si>
    <t>En miles de euros.</t>
  </si>
  <si>
    <t>Cuadro 6. CAPACIDAD O NECESIDAD DE FINANCIACIÓN</t>
  </si>
  <si>
    <t>Cuadro 5. FORMACIÓN BRUTA DE CAPITAL</t>
  </si>
  <si>
    <t>Cuadro 4. AHORRO NETO</t>
  </si>
  <si>
    <t>Cuadro 3. REMUNERACIÓN DE ASALARIADOS</t>
  </si>
  <si>
    <t>Cuadro 2. VALOR AÑADIDO BRUTO</t>
  </si>
  <si>
    <t xml:space="preserve">Cuadro 1. PRODUCCION </t>
  </si>
  <si>
    <t>CLASIFICACIÓN POR RAMAS DE ACTIVIDAD Y COMUNIDAD AUTÓNOMA</t>
  </si>
  <si>
    <t>OPERACIONES DE EMPRESAS DEPENDIENTES DE COMUNIDADES AUTÓNOMAS</t>
  </si>
  <si>
    <t>ASNEF-LOGALTY, S.L.</t>
  </si>
  <si>
    <t>Malagaport, S.L.</t>
  </si>
  <si>
    <t>RENFE Alquiler de Material Ferroviario, S.A.</t>
  </si>
  <si>
    <t>Fundación Centro Astronómico Aragonés</t>
  </si>
  <si>
    <t>Puertos Canarios</t>
  </si>
  <si>
    <t>Autopistas de Navarra, S.A.</t>
  </si>
  <si>
    <t>Fundación Universidad-Empresa de Valencia</t>
  </si>
  <si>
    <t>Cementerios y Servicios Funerarios Municipales de Córdoba, S.A.</t>
  </si>
  <si>
    <t>Corporación Industrial Córdoba Este, S.A.</t>
  </si>
  <si>
    <t>Fundación Manuel Ramos Andrade</t>
  </si>
  <si>
    <t>Fundació Privada Hospital Sant Jaume i Santa Magdalena de Mataró</t>
  </si>
  <si>
    <t>Aguas Municipalizadas de Alicante, Empresa Mixta</t>
  </si>
  <si>
    <t>Consorcio Matadero Comarcal de La Plana</t>
  </si>
  <si>
    <t>Consorcio Matadero Comarcal de la Zona Norte</t>
  </si>
  <si>
    <t>SOCIEDADES NO FINANCIERAS CONTROLADAS POR ANDALUCÍA</t>
  </si>
  <si>
    <t>SOCIEDADES NO FINANCIERAS CONTROLADAS POR PAIS VASCO</t>
  </si>
  <si>
    <t>SOCIEDADES NO FINANCIERAS CONTROLADAS POR LA RIOJA</t>
  </si>
  <si>
    <t>SOCIEDADES NO FINANCIERAS CONTROLADAS POR VALENCIA</t>
  </si>
  <si>
    <t>SOCIEDADES NO FINANCIERAS PÚBLICAS CONTROLADAS POR LAS CORPORACIONES</t>
  </si>
  <si>
    <t>LOCALES</t>
  </si>
  <si>
    <t>R. 12.- FABRICACIÓN DE PRODUCTOS FARMACÉUTICOS</t>
  </si>
  <si>
    <t>Tabla 27: Rama 14. Fabricación de otros productos minerales no metálicos</t>
  </si>
  <si>
    <t>CESCE Servicios Corporativos, S.L.</t>
  </si>
  <si>
    <t>Consorci ZF Internacional S.A.</t>
  </si>
  <si>
    <t>Fundación  Laboral de Minusválidos Santa Bárbara</t>
  </si>
  <si>
    <t>Nueva Rula de Avilés, S.A.</t>
  </si>
  <si>
    <t xml:space="preserve">Sepi Desarrollo Empresarial, S.A. </t>
  </si>
  <si>
    <t>BIC Euronova, S.A. (Centro Europeo de Empresas e Innovación de Málaga)</t>
  </si>
  <si>
    <t>Fundación Centro de Investigación y Calidad Agroalimentaria del Valle de Los Pedroches</t>
  </si>
  <si>
    <t>Fundación de Estudios y Prácticas Jurídicas de Granada</t>
  </si>
  <si>
    <t>Fundación Universidad Pablo Olavide</t>
  </si>
  <si>
    <t>Sierra Nevada Sports Club</t>
  </si>
  <si>
    <t>Fundación Canaria Lucio de las Casas</t>
  </si>
  <si>
    <t>ABEREKIN, S.A.</t>
  </si>
  <si>
    <t>Agrupación de Interés Económico Centro Superior de Investigación del Automóvil y de la Seguridad Vial</t>
  </si>
  <si>
    <t>Ciudad Residencial Universitaria, S.A.</t>
  </si>
  <si>
    <t>Fundación Arpegio</t>
  </si>
  <si>
    <t>Fundación General de la Universidad Politécnica de Madrid</t>
  </si>
  <si>
    <t>Fundación Premio Arce</t>
  </si>
  <si>
    <t>Fundación Rogelio Segovia para el Desarrollo de las Telecomunicaciones</t>
  </si>
  <si>
    <t>Hazilur Enpresen Sustapena, S.A.</t>
  </si>
  <si>
    <t>Ziurtapen eta Zerbitzu Enpresa, IZENPE, S.A.</t>
  </si>
  <si>
    <t>Fundació Lluis Alcanyis, S.A.</t>
  </si>
  <si>
    <t>Fundación Parque Científico de Alicante de la Comunidad Valenciana</t>
  </si>
  <si>
    <t>Consorcio del Sector II de la Provincia de Almería para la Gestión de Residuos</t>
  </si>
  <si>
    <t>Consorcio de Aguas de la Zona Gaditana</t>
  </si>
  <si>
    <t>Corporaciones Industriales de Córdoba Agrupadas S.A.</t>
  </si>
  <si>
    <t>Ferias de Jaén, S.A.</t>
  </si>
  <si>
    <t>Fundación Ramón J. Sender</t>
  </si>
  <si>
    <t>Empresa Municipal de Transportes Urbanos de Palma de Mallorca, S.A.</t>
  </si>
  <si>
    <t>Consorcio de Abastecimiento de Agua a Fuerteventura</t>
  </si>
  <si>
    <t>Eólicas de Lanzarote, S.L.</t>
  </si>
  <si>
    <t>Gestión Insular de Aguas de Tenerife, S.A.</t>
  </si>
  <si>
    <t>Metropolitano de Tenerife, S.A:</t>
  </si>
  <si>
    <t>Sociedad Municipal de Aguas de Burgos, S.A:</t>
  </si>
  <si>
    <t>Mercados Centrales de Abastecimiento de Salamanca, S.A.</t>
  </si>
  <si>
    <t xml:space="preserve">Consorcio Institucional ferial de Castilla y León </t>
  </si>
  <si>
    <t>Fundació Unió de Cooperadors de Mataró pel Foment de L'Economía Social</t>
  </si>
  <si>
    <t>Habitatges Municipals de Sabadell, S.A.</t>
  </si>
  <si>
    <t>Centre Médico Quirúrgico de Reus, S.A.</t>
  </si>
  <si>
    <t>Empresa Municipal Vivienda, Servicios y Actividades, S.A.U.</t>
  </si>
  <si>
    <t>Bilbo Zerbitzuak-Servicios</t>
  </si>
  <si>
    <t>Ural Sareak, S.A.</t>
  </si>
  <si>
    <t>Consorcio para el Abastecimiento de Aguas y Saneamientos de La Marina Baja</t>
  </si>
  <si>
    <t>Fent de Tot, S.L.</t>
  </si>
  <si>
    <t>Fet de Vidre, S.L.</t>
  </si>
  <si>
    <t>Bankia, S.A. (participada por el BFA, sus cuentas no se incluyen en esta publicación)</t>
  </si>
  <si>
    <t>I.- INTRODUCCIÓN Y CLASIFICACIÓN</t>
  </si>
  <si>
    <t>Para su elaboración se han seguido las normas metodológicas establecidas en el Reglamento (UE) nº 549/2013 del Parlamento y del Consejo, de 21 de mayo de 2013, relativo al Sistema Europeo de Cuentas Nacionales y Regionales de la Unión Europea (SEC-2010), así como en el Manual del SEC-2010 sobre el déficit público y la deuda pública.</t>
  </si>
  <si>
    <t xml:space="preserve">Según estas normas, una unidad institucional se considera pública cuando es controlada por las Administraciones Públicas, es decir, cuando éstas tienen la capacidad para determinar la política general de dicha entidad. </t>
  </si>
  <si>
    <t>En este libro se recoge información de las unidades institucionales públicas consideradas como productores de mercado, esto es, de las unidades públicas incluidas en los sectores institucionales S.11001 Sociedades no financieras públicas y S.12001 Instituciones financieras públicas, según los criterios de delimitación institucional fijados en el SEC-2010 y en su Manual de desarrollo.</t>
  </si>
  <si>
    <t>Las cuentas se presentan bajo dos clasificaciones:</t>
  </si>
  <si>
    <r>
      <t>•</t>
    </r>
    <r>
      <rPr>
        <sz val="11"/>
        <color rgb="FF000000"/>
        <rFont val="Calibri"/>
        <family val="2"/>
        <scheme val="minor"/>
      </rPr>
      <t>Clasificación institucional</t>
    </r>
  </si>
  <si>
    <r>
      <t>•</t>
    </r>
    <r>
      <rPr>
        <sz val="11"/>
        <color rgb="FF000000"/>
        <rFont val="Calibri"/>
        <family val="2"/>
        <scheme val="minor"/>
      </rPr>
      <t>Clasificación por ramas de actividad.</t>
    </r>
  </si>
  <si>
    <r>
      <t xml:space="preserve">En cuanto a la </t>
    </r>
    <r>
      <rPr>
        <u/>
        <sz val="11"/>
        <color rgb="FF000000"/>
        <rFont val="Calibri"/>
        <family val="2"/>
        <scheme val="minor"/>
      </rPr>
      <t>Clasificación institucional</t>
    </r>
    <r>
      <rPr>
        <sz val="11"/>
        <color rgb="FF000000"/>
        <rFont val="Calibri"/>
        <family val="2"/>
        <scheme val="minor"/>
      </rPr>
      <t xml:space="preserve">: en el caso de las sociedades no financieras, atendiendo a la administración propietaria, se distinguen entre empresas dependientes del Estado, de las Comunidades Autónomas y de las Corporaciones Locales, según el siguiente esquema: </t>
    </r>
  </si>
  <si>
    <t>Sociedades no financieras</t>
  </si>
  <si>
    <r>
      <t>•</t>
    </r>
    <r>
      <rPr>
        <sz val="11"/>
        <color rgb="FF000000"/>
        <rFont val="Calibri"/>
        <family val="2"/>
        <scheme val="minor"/>
      </rPr>
      <t>Controladas por el Estado</t>
    </r>
  </si>
  <si>
    <r>
      <t>•</t>
    </r>
    <r>
      <rPr>
        <sz val="11"/>
        <color rgb="FF000000"/>
        <rFont val="Calibri"/>
        <family val="2"/>
        <scheme val="minor"/>
      </rPr>
      <t>Controladas por las Administraciones territoriales</t>
    </r>
  </si>
  <si>
    <r>
      <t>•</t>
    </r>
    <r>
      <rPr>
        <sz val="11"/>
        <color rgb="FF000000"/>
        <rFont val="Calibri"/>
        <family val="2"/>
        <scheme val="minor"/>
      </rPr>
      <t>Controladas por las Comunidades Autónomas</t>
    </r>
  </si>
  <si>
    <r>
      <t>•</t>
    </r>
    <r>
      <rPr>
        <sz val="11"/>
        <color rgb="FF000000"/>
        <rFont val="Calibri"/>
        <family val="2"/>
        <scheme val="minor"/>
      </rPr>
      <t>Controladas por las Corporaciones Locales</t>
    </r>
  </si>
  <si>
    <t>Además, el libro también incluye las cuentas individualizadas por Comunidades Autónomas de las empresas públicas dependientes de cada una de ellas.</t>
  </si>
  <si>
    <t>Para las instituciones financieras públicas se presenta la siguiente clasificación atendiendo a su actividad:</t>
  </si>
  <si>
    <t>Instituciones financieras</t>
  </si>
  <si>
    <r>
      <t>•</t>
    </r>
    <r>
      <rPr>
        <sz val="11"/>
        <color rgb="FF000000"/>
        <rFont val="Calibri"/>
        <family val="2"/>
        <scheme val="minor"/>
      </rPr>
      <t>S.121 Instituciones financieras monetarias: Banco Central</t>
    </r>
  </si>
  <si>
    <r>
      <t>•</t>
    </r>
    <r>
      <rPr>
        <sz val="11"/>
        <color rgb="FF000000"/>
        <rFont val="Calibri"/>
        <family val="2"/>
        <scheme val="minor"/>
      </rPr>
      <t>S.122 Instituciones financieras monetarias: Sociedades de depósitos</t>
    </r>
  </si>
  <si>
    <r>
      <t>•</t>
    </r>
    <r>
      <rPr>
        <sz val="11"/>
        <color rgb="FF000000"/>
        <rFont val="Calibri"/>
        <family val="2"/>
        <scheme val="minor"/>
      </rPr>
      <t>S.125 Instituciones financieras: Otros intermediarios financieros</t>
    </r>
  </si>
  <si>
    <r>
      <t>•</t>
    </r>
    <r>
      <rPr>
        <sz val="11"/>
        <color rgb="FF000000"/>
        <rFont val="Calibri"/>
        <family val="2"/>
        <scheme val="minor"/>
      </rPr>
      <t>S.126 Instituciones financieras: Auxiliares financieros</t>
    </r>
  </si>
  <si>
    <r>
      <t>•</t>
    </r>
    <r>
      <rPr>
        <sz val="11"/>
        <color rgb="FF000000"/>
        <rFont val="Calibri"/>
        <family val="2"/>
        <scheme val="minor"/>
      </rPr>
      <t>S.128 Compañías de seguros y Fondos de pensiones: Compañías de seguro</t>
    </r>
  </si>
  <si>
    <r>
      <t xml:space="preserve">En cuanto a la </t>
    </r>
    <r>
      <rPr>
        <u/>
        <sz val="11"/>
        <color rgb="FF000000"/>
        <rFont val="Calibri"/>
        <family val="2"/>
        <scheme val="minor"/>
      </rPr>
      <t>Clasificación por ramas de actividad</t>
    </r>
    <r>
      <rPr>
        <sz val="11"/>
        <color rgb="FF000000"/>
        <rFont val="Calibri"/>
        <family val="2"/>
        <scheme val="minor"/>
      </rPr>
      <t xml:space="preserve">, la información se presenta adaptada a la Clasificación Nacional de Actividades Económicas (CNAE-2009), que sustituye a la anterior CNAE-93 Rev.1. La CNAE-2009 se aplica a partir del 1 de enero de 2009, según el Real Decreto 475/2007, de 13 de abril. </t>
    </r>
  </si>
  <si>
    <t>II.- FUENTES ESTADÍSTICAS</t>
  </si>
  <si>
    <t>En el caso de las Empresas Públicas dependientes de Comunidades Autónomas y de Corporaciones Locales, sus cuentas anuales o las liquidaciones de sus presupuestos se reciben, generalmente, del Agente que detenta el control.</t>
  </si>
  <si>
    <t>Con el fin de lograr la coherencia entre las cuentas de las Empresas Públicas y las cuentas de las Administraciones Públicas, se ha utilizado la información suministrada por el Sistema de Información Contable de la Administración del Estado (SIC) y por las liquidaciones presupuestarias que periódicamente remiten a este centro directivo las diferentes Administraciones Territoriales.</t>
  </si>
  <si>
    <t>Consorcio de la Zona Franca de Santander</t>
  </si>
  <si>
    <t>Consorcio de la Zona Franca de Vigo</t>
  </si>
  <si>
    <t>Logalty Servicios de Tercero de Confianza, S.L.</t>
  </si>
  <si>
    <t>Explotaciones Forestales y Cinegéticas Alta-Baja, S.A.U.</t>
  </si>
  <si>
    <t>Consorcio del Castillo de San Pedro de Jaca</t>
  </si>
  <si>
    <t>Imprenta de Billetes, S.A.</t>
  </si>
  <si>
    <t>1908 Puerto de Motril, A.I.E.</t>
  </si>
  <si>
    <t>Formación y Gestión de Granada</t>
  </si>
  <si>
    <t>Fundación Granadina de Tutela</t>
  </si>
  <si>
    <t>La Bóveda de la Universidad, S.L.</t>
  </si>
  <si>
    <t>Ucoidiomas, S.L.</t>
  </si>
  <si>
    <t>Red de Villas Turísticas de Andalucía, S.A.</t>
  </si>
  <si>
    <t>Fundación Bahía de Cádiz para el Desarrollo Económico</t>
  </si>
  <si>
    <t>Fundación Empresa Universidad de Zaragoza</t>
  </si>
  <si>
    <t>Fomento y Desarrollo del Valle de Benasque, S.A.</t>
  </si>
  <si>
    <t>Fundación Universidad de Oviedo</t>
  </si>
  <si>
    <t>Fundación Leonardo Torres de Quevedo para la Promoción de la Investigación Tecnológica de la Universidad de Cantabria</t>
  </si>
  <si>
    <t>Fundació Universitat Rovira i Virgili</t>
  </si>
  <si>
    <t>Consorci Residencia per a Investigadors a Barcelona</t>
  </si>
  <si>
    <t>Fundació Politécnica de Catalunya</t>
  </si>
  <si>
    <t>Consorci d'Aigües de Tarragona</t>
  </si>
  <si>
    <t>Escola d'Idiomes Moderns Casa Convalescencia, S.L.</t>
  </si>
  <si>
    <t>Fundación Privada Sitges, Festival Internacional de Cinema de Catalunya</t>
  </si>
  <si>
    <t>Fundación Universidad-Sociedad de la Universidad de Extremadura</t>
  </si>
  <si>
    <t>Fundación Investigación Universidad Empresa</t>
  </si>
  <si>
    <t>Vacunek, S.L.</t>
  </si>
  <si>
    <t>Gestió de Proyectes Universitaris, FGUV, S.L.</t>
  </si>
  <si>
    <t>Fundació Parc Cientific Universitat de Valencia de la Comunitat Valenciana</t>
  </si>
  <si>
    <t>Fundació Institut d'Humanitats de Barcelona</t>
  </si>
  <si>
    <t>Explotaciones de los Montes Propios, Empresa Municipal, S.A.</t>
  </si>
  <si>
    <t>Gestora del Nuevo Polígono Industrial, S.A.</t>
  </si>
  <si>
    <t>Terminal Marítima de Zaragoza, S.L.</t>
  </si>
  <si>
    <t>Fundación nº 1 Alcalá</t>
  </si>
  <si>
    <t>Empresa Municipal de Servicios Funerarios y de Cementerios de la Ciudad de Madrid, S.A.</t>
  </si>
  <si>
    <t>Cementerio Jardín de Alcalá de Henares, S.A.</t>
  </si>
  <si>
    <t>Aldaia Próxima, S.A.</t>
  </si>
  <si>
    <t>Residencia de Mayores de Rafelbunyol, S.A.</t>
  </si>
  <si>
    <t>Projectes i Serveis de Mobilitat, S.A.</t>
  </si>
  <si>
    <t>Obra Pía de los Santos Lugares de Jerusalén</t>
  </si>
  <si>
    <t>RENFE Mercancías, S.A.</t>
  </si>
  <si>
    <t>Proteínas y Grasas del Principado, S.A.</t>
  </si>
  <si>
    <t>Consorcio para la Gestión Medioambiental y Servicio de Tratamiento de Residuos Sólidos Urbanos de la Provincia de Burgos</t>
  </si>
  <si>
    <t>Fundación Sueskola Guipuzkoa</t>
  </si>
  <si>
    <t>Consorcio Depósito Franco de Bilbao</t>
  </si>
  <si>
    <t>AENA, S.M.E.</t>
  </si>
  <si>
    <t>Aparcamientos Subterráneos de Vigo, S.M.E., M.P., S.L.</t>
  </si>
  <si>
    <t>Autoridad Portuaria de Pasaia</t>
  </si>
  <si>
    <t>Correos Express Paquetería Urgente, S.A.</t>
  </si>
  <si>
    <t>ENAIRE, E.P.E.</t>
  </si>
  <si>
    <t>Entidad Pública Empresarial RENFE-Operadora</t>
  </si>
  <si>
    <t>Fundación Enaire, F.S.P.</t>
  </si>
  <si>
    <t>Gerencia Urbanística Port Vell de l'Autoritat Portuaria de Barcelona</t>
  </si>
  <si>
    <t xml:space="preserve">Mercalgeciras, S.A. </t>
  </si>
  <si>
    <t>Pecovasa RENFE Mercancías, S.M.E., S.A.</t>
  </si>
  <si>
    <t>Sociedad Estatal Loterías y Apuestas del Estado, S.A.</t>
  </si>
  <si>
    <t>Actíus de Muntanya, S.A.</t>
  </si>
  <si>
    <t>CIIRC Centro Internacional de Investigación de Recursos Costeros</t>
  </si>
  <si>
    <t>CPAE Consell Catalá de la Producció Agraria Ecológica</t>
  </si>
  <si>
    <t>EAJA Entitat Autónoma de Jocs i Apostes</t>
  </si>
  <si>
    <t>FOCASA Forestal Catalana, S.A.</t>
  </si>
  <si>
    <t>FUOC Fundació per a la Universitat Oberta de Castalunya</t>
  </si>
  <si>
    <t>Mataró Consorci Port de Mataró</t>
  </si>
  <si>
    <t>OUOC Oberta UOC Publishing, S.L.</t>
  </si>
  <si>
    <t>PG Ports de la Generalitat de Catalunya</t>
  </si>
  <si>
    <t>Portbou Consorci Port de Portbou</t>
  </si>
  <si>
    <t>PRBB Consorci Parc de Recerca Biomédica de Barcelona</t>
  </si>
  <si>
    <t>PTV Parc Tecnologic del Vallés, S.A.</t>
  </si>
  <si>
    <t>SGG Sabadell Gent Gran, Centre de Serveis, S.A.</t>
  </si>
  <si>
    <t>TIE Terminal Intermodal de L'Empordá, S.L.</t>
  </si>
  <si>
    <t>VU Vila Universitaria, S.A.</t>
  </si>
  <si>
    <t>Universitas XXI, Soluciones y Tecnología para la Universidad, S.A.</t>
  </si>
  <si>
    <t>Salinas de Navarra, S.A.</t>
  </si>
  <si>
    <t>Empresa Municipal de Abastecimiento y Saneamiento de Granada, S.A. (EMASAGRA)</t>
  </si>
  <si>
    <t>Mercados Centrales de Abastecimiento de Granada S.A. (Mercagranada)</t>
  </si>
  <si>
    <t>Ayuntamiento de Cuenca Maderas, S.A.</t>
  </si>
  <si>
    <t>Companyía Local d'Actuacions Urbanistiques Santboianes, S.A.</t>
  </si>
  <si>
    <t>Institut Municipal de l'Habitatge i Rehabilitació de Barcelona</t>
  </si>
  <si>
    <t>Reus Mobilitat i Serveis, S.A.</t>
  </si>
  <si>
    <t>(Datos suministrados por el Banco de España)</t>
  </si>
  <si>
    <t>Las fuentes utilizadas para llevar a cabo la elaboración de las cuentas económicas de las Empresas Públicas han sido las cuentas anuales completas (formadas por el balance, la cuenta de pérdidas y ganancias, estado de cambios en el patrimonio neto, estado de flujos de efectivo y la memoria) que las mismas remiten a la Intervención General de la Administración del Estado, así como sus informes de auditoría. En el caso del Banco de España, se han utilizado los datos suministrados por el mismo. Para los Organismos Autónomos han sido sus liquidaciones de presupuestos las fuentes consultadas para su elaboración.</t>
  </si>
  <si>
    <t>SEC 2010</t>
  </si>
  <si>
    <t>El saldo de la cuenta financiera es conceptualmente idéntico al de la cuenta de capital. En la práctica, puede haber una discrepancia entre ambos cuando se calculan a partir de datos estadísticos distintos.</t>
  </si>
  <si>
    <t>Megaturbinas Arinaga, S.A.</t>
  </si>
  <si>
    <t>Fundación General de la Universidad de Málaga</t>
  </si>
  <si>
    <t>CODEUR, S.A.</t>
  </si>
  <si>
    <t>Empresa Municipal de Suelo y Vivienda, S.L. (EMUSVIL)</t>
  </si>
  <si>
    <t>EMISO Cádiz, S.A.</t>
  </si>
  <si>
    <t>ARASER Servicios Montañas de Aragón, S.L.U.</t>
  </si>
  <si>
    <t>Nieve de Teruel, S.A.</t>
  </si>
  <si>
    <t>ARAMON Montñas de Aragón, S.A.</t>
  </si>
  <si>
    <t>Viajes Aragón Esquí, S.L.</t>
  </si>
  <si>
    <t>Formigal, S.A.U.</t>
  </si>
  <si>
    <t>Fundación General de la Universidad de León y de la Empresa (FGULEM)</t>
  </si>
  <si>
    <t>Consorci de Turisme de Barcelona</t>
  </si>
  <si>
    <t>Gestió Integral d'Aigües de Catalunya, S.A. (GIACSA)</t>
  </si>
  <si>
    <t>Manresana d'Equipaments Escenics, S.L.M.</t>
  </si>
  <si>
    <t>C.A. EXTREMADURA</t>
  </si>
  <si>
    <t>CÁCERES</t>
  </si>
  <si>
    <t>Consorcio Institución Ferial de Cáceres</t>
  </si>
  <si>
    <t>Fundación Gómez Pardo</t>
  </si>
  <si>
    <t>Ocio y Deporte Canal, S.L.U.</t>
  </si>
  <si>
    <t>Patrimonio Municipal de Majadahondsa, S.A. (PAMMASA)</t>
  </si>
  <si>
    <t>Centro Integrado de Transportes de Murcia, S.A. (CITMUSA)</t>
  </si>
  <si>
    <t>Bahía de Bizkaia Gas, S.L.</t>
  </si>
  <si>
    <t>Micronizados Naturales, S.A. (MICRONATUR)</t>
  </si>
  <si>
    <t xml:space="preserve">FUAB Fundació Universitat Autónoma de Cataluña </t>
  </si>
  <si>
    <t>Impulsa El Puerto, S.L.</t>
  </si>
  <si>
    <t>En el sistema de cuentas, el consumo de capital fijo (P.51c) explica la diferencia entre los saldos “brutos” y “netos” de cada cuenta, y representa la pérdida del valor de los activos fijos que se poseen como resultado del desgaste normal y la obsolescencia, incluida una provisión para las pérdidas de activos fijos. Por tanto, el consumo de capital fijo (P.51c) en contabilidad nacional es distinto de las amortizaciones aplicadas con fines fiscales o contables. No obstante, dado que no se dispone de información para estimar el consumo de capital fijo (P.51c) según los criterios señalados en el SEC, en esta publicación, y como aproximación,  se ha valorado según el importe de las amortización contable registrada en las cuentas anuales.</t>
  </si>
  <si>
    <t xml:space="preserve">La información se desglosa en ramas de actividad, ofreciéndose datos desglosados a 10 Ramas (mayor agregación) y a 64 Ramas de Actividad (máxima desagregación), conforme a la nomenclatura estadística de actividades económicas NACE revisión 2 y de la clasificación estadística de productos por actividades (CPA), siguiendo las directrices del Reglamento (UE) 715/2010 de la Comisión, de 10 de agosto de 2010, y el vigente Sistema Europeo de Cuentas (SEC-2010). </t>
  </si>
  <si>
    <t>No obstante, dado el carácter transitorio de la participación pública en esta entidad (Bankia) y con la finalidad de evitar distorsiones en las cifras de un ejercicio a otro, se ha considerado conveniente no integrar las magnitudes de esta entidad financiera en las cuentas económicas del mencionado Sector S.12 Instituciones financieras.</t>
  </si>
  <si>
    <t>Empresa Pública Casino de Santa Cruz, S.A.</t>
  </si>
  <si>
    <t>Consorcio Depósito Franco de A Coruña</t>
  </si>
  <si>
    <t>Fundación Fernando Valhondo Calaff</t>
  </si>
  <si>
    <t>Fundación para la Investigación e Innovación Biomédica del Hospital Universitario "Infanta Sofía" y del Hospital Universitario del Henares</t>
  </si>
  <si>
    <t>Fundación Universitaria Fray Francisco Jiménez de Cisneros</t>
  </si>
  <si>
    <t>AENA Sociedad Concesionaria del Aeropuerto Internacional de la Región de Murcia, S.M.E., S.A.</t>
  </si>
  <si>
    <t>Fundación Centro de Innovación de Infraestructuras Inteligentes</t>
  </si>
  <si>
    <t>Empresa Mixta Escorxador Tortosa, S.A.</t>
  </si>
  <si>
    <t>Aigües del Prat, S.A.</t>
  </si>
  <si>
    <t>Empresa Municipal Gestió Municipal de Serveis, S.A. (GMSSA)</t>
  </si>
  <si>
    <t>Companyia d'Aigües de Vilanova i La Geltrú, S.A.M.</t>
  </si>
  <si>
    <t>Servicios de Aparcamiento Vilanova i La Geltrú, S.A.</t>
  </si>
  <si>
    <t>Empresa Municipal de Servicios Públicos de Tortosa, S.L.</t>
  </si>
  <si>
    <t>LLastres Serveis Municipals, S.L.</t>
  </si>
  <si>
    <t>GIRONA</t>
  </si>
  <si>
    <t>M.P. Promoció i Desenvolupament de Roses, S.L.</t>
  </si>
  <si>
    <t>M.P. Port de Roses, S.A.</t>
  </si>
  <si>
    <t>Jesus Activitats i Serveis, S.L.</t>
  </si>
  <si>
    <t>Empresa Municipal Presença de Recursos i Serveis, S.L. (EMPRIS)</t>
  </si>
  <si>
    <t>Serveis Recreatius Culturals i Esportius de Peralada, S.A.</t>
  </si>
  <si>
    <t>Gestió Viaria, S.L.</t>
  </si>
  <si>
    <t>Empresa Municipal d'Aigües de Vilafranca, S.A.</t>
  </si>
  <si>
    <t>Empresa Municipal Plá de Besós, S.A.</t>
  </si>
  <si>
    <t>Entitat Pública Empresarial Neapolis</t>
  </si>
  <si>
    <t>Transports Metropolitans de Barcelona, S.L.</t>
  </si>
  <si>
    <t>Eléctrica Sudanell, S.L.</t>
  </si>
  <si>
    <t>Recursos i Iniciatives Tuixent, S.A.</t>
  </si>
  <si>
    <t>Societat Municipal de Distribució Eléctrica de Llavorsi, S.L.</t>
  </si>
  <si>
    <t>Entitat Pública Empresarial Agua de Valladolid E.P.E.</t>
  </si>
  <si>
    <t>ENUSA-ENSA AIE</t>
  </si>
  <si>
    <t>A CORUÑA</t>
  </si>
  <si>
    <t>Cuentas de las Empresas Públicas 2019</t>
  </si>
  <si>
    <t>Datos anuales. 2019</t>
  </si>
  <si>
    <t>Canal de Isabel II, S.A.</t>
  </si>
  <si>
    <t>Ente Público Canal de Isabel II</t>
  </si>
  <si>
    <t>Consorci Fira Internacional de Barcelona</t>
  </si>
  <si>
    <t>En este libro se enumera la relación, actualizada a 2019, de las unidades públicas pertenecientes al sector de las Sociedades no financieras y del sector de las Instituciones financieras que han sido tratadas en su elaboración. Por su parte, en el libro Cuentas de las Administraciones Públicas 2019 (ya publicado) se proporciona la relación actualizada de las unidades públicas incluidas en el sector de las Administraciones Públicas, tanto en la Administración Central como en las distintas Comunidades Autónomas.</t>
  </si>
  <si>
    <t>El listado de entidades clasificadas dentro del sector S.12 Instituciones financieras incluye  a Bankia S.A. participada en un 61,8%  por BFA Tenedora de Acciones, S.A.U., unidad esta última incluida desde 2013 en el sector S.13 Administraciones Públicas.</t>
  </si>
  <si>
    <t>N.I.P.O.: 137-22-125-2</t>
  </si>
  <si>
    <t>En esta publicación se presentan las cuentas en términos de contabilidad nacional del Sector Público Empresarial correspondientes al ejercicio 2019, con el doble objetivo de dar cumplimiento a lo previsto en el artículo 125.2.i de la Ley General Presupuestaria (Ley 47/2003, de 26 de noviembre) y ofrecer a los usuarios un adecuado instrumento de análisis económico del sector.</t>
  </si>
  <si>
    <t>Ens d'Abastament d'Aigüa Ter-Llobregat</t>
  </si>
  <si>
    <t>Fundació Centre CIM</t>
  </si>
  <si>
    <t>Fundació Clinic per a la Recerca Biomedica</t>
  </si>
  <si>
    <t>Fundació Institut Barcelona d'Estudis Internacionals</t>
  </si>
  <si>
    <t>Fundació Parc de Recerca de la UAB (M.P.)</t>
  </si>
  <si>
    <t>'Fundació Privada de l'Hospital de la Santa Creu i Sant Pau</t>
  </si>
  <si>
    <t>'Fundació Privada Hospital Clinic Veterinari</t>
  </si>
  <si>
    <t>Loteries de Catalunya, S.A.U.</t>
  </si>
  <si>
    <t>Fundación de la Clínica Universitaria de la Universidad Rey Juan Carlos</t>
  </si>
  <si>
    <t>Fundación para la Investigación Biomédica del Hospital Universitario La Paz</t>
  </si>
  <si>
    <t xml:space="preserve">Sociedad Anónima de Promoción y Equipamiento de Suelo de Lorca </t>
  </si>
  <si>
    <t>Movilidad y Desarrollo Urbano Sostenible, S.L.</t>
  </si>
  <si>
    <t>TUSSOENERGIA I, S.L.</t>
  </si>
  <si>
    <t>TUSSOENERGIA, S.L.</t>
  </si>
  <si>
    <t>Empresa Municipal de Transportes, S.A.</t>
  </si>
  <si>
    <t>Sociedade Municipal de Xestión do Transporte Urbano de Santiago, S.A.</t>
  </si>
  <si>
    <t>Empresa Municipal del Suelo de Leganés, S.A.</t>
  </si>
  <si>
    <t>Empresa Municipal del Suelo y Vivienda de San Sebastián de los Reyes, S.A.</t>
  </si>
  <si>
    <t>II. SOCIEDADES NO FINANCIERAS PÚBLICAS CONTROLADAS POR LAS ADMINISTRACIONES TERRITORIALES</t>
  </si>
  <si>
    <t>1. SOCIEDADES NO FINANCIERAS PÚBLICAS CONTROLADAS POR LAS COMUNIDADES AUTÓNOMAS</t>
  </si>
  <si>
    <t>2. SOCIEDADES NO FINANCIERAS PÚBLICAS CONTROLADAS POR LAS CORPORACIONES LOCALES</t>
  </si>
  <si>
    <t>VOLVER</t>
  </si>
  <si>
    <t xml:space="preserve"> P.2</t>
  </si>
  <si>
    <t xml:space="preserve"> B.1g</t>
  </si>
  <si>
    <t xml:space="preserve"> P51c</t>
  </si>
  <si>
    <t xml:space="preserve"> B.1n</t>
  </si>
  <si>
    <t xml:space="preserve"> D.1</t>
  </si>
  <si>
    <t xml:space="preserve"> D.29</t>
  </si>
  <si>
    <t xml:space="preserve"> D.39</t>
  </si>
  <si>
    <t xml:space="preserve"> B.2b</t>
  </si>
  <si>
    <t xml:space="preserve"> D.4</t>
  </si>
  <si>
    <t xml:space="preserve"> B.5g</t>
  </si>
  <si>
    <t xml:space="preserve"> Total</t>
  </si>
  <si>
    <t xml:space="preserve"> D.5</t>
  </si>
  <si>
    <t xml:space="preserve"> D.62</t>
  </si>
  <si>
    <t xml:space="preserve"> D.7</t>
  </si>
  <si>
    <t xml:space="preserve"> B.6g</t>
  </si>
  <si>
    <t xml:space="preserve"> D.8</t>
  </si>
  <si>
    <t xml:space="preserve"> B.8g</t>
  </si>
  <si>
    <t xml:space="preserve"> B.8n</t>
  </si>
  <si>
    <t xml:space="preserve"> B.10.1</t>
  </si>
  <si>
    <t xml:space="preserve"> P.5g</t>
  </si>
  <si>
    <t xml:space="preserve">   P.51g Formacion bruta de capital fijo</t>
  </si>
  <si>
    <t xml:space="preserve"> NP</t>
  </si>
  <si>
    <t xml:space="preserve"> B.9</t>
  </si>
  <si>
    <t xml:space="preserve"> P.1</t>
  </si>
  <si>
    <t xml:space="preserve"> D.9r</t>
  </si>
  <si>
    <t xml:space="preserve"> D.9p</t>
  </si>
  <si>
    <t xml:space="preserve"> P.51c</t>
  </si>
  <si>
    <t xml:space="preserve">     D.121  Cotizaciones sociales efectivas</t>
  </si>
  <si>
    <t xml:space="preserve">     D.122  Cotizaciones sociales imputadas</t>
  </si>
  <si>
    <t xml:space="preserve"> D.61  </t>
  </si>
  <si>
    <t>Cotizaciones sociales</t>
  </si>
  <si>
    <t xml:space="preserve">   P.11  </t>
  </si>
  <si>
    <t>Producción de mercado</t>
  </si>
  <si>
    <t xml:space="preserve">   P.12  </t>
  </si>
  <si>
    <t>Producción para uso final propio</t>
  </si>
  <si>
    <t xml:space="preserve">   D.41  </t>
  </si>
  <si>
    <t>Intereses</t>
  </si>
  <si>
    <t xml:space="preserve">   D.42  </t>
  </si>
  <si>
    <t>Rentas distribuidas de las sociedades</t>
  </si>
  <si>
    <t xml:space="preserve">   D.43  </t>
  </si>
  <si>
    <t>Beneficios reinvertidos de la inversión extranjera</t>
  </si>
  <si>
    <t xml:space="preserve">   D.44  </t>
  </si>
  <si>
    <t>Otras rentas de inversion</t>
  </si>
  <si>
    <t xml:space="preserve">   D.45  </t>
  </si>
  <si>
    <t>Rentas de la tierra</t>
  </si>
  <si>
    <t xml:space="preserve"> P.119 </t>
  </si>
  <si>
    <t>Ajuste por los SIFMI</t>
  </si>
  <si>
    <t xml:space="preserve">   D.611  </t>
  </si>
  <si>
    <t>Cotizaciones sociales efectivas</t>
  </si>
  <si>
    <t xml:space="preserve">   D.612  </t>
  </si>
  <si>
    <t>Cotizaciones sociales imputadas</t>
  </si>
  <si>
    <t xml:space="preserve">   D.71  </t>
  </si>
  <si>
    <t>Primas netas de seguro no vida</t>
  </si>
  <si>
    <t xml:space="preserve">   D.72  </t>
  </si>
  <si>
    <t>Indemnizaciones de seguro no vida</t>
  </si>
  <si>
    <t xml:space="preserve">   D.75  </t>
  </si>
  <si>
    <t>Transferencias corrientes diversas</t>
  </si>
  <si>
    <t xml:space="preserve">   D.99p  </t>
  </si>
  <si>
    <t>Otras transferencias de capital</t>
  </si>
  <si>
    <t>Variacion de existencias</t>
  </si>
  <si>
    <t>Adquisiciones menos cesiones de activos</t>
  </si>
  <si>
    <t xml:space="preserve"> no producidos</t>
  </si>
  <si>
    <t xml:space="preserve">Por otro lado, por su relevancia en comparación con el anterior ejercicio 2018, cabe destacar que el Consorcio de Compensación de Seguros no se ha incluido en el presente Libro debido a que ha pasado a integrarse dentro del Sector S.13 Administraciones Públicas.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</si>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</sst>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 \ \ "/>
    <numFmt numFmtId="165" formatCode="0.0;\-0.0;\-"/>
  </numFmts>
  <fonts count="53" x14ac:knownFonts="1">
    <font>
      <sz val="11"/>
      <color theme="1"/>
      <name val="Calibri"/>
      <family val="2"/>
      <scheme val="minor"/>
    </font>
    <font>
      <sz val="11"/>
      <color theme="1"/>
      <name val="Calibri"/>
      <family val="2"/>
      <scheme val="minor"/>
    </font>
    <font>
      <sz val="10"/>
      <name val="Arial"/>
      <family val="2"/>
    </font>
    <font>
      <i/>
      <sz val="10"/>
      <name val="Arial"/>
      <family val="2"/>
    </font>
    <font>
      <u/>
      <sz val="11"/>
      <color rgb="FFAC0000"/>
      <name val="Arial"/>
      <family val="2"/>
    </font>
    <font>
      <sz val="10"/>
      <name val="Arial"/>
      <family val="2"/>
    </font>
    <font>
      <b/>
      <sz val="12"/>
      <name val="Arial"/>
      <family val="2"/>
    </font>
    <font>
      <b/>
      <u/>
      <sz val="12"/>
      <name val="Arial"/>
      <family val="2"/>
    </font>
    <font>
      <sz val="12"/>
      <name val="Arial"/>
      <family val="2"/>
    </font>
    <font>
      <u/>
      <sz val="11"/>
      <color theme="10"/>
      <name val="Arial"/>
      <family val="2"/>
    </font>
    <font>
      <u/>
      <sz val="11"/>
      <color rgb="FFFF2D2D"/>
      <name val="Arial"/>
      <family val="2"/>
    </font>
    <font>
      <sz val="10"/>
      <color rgb="FFFF2D2D"/>
      <name val="Arial"/>
      <family val="2"/>
    </font>
    <font>
      <sz val="10"/>
      <color rgb="FFAC0000"/>
      <name val="Arial"/>
      <family val="2"/>
    </font>
    <font>
      <b/>
      <sz val="10"/>
      <name val="Arial"/>
      <family val="2"/>
    </font>
    <font>
      <b/>
      <sz val="14"/>
      <name val="Arial"/>
      <family val="2"/>
    </font>
    <font>
      <b/>
      <sz val="16"/>
      <name val="Arial"/>
      <family val="2"/>
    </font>
    <font>
      <b/>
      <sz val="16"/>
      <color rgb="FFFF5050"/>
      <name val="Arial"/>
      <family val="2"/>
    </font>
    <font>
      <b/>
      <sz val="12"/>
      <color rgb="FFAC0000"/>
      <name val="Arial"/>
      <family val="2"/>
    </font>
    <font>
      <sz val="14"/>
      <color indexed="56"/>
      <name val="Arial"/>
      <family val="2"/>
    </font>
    <font>
      <sz val="14"/>
      <name val="Arial"/>
      <family val="2"/>
    </font>
    <font>
      <u/>
      <sz val="14"/>
      <color indexed="56"/>
      <name val="Arial"/>
      <family val="2"/>
    </font>
    <font>
      <u/>
      <sz val="14"/>
      <name val="Arial"/>
      <family val="2"/>
    </font>
    <font>
      <b/>
      <u/>
      <sz val="16"/>
      <color rgb="FFFF5050"/>
      <name val="Arial"/>
      <family val="2"/>
    </font>
    <font>
      <u/>
      <sz val="10"/>
      <color indexed="56"/>
      <name val="Arial"/>
      <family val="2"/>
    </font>
    <font>
      <u/>
      <sz val="10"/>
      <name val="Arial"/>
      <family val="2"/>
    </font>
    <font>
      <sz val="8"/>
      <color theme="1"/>
      <name val="Arial"/>
      <family val="2"/>
    </font>
    <font>
      <sz val="10"/>
      <color rgb="FF000000"/>
      <name val="Arial"/>
      <family val="2"/>
    </font>
    <font>
      <b/>
      <sz val="10"/>
      <color rgb="FF000000"/>
      <name val="Arial"/>
      <family val="2"/>
    </font>
    <font>
      <b/>
      <sz val="12"/>
      <color rgb="FF000000"/>
      <name val="Arial"/>
      <family val="2"/>
    </font>
    <font>
      <sz val="8"/>
      <color rgb="FF000000"/>
      <name val="Arial"/>
      <family val="2"/>
    </font>
    <font>
      <u/>
      <sz val="8"/>
      <color rgb="FF000000"/>
      <name val="Arial"/>
      <family val="2"/>
    </font>
    <font>
      <b/>
      <u/>
      <sz val="9"/>
      <color theme="1"/>
      <name val="Arial"/>
      <family val="2"/>
    </font>
    <font>
      <b/>
      <sz val="10"/>
      <color theme="1"/>
      <name val="Arial"/>
      <family val="2"/>
    </font>
    <font>
      <b/>
      <sz val="12"/>
      <color theme="1"/>
      <name val="Arial"/>
      <family val="2"/>
    </font>
    <font>
      <sz val="10"/>
      <name val="MS Sans Serif"/>
      <family val="2"/>
    </font>
    <font>
      <b/>
      <i/>
      <sz val="12"/>
      <name val="Arial"/>
      <family val="2"/>
    </font>
    <font>
      <b/>
      <i/>
      <sz val="10"/>
      <name val="Arial"/>
      <family val="2"/>
    </font>
    <font>
      <u/>
      <sz val="10"/>
      <color theme="10"/>
      <name val="Arial"/>
      <family val="2"/>
    </font>
    <font>
      <b/>
      <sz val="9"/>
      <name val="Arial"/>
      <family val="2"/>
    </font>
    <font>
      <sz val="10"/>
      <name val="Arial"/>
      <family val="2"/>
    </font>
    <font>
      <sz val="10"/>
      <name val="Arial"/>
      <family val="2"/>
    </font>
    <font>
      <u/>
      <sz val="10"/>
      <color rgb="FFC00000"/>
      <name val="Arial"/>
      <family val="2"/>
    </font>
    <font>
      <u/>
      <sz val="8"/>
      <color theme="1"/>
      <name val="Arial"/>
      <family val="2"/>
    </font>
    <font>
      <b/>
      <sz val="11"/>
      <color rgb="FFAC0000"/>
      <name val="Calibri"/>
      <family val="2"/>
      <scheme val="minor"/>
    </font>
    <font>
      <sz val="11"/>
      <color rgb="FF000000"/>
      <name val="Calibri"/>
      <family val="2"/>
      <scheme val="minor"/>
    </font>
    <font>
      <sz val="11"/>
      <color theme="1"/>
      <name val="Arial"/>
      <family val="2"/>
    </font>
    <font>
      <u/>
      <sz val="11"/>
      <color rgb="FF000000"/>
      <name val="Calibri"/>
      <family val="2"/>
      <scheme val="minor"/>
    </font>
    <font>
      <b/>
      <sz val="11"/>
      <color rgb="FF000000"/>
      <name val="Calibri"/>
      <family val="2"/>
      <scheme val="minor"/>
    </font>
    <font>
      <sz val="10"/>
      <name val="Arial"/>
      <family val="2"/>
    </font>
    <font>
      <sz val="10"/>
      <name val="Arial"/>
      <family val="2"/>
    </font>
    <font>
      <b/>
      <sz val="12"/>
      <color rgb="FF820000"/>
      <name val="Arial"/>
      <family val="2"/>
    </font>
    <font>
      <i/>
      <sz val="11"/>
      <color theme="1"/>
      <name val="Calibri"/>
      <family val="2"/>
      <scheme val="minor"/>
    </font>
    <font>
      <sz val="11"/>
      <color theme="1"/>
      <name val="Calibri"/>
      <family val="2"/>
    </font>
  </fonts>
  <fills count="6">
    <fill>
      <patternFill patternType="none"/>
    </fill>
    <fill>
      <patternFill patternType="gray125"/>
    </fill>
    <fill>
      <patternFill patternType="solid">
        <fgColor rgb="FFFFF3F3"/>
        <bgColor indexed="64"/>
      </patternFill>
    </fill>
    <fill>
      <patternFill patternType="solid">
        <fgColor theme="0" tint="-4.9989318521683403E-2"/>
        <bgColor indexed="64"/>
      </patternFill>
    </fill>
    <fill>
      <patternFill patternType="solid">
        <fgColor rgb="FFFFE5E5"/>
        <bgColor indexed="64"/>
      </patternFill>
    </fill>
    <fill>
      <patternFill patternType="solid">
        <fgColor rgb="FFFFCCCC"/>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5">
    <xf numFmtId="0" fontId="0" fillId="0" borderId="0"/>
    <xf numFmtId="0" fontId="2" fillId="0" borderId="0"/>
    <xf numFmtId="0" fontId="4" fillId="0" borderId="0" applyNumberFormat="0" applyFill="0" applyBorder="0" applyAlignment="0" applyProtection="0"/>
    <xf numFmtId="0" fontId="5" fillId="0" borderId="0"/>
    <xf numFmtId="0" fontId="1" fillId="0" borderId="0"/>
    <xf numFmtId="0" fontId="5" fillId="0" borderId="0"/>
    <xf numFmtId="0" fontId="34" fillId="0" borderId="0"/>
    <xf numFmtId="0" fontId="37" fillId="0" borderId="0" applyNumberFormat="0" applyFill="0" applyBorder="0" applyAlignment="0" applyProtection="0"/>
    <xf numFmtId="0" fontId="2" fillId="0" borderId="0"/>
    <xf numFmtId="0" fontId="2" fillId="0" borderId="0"/>
    <xf numFmtId="0" fontId="39" fillId="0" borderId="0"/>
    <xf numFmtId="0" fontId="40" fillId="0" borderId="0"/>
    <xf numFmtId="0" fontId="48" fillId="0" borderId="0"/>
    <xf numFmtId="0" fontId="49" fillId="0" borderId="0"/>
    <xf numFmtId="0" fontId="2" fillId="0" borderId="0"/>
  </cellStyleXfs>
  <cellXfs count="180">
    <xf numFmtId="0" fontId="0" fillId="0" borderId="0" xfId="0"/>
    <xf numFmtId="0" fontId="2" fillId="2" borderId="0" xfId="1" applyFill="1"/>
    <xf numFmtId="0" fontId="2" fillId="3" borderId="2" xfId="1" quotePrefix="1" applyFill="1" applyBorder="1" applyAlignment="1">
      <alignment horizontal="left"/>
    </xf>
    <xf numFmtId="0" fontId="4" fillId="2" borderId="0" xfId="2" quotePrefix="1" applyFill="1" applyAlignment="1">
      <alignment horizontal="left"/>
    </xf>
    <xf numFmtId="0" fontId="6" fillId="2" borderId="0" xfId="3" applyFont="1" applyFill="1"/>
    <xf numFmtId="0" fontId="7" fillId="2" borderId="0" xfId="2" quotePrefix="1" applyFont="1" applyFill="1" applyAlignment="1">
      <alignment horizontal="left" vertical="center" wrapText="1"/>
    </xf>
    <xf numFmtId="0" fontId="4" fillId="2" borderId="0" xfId="2" applyFill="1"/>
    <xf numFmtId="0" fontId="4" fillId="2" borderId="0" xfId="2" quotePrefix="1" applyFill="1"/>
    <xf numFmtId="0" fontId="8" fillId="2" borderId="0" xfId="2" quotePrefix="1" applyFont="1" applyFill="1" applyAlignment="1">
      <alignment horizontal="left" vertical="center"/>
    </xf>
    <xf numFmtId="0" fontId="6" fillId="2" borderId="0" xfId="2" quotePrefix="1" applyFont="1" applyFill="1" applyAlignment="1">
      <alignment horizontal="left" vertical="center"/>
    </xf>
    <xf numFmtId="0" fontId="7" fillId="2" borderId="0" xfId="2" quotePrefix="1" applyFont="1" applyFill="1" applyAlignment="1">
      <alignment horizontal="left" vertical="center"/>
    </xf>
    <xf numFmtId="0" fontId="9" fillId="2" borderId="0" xfId="2" quotePrefix="1" applyFont="1" applyFill="1"/>
    <xf numFmtId="0" fontId="4" fillId="2" borderId="0" xfId="2" quotePrefix="1" applyFill="1" applyAlignment="1">
      <alignment horizontal="left" indent="1"/>
    </xf>
    <xf numFmtId="0" fontId="10" fillId="2" borderId="0" xfId="2" quotePrefix="1" applyFont="1" applyFill="1"/>
    <xf numFmtId="0" fontId="11" fillId="2" borderId="0" xfId="1" applyFont="1" applyFill="1"/>
    <xf numFmtId="0" fontId="4" fillId="2" borderId="0" xfId="2" quotePrefix="1" applyFont="1" applyFill="1"/>
    <xf numFmtId="0" fontId="12" fillId="2" borderId="0" xfId="1" applyFont="1" applyFill="1"/>
    <xf numFmtId="0" fontId="4" fillId="2" borderId="0" xfId="2" quotePrefix="1" applyFill="1" applyAlignment="1">
      <alignment horizontal="left" indent="2"/>
    </xf>
    <xf numFmtId="0" fontId="4" fillId="2" borderId="0" xfId="2" quotePrefix="1" applyFill="1" applyAlignment="1">
      <alignment horizontal="left" indent="4"/>
    </xf>
    <xf numFmtId="0" fontId="5" fillId="2" borderId="0" xfId="1" applyFont="1" applyFill="1"/>
    <xf numFmtId="0" fontId="4" fillId="2" borderId="0" xfId="2" quotePrefix="1" applyFill="1" applyAlignment="1">
      <alignment horizontal="left" vertical="center"/>
    </xf>
    <xf numFmtId="0" fontId="2" fillId="4" borderId="0" xfId="1" applyFill="1"/>
    <xf numFmtId="0" fontId="5" fillId="4" borderId="0" xfId="1" applyFont="1" applyFill="1"/>
    <xf numFmtId="0" fontId="5" fillId="4" borderId="0" xfId="3" applyFont="1" applyFill="1"/>
    <xf numFmtId="0" fontId="14" fillId="4" borderId="0" xfId="3" quotePrefix="1" applyFont="1" applyFill="1" applyAlignment="1">
      <alignment horizontal="left" vertical="center"/>
    </xf>
    <xf numFmtId="0" fontId="6" fillId="4" borderId="0" xfId="3" applyFont="1" applyFill="1"/>
    <xf numFmtId="0" fontId="17" fillId="4" borderId="0" xfId="3" applyFont="1" applyFill="1"/>
    <xf numFmtId="0" fontId="1" fillId="2" borderId="0" xfId="4" applyFill="1"/>
    <xf numFmtId="164" fontId="2" fillId="4" borderId="0" xfId="1" applyNumberFormat="1" applyFill="1" applyProtection="1"/>
    <xf numFmtId="0" fontId="4" fillId="4" borderId="0" xfId="2" applyFill="1" applyAlignment="1">
      <alignment horizontal="center"/>
    </xf>
    <xf numFmtId="164" fontId="5" fillId="4" borderId="0" xfId="1" applyNumberFormat="1" applyFont="1" applyFill="1" applyBorder="1" applyAlignment="1" applyProtection="1">
      <alignment vertical="top"/>
    </xf>
    <xf numFmtId="165" fontId="18" fillId="4" borderId="0" xfId="1" applyNumberFormat="1" applyFont="1" applyFill="1" applyProtection="1"/>
    <xf numFmtId="165" fontId="18" fillId="4" borderId="0" xfId="1" applyNumberFormat="1" applyFont="1" applyFill="1" applyBorder="1" applyProtection="1"/>
    <xf numFmtId="0" fontId="19" fillId="4" borderId="0" xfId="1" applyFont="1" applyFill="1"/>
    <xf numFmtId="0" fontId="19" fillId="4" borderId="0" xfId="1" applyFont="1" applyFill="1" applyProtection="1">
      <protection locked="0"/>
    </xf>
    <xf numFmtId="165" fontId="20" fillId="4" borderId="0" xfId="1" applyNumberFormat="1" applyFont="1" applyFill="1" applyBorder="1" applyProtection="1"/>
    <xf numFmtId="0" fontId="21" fillId="4" borderId="0" xfId="1" applyFont="1" applyFill="1" applyBorder="1"/>
    <xf numFmtId="0" fontId="22" fillId="4" borderId="0" xfId="3" quotePrefix="1" applyFont="1" applyFill="1" applyBorder="1" applyAlignment="1">
      <alignment horizontal="left" vertical="center"/>
    </xf>
    <xf numFmtId="165" fontId="23" fillId="4" borderId="0" xfId="1" applyNumberFormat="1" applyFont="1" applyFill="1" applyBorder="1" applyProtection="1"/>
    <xf numFmtId="0" fontId="24" fillId="4" borderId="0" xfId="1" applyFont="1" applyFill="1" applyBorder="1"/>
    <xf numFmtId="0" fontId="4" fillId="4" borderId="0" xfId="2" quotePrefix="1" applyFill="1" applyBorder="1" applyAlignment="1">
      <alignment horizontal="left"/>
    </xf>
    <xf numFmtId="0" fontId="25" fillId="2" borderId="0" xfId="4" applyFont="1" applyFill="1" applyAlignment="1">
      <alignment vertical="center"/>
    </xf>
    <xf numFmtId="0" fontId="26" fillId="2" borderId="0" xfId="4" applyFont="1" applyFill="1" applyAlignment="1">
      <alignment vertical="center"/>
    </xf>
    <xf numFmtId="0" fontId="27" fillId="2" borderId="0" xfId="4" applyFont="1" applyFill="1" applyAlignment="1">
      <alignment vertical="center"/>
    </xf>
    <xf numFmtId="0" fontId="25" fillId="2" borderId="0" xfId="4" quotePrefix="1" applyFont="1" applyFill="1" applyAlignment="1">
      <alignment horizontal="left" vertical="center"/>
    </xf>
    <xf numFmtId="0" fontId="28" fillId="2" borderId="0" xfId="4" applyFont="1" applyFill="1" applyAlignment="1">
      <alignment vertical="center"/>
    </xf>
    <xf numFmtId="0" fontId="29" fillId="2" borderId="0" xfId="4" applyFont="1" applyFill="1" applyAlignment="1">
      <alignment vertical="center"/>
    </xf>
    <xf numFmtId="0" fontId="30" fillId="2" borderId="0" xfId="4" applyFont="1" applyFill="1" applyAlignment="1">
      <alignment vertical="center"/>
    </xf>
    <xf numFmtId="0" fontId="31" fillId="2" borderId="0" xfId="4" applyFont="1" applyFill="1" applyAlignment="1">
      <alignment vertical="center"/>
    </xf>
    <xf numFmtId="0" fontId="32" fillId="2" borderId="0" xfId="4" applyFont="1" applyFill="1" applyAlignment="1">
      <alignment vertical="center"/>
    </xf>
    <xf numFmtId="0" fontId="33" fillId="2" borderId="0" xfId="4" applyFont="1" applyFill="1" applyAlignment="1">
      <alignment vertical="center"/>
    </xf>
    <xf numFmtId="164" fontId="35" fillId="2" borderId="6" xfId="6" applyNumberFormat="1" applyFont="1" applyFill="1" applyBorder="1" applyAlignment="1">
      <alignment vertical="distributed"/>
    </xf>
    <xf numFmtId="3" fontId="35" fillId="2" borderId="0" xfId="6" applyNumberFormat="1" applyFont="1" applyFill="1" applyBorder="1" applyAlignment="1">
      <alignment vertical="center"/>
    </xf>
    <xf numFmtId="164" fontId="35" fillId="2" borderId="7" xfId="6" applyNumberFormat="1" applyFont="1" applyFill="1" applyBorder="1" applyAlignment="1">
      <alignment vertical="distributed"/>
    </xf>
    <xf numFmtId="3" fontId="3" fillId="2" borderId="0" xfId="6" quotePrefix="1" applyNumberFormat="1" applyFont="1" applyFill="1" applyBorder="1" applyAlignment="1">
      <alignment horizontal="left"/>
    </xf>
    <xf numFmtId="3" fontId="35" fillId="2" borderId="7" xfId="6" applyNumberFormat="1" applyFont="1" applyFill="1" applyBorder="1" applyAlignment="1">
      <alignment vertical="center"/>
    </xf>
    <xf numFmtId="3" fontId="35" fillId="2" borderId="6" xfId="6" applyNumberFormat="1" applyFont="1" applyFill="1" applyBorder="1" applyAlignment="1">
      <alignment vertical="center"/>
    </xf>
    <xf numFmtId="3" fontId="36" fillId="2" borderId="3" xfId="6" quotePrefix="1" applyNumberFormat="1" applyFont="1" applyFill="1" applyBorder="1" applyAlignment="1">
      <alignment horizontal="right" vertical="center"/>
    </xf>
    <xf numFmtId="3" fontId="36" fillId="2" borderId="3" xfId="6" quotePrefix="1" applyNumberFormat="1" applyFont="1" applyFill="1" applyBorder="1" applyAlignment="1">
      <alignment horizontal="left" vertical="center"/>
    </xf>
    <xf numFmtId="3" fontId="35" fillId="2" borderId="0" xfId="6" applyNumberFormat="1" applyFont="1" applyFill="1" applyBorder="1" applyAlignment="1">
      <alignment horizontal="centerContinuous" vertical="center"/>
    </xf>
    <xf numFmtId="3" fontId="3" fillId="2" borderId="0" xfId="6" quotePrefix="1" applyNumberFormat="1" applyFont="1" applyFill="1" applyAlignment="1">
      <alignment horizontal="left"/>
    </xf>
    <xf numFmtId="3" fontId="3" fillId="2" borderId="0" xfId="6" applyNumberFormat="1" applyFont="1" applyFill="1"/>
    <xf numFmtId="3" fontId="3" fillId="2" borderId="0" xfId="6" applyNumberFormat="1" applyFont="1" applyFill="1" applyAlignment="1">
      <alignment horizontal="left"/>
    </xf>
    <xf numFmtId="3" fontId="36" fillId="2" borderId="3" xfId="6" applyNumberFormat="1" applyFont="1" applyFill="1" applyBorder="1" applyAlignment="1">
      <alignment horizontal="right" vertical="center"/>
    </xf>
    <xf numFmtId="3" fontId="36" fillId="2" borderId="3" xfId="6" applyNumberFormat="1" applyFont="1" applyFill="1" applyBorder="1" applyAlignment="1">
      <alignment vertical="center"/>
    </xf>
    <xf numFmtId="3" fontId="35" fillId="2" borderId="3" xfId="6" applyNumberFormat="1" applyFont="1" applyFill="1" applyBorder="1" applyAlignment="1">
      <alignment vertical="center"/>
    </xf>
    <xf numFmtId="3" fontId="37" fillId="2" borderId="0" xfId="7" quotePrefix="1" applyNumberFormat="1" applyFill="1" applyAlignment="1">
      <alignment horizontal="left" vertical="center"/>
    </xf>
    <xf numFmtId="3" fontId="14" fillId="4" borderId="0" xfId="6" quotePrefix="1" applyNumberFormat="1" applyFont="1" applyFill="1" applyAlignment="1">
      <alignment horizontal="left" vertical="center"/>
    </xf>
    <xf numFmtId="0" fontId="29" fillId="2" borderId="0" xfId="4" quotePrefix="1" applyFont="1" applyFill="1" applyAlignment="1">
      <alignment horizontal="left" vertical="center"/>
    </xf>
    <xf numFmtId="0" fontId="22" fillId="4" borderId="0" xfId="8" quotePrefix="1" applyFont="1" applyFill="1" applyBorder="1" applyAlignment="1">
      <alignment horizontal="left" vertical="center"/>
    </xf>
    <xf numFmtId="0" fontId="14" fillId="4" borderId="0" xfId="8" quotePrefix="1" applyFont="1" applyFill="1" applyAlignment="1">
      <alignment horizontal="left" vertical="center"/>
    </xf>
    <xf numFmtId="3" fontId="2" fillId="2" borderId="0" xfId="1" applyNumberFormat="1" applyFill="1"/>
    <xf numFmtId="3" fontId="2" fillId="2" borderId="3" xfId="6" applyNumberFormat="1" applyFont="1" applyFill="1" applyBorder="1" applyAlignment="1">
      <alignment vertical="center"/>
    </xf>
    <xf numFmtId="3" fontId="2" fillId="2" borderId="0" xfId="6" applyNumberFormat="1" applyFont="1" applyFill="1" applyBorder="1" applyAlignment="1">
      <alignment vertical="center"/>
    </xf>
    <xf numFmtId="3" fontId="2" fillId="2" borderId="7" xfId="6" applyNumberFormat="1" applyFont="1" applyFill="1" applyBorder="1"/>
    <xf numFmtId="3" fontId="2" fillId="2" borderId="0" xfId="6" applyNumberFormat="1" applyFont="1" applyFill="1"/>
    <xf numFmtId="3" fontId="2" fillId="2" borderId="6" xfId="6" applyNumberFormat="1" applyFont="1" applyFill="1" applyBorder="1"/>
    <xf numFmtId="3" fontId="2" fillId="2" borderId="0" xfId="6" applyNumberFormat="1" applyFont="1" applyFill="1" applyBorder="1"/>
    <xf numFmtId="164" fontId="2" fillId="2" borderId="7" xfId="6" applyNumberFormat="1" applyFont="1" applyFill="1" applyBorder="1" applyAlignment="1">
      <alignment vertical="distributed"/>
    </xf>
    <xf numFmtId="3" fontId="2" fillId="2" borderId="0" xfId="6" quotePrefix="1" applyNumberFormat="1" applyFont="1" applyFill="1" applyAlignment="1">
      <alignment horizontal="left"/>
    </xf>
    <xf numFmtId="3" fontId="2" fillId="2" borderId="0" xfId="6" applyNumberFormat="1" applyFont="1" applyFill="1" applyAlignment="1">
      <alignment horizontal="left"/>
    </xf>
    <xf numFmtId="164" fontId="2" fillId="2" borderId="6" xfId="6" applyNumberFormat="1" applyFont="1" applyFill="1" applyBorder="1" applyAlignment="1">
      <alignment vertical="distributed"/>
    </xf>
    <xf numFmtId="3" fontId="2" fillId="2" borderId="0" xfId="6" quotePrefix="1" applyNumberFormat="1" applyFont="1" applyFill="1" applyBorder="1" applyAlignment="1">
      <alignment horizontal="left"/>
    </xf>
    <xf numFmtId="164" fontId="2" fillId="2" borderId="5" xfId="6" applyNumberFormat="1" applyFont="1" applyFill="1" applyBorder="1" applyAlignment="1">
      <alignment vertical="distributed"/>
    </xf>
    <xf numFmtId="3" fontId="2" fillId="2" borderId="3" xfId="6" quotePrefix="1" applyNumberFormat="1" applyFont="1" applyFill="1" applyBorder="1" applyAlignment="1">
      <alignment horizontal="left" vertical="center"/>
    </xf>
    <xf numFmtId="164" fontId="2" fillId="2" borderId="4" xfId="6" applyNumberFormat="1" applyFont="1" applyFill="1" applyBorder="1" applyAlignment="1">
      <alignment vertical="distributed"/>
    </xf>
    <xf numFmtId="3" fontId="2" fillId="2" borderId="0" xfId="6" applyNumberFormat="1" applyFont="1" applyFill="1" applyAlignment="1">
      <alignment horizontal="centerContinuous" vertical="center"/>
    </xf>
    <xf numFmtId="3" fontId="2" fillId="2" borderId="0" xfId="6" applyNumberFormat="1" applyFont="1" applyFill="1" applyBorder="1" applyAlignment="1">
      <alignment horizontal="centerContinuous" vertical="center"/>
    </xf>
    <xf numFmtId="3" fontId="2" fillId="2" borderId="0" xfId="6" quotePrefix="1" applyNumberFormat="1" applyFont="1" applyFill="1" applyBorder="1" applyAlignment="1">
      <alignment horizontal="left" vertical="center"/>
    </xf>
    <xf numFmtId="3" fontId="2" fillId="2" borderId="0" xfId="6" applyNumberFormat="1" applyFont="1" applyFill="1" applyBorder="1" applyAlignment="1">
      <alignment horizontal="left"/>
    </xf>
    <xf numFmtId="164" fontId="2" fillId="2" borderId="7" xfId="6" applyNumberFormat="1" applyFont="1" applyFill="1" applyBorder="1" applyAlignment="1">
      <alignment vertical="distributed" wrapText="1"/>
    </xf>
    <xf numFmtId="3" fontId="2" fillId="2" borderId="0" xfId="6" applyNumberFormat="1" applyFont="1" applyFill="1" applyAlignment="1">
      <alignment vertical="justify" wrapText="1"/>
    </xf>
    <xf numFmtId="3" fontId="2" fillId="2" borderId="0" xfId="6" applyNumberFormat="1" applyFont="1" applyFill="1" applyBorder="1" applyAlignment="1">
      <alignment vertical="justify" wrapText="1"/>
    </xf>
    <xf numFmtId="3" fontId="2" fillId="2" borderId="8" xfId="6" applyNumberFormat="1" applyFont="1" applyFill="1" applyBorder="1"/>
    <xf numFmtId="3" fontId="2" fillId="2" borderId="0" xfId="9" applyNumberFormat="1" applyFill="1"/>
    <xf numFmtId="3" fontId="2" fillId="2" borderId="7" xfId="1" applyNumberFormat="1" applyFill="1" applyBorder="1"/>
    <xf numFmtId="164" fontId="2" fillId="2" borderId="0" xfId="1" applyNumberFormat="1" applyFill="1" applyAlignment="1">
      <alignment vertical="distributed"/>
    </xf>
    <xf numFmtId="3" fontId="2" fillId="2" borderId="0" xfId="9" quotePrefix="1" applyNumberFormat="1" applyFont="1" applyFill="1" applyAlignment="1">
      <alignment horizontal="left"/>
    </xf>
    <xf numFmtId="3" fontId="2" fillId="2" borderId="3" xfId="6" quotePrefix="1" applyNumberFormat="1" applyFont="1" applyFill="1" applyBorder="1" applyAlignment="1">
      <alignment horizontal="left"/>
    </xf>
    <xf numFmtId="3" fontId="2" fillId="2" borderId="3" xfId="6" applyNumberFormat="1" applyFont="1" applyFill="1" applyBorder="1"/>
    <xf numFmtId="0" fontId="37" fillId="4" borderId="0" xfId="7" applyFill="1" applyAlignment="1">
      <alignment horizontal="center"/>
    </xf>
    <xf numFmtId="0" fontId="3" fillId="3" borderId="1" xfId="1" quotePrefix="1" applyFont="1" applyFill="1" applyBorder="1" applyAlignment="1">
      <alignment horizontal="left"/>
    </xf>
    <xf numFmtId="0" fontId="41" fillId="4" borderId="0" xfId="7" quotePrefix="1" applyFont="1" applyFill="1" applyBorder="1" applyAlignment="1">
      <alignment horizontal="left"/>
    </xf>
    <xf numFmtId="0" fontId="42" fillId="2" borderId="0" xfId="4" applyFont="1" applyFill="1" applyAlignment="1">
      <alignment vertical="center"/>
    </xf>
    <xf numFmtId="0" fontId="30" fillId="2" borderId="0" xfId="4" quotePrefix="1" applyFont="1" applyFill="1" applyAlignment="1">
      <alignment horizontal="left" vertical="center"/>
    </xf>
    <xf numFmtId="0" fontId="44" fillId="2" borderId="0" xfId="0" applyFont="1" applyFill="1" applyAlignment="1">
      <alignment horizontal="justify" vertical="center"/>
    </xf>
    <xf numFmtId="0" fontId="43" fillId="2" borderId="0" xfId="0" applyFont="1" applyFill="1" applyAlignment="1">
      <alignment horizontal="justify" vertical="center"/>
    </xf>
    <xf numFmtId="0" fontId="45" fillId="2" borderId="0" xfId="0" applyFont="1" applyFill="1" applyAlignment="1">
      <alignment horizontal="justify" vertical="center"/>
    </xf>
    <xf numFmtId="0" fontId="47" fillId="2" borderId="0" xfId="0" applyFont="1" applyFill="1" applyAlignment="1">
      <alignment horizontal="justify" vertical="center"/>
    </xf>
    <xf numFmtId="0" fontId="44" fillId="2" borderId="0" xfId="0" quotePrefix="1" applyFont="1" applyFill="1" applyAlignment="1">
      <alignment horizontal="left" vertical="center" wrapText="1"/>
    </xf>
    <xf numFmtId="0" fontId="1" fillId="2" borderId="0" xfId="4" applyFill="1" applyAlignment="1">
      <alignment wrapText="1"/>
    </xf>
    <xf numFmtId="0" fontId="44" fillId="2" borderId="0" xfId="0" applyFont="1" applyFill="1" applyAlignment="1">
      <alignment horizontal="justify" vertical="center" wrapText="1"/>
    </xf>
    <xf numFmtId="0" fontId="31" fillId="2" borderId="0" xfId="4" quotePrefix="1" applyFont="1" applyFill="1" applyAlignment="1">
      <alignment horizontal="left" vertical="center"/>
    </xf>
    <xf numFmtId="0" fontId="44" fillId="2" borderId="0" xfId="0" applyFont="1" applyFill="1" applyAlignment="1">
      <alignment horizontal="justify" vertical="top"/>
    </xf>
    <xf numFmtId="0" fontId="44" fillId="2" borderId="0" xfId="0" quotePrefix="1" applyFont="1" applyFill="1" applyAlignment="1">
      <alignment horizontal="justify" vertical="justify" wrapText="1"/>
    </xf>
    <xf numFmtId="165" fontId="23" fillId="4" borderId="0" xfId="13" applyNumberFormat="1" applyFont="1" applyFill="1" applyBorder="1" applyProtection="1"/>
    <xf numFmtId="0" fontId="24" fillId="4" borderId="0" xfId="13" applyFont="1" applyFill="1" applyBorder="1"/>
    <xf numFmtId="0" fontId="19" fillId="4" borderId="0" xfId="13" applyFont="1" applyFill="1"/>
    <xf numFmtId="165" fontId="20" fillId="4" borderId="0" xfId="13" applyNumberFormat="1" applyFont="1" applyFill="1" applyBorder="1" applyProtection="1"/>
    <xf numFmtId="0" fontId="21" fillId="4" borderId="0" xfId="13" applyFont="1" applyFill="1" applyBorder="1"/>
    <xf numFmtId="165" fontId="18" fillId="4" borderId="0" xfId="13" applyNumberFormat="1" applyFont="1" applyFill="1" applyProtection="1"/>
    <xf numFmtId="0" fontId="19" fillId="4" borderId="0" xfId="13" applyFont="1" applyFill="1" applyProtection="1">
      <protection locked="0"/>
    </xf>
    <xf numFmtId="165" fontId="18" fillId="4" borderId="0" xfId="13" applyNumberFormat="1" applyFont="1" applyFill="1" applyBorder="1" applyProtection="1"/>
    <xf numFmtId="164" fontId="49" fillId="4" borderId="0" xfId="13" applyNumberFormat="1" applyFill="1" applyProtection="1"/>
    <xf numFmtId="0" fontId="2" fillId="4" borderId="0" xfId="13" applyFont="1" applyFill="1"/>
    <xf numFmtId="0" fontId="49" fillId="4" borderId="0" xfId="13" applyFill="1"/>
    <xf numFmtId="164" fontId="2" fillId="4" borderId="0" xfId="13" applyNumberFormat="1" applyFont="1" applyFill="1" applyBorder="1" applyAlignment="1" applyProtection="1">
      <alignment vertical="top"/>
    </xf>
    <xf numFmtId="3" fontId="14" fillId="2" borderId="0" xfId="13" applyNumberFormat="1" applyFont="1" applyFill="1" applyAlignment="1">
      <alignment vertical="center"/>
    </xf>
    <xf numFmtId="3" fontId="49" fillId="2" borderId="0" xfId="13" applyNumberFormat="1" applyFill="1" applyAlignment="1">
      <alignment vertical="center"/>
    </xf>
    <xf numFmtId="3" fontId="49" fillId="2" borderId="0" xfId="13" applyNumberFormat="1" applyFill="1" applyBorder="1" applyAlignment="1">
      <alignment vertical="center"/>
    </xf>
    <xf numFmtId="3" fontId="49" fillId="2" borderId="0" xfId="13" quotePrefix="1" applyNumberFormat="1" applyFill="1" applyAlignment="1">
      <alignment horizontal="left" vertical="center"/>
    </xf>
    <xf numFmtId="3" fontId="38" fillId="2" borderId="9" xfId="13" applyNumberFormat="1" applyFont="1" applyFill="1" applyBorder="1" applyAlignment="1">
      <alignment vertical="center"/>
    </xf>
    <xf numFmtId="3" fontId="38" fillId="2" borderId="9" xfId="13" quotePrefix="1" applyNumberFormat="1" applyFont="1" applyFill="1" applyBorder="1" applyAlignment="1">
      <alignment horizontal="center" vertical="center"/>
    </xf>
    <xf numFmtId="3" fontId="38" fillId="2" borderId="11" xfId="13" quotePrefix="1" applyNumberFormat="1" applyFont="1" applyFill="1" applyBorder="1" applyAlignment="1">
      <alignment horizontal="center" vertical="center"/>
    </xf>
    <xf numFmtId="3" fontId="38" fillId="2" borderId="9" xfId="13" applyNumberFormat="1" applyFont="1" applyFill="1" applyBorder="1" applyAlignment="1">
      <alignment horizontal="center" vertical="center"/>
    </xf>
    <xf numFmtId="3" fontId="38" fillId="2" borderId="0" xfId="13" applyNumberFormat="1" applyFont="1" applyFill="1" applyAlignment="1">
      <alignment vertical="center"/>
    </xf>
    <xf numFmtId="3" fontId="13" fillId="2" borderId="2" xfId="13" applyNumberFormat="1" applyFont="1" applyFill="1" applyBorder="1" applyAlignment="1">
      <alignment vertical="center"/>
    </xf>
    <xf numFmtId="3" fontId="49" fillId="2" borderId="2" xfId="13" applyNumberFormat="1" applyFill="1" applyBorder="1" applyAlignment="1">
      <alignment horizontal="right" vertical="center"/>
    </xf>
    <xf numFmtId="3" fontId="49" fillId="2" borderId="10" xfId="13" applyNumberFormat="1" applyFill="1" applyBorder="1" applyAlignment="1">
      <alignment horizontal="right" vertical="center"/>
    </xf>
    <xf numFmtId="3" fontId="13" fillId="2" borderId="10" xfId="13" applyNumberFormat="1" applyFont="1" applyFill="1" applyBorder="1" applyAlignment="1">
      <alignment vertical="center"/>
    </xf>
    <xf numFmtId="3" fontId="49" fillId="2" borderId="7" xfId="13" applyNumberFormat="1" applyFill="1" applyBorder="1" applyAlignment="1">
      <alignment horizontal="right" vertical="center"/>
    </xf>
    <xf numFmtId="3" fontId="13" fillId="2" borderId="6" xfId="13" applyNumberFormat="1" applyFont="1" applyFill="1" applyBorder="1" applyAlignment="1">
      <alignment vertical="center"/>
    </xf>
    <xf numFmtId="3" fontId="49" fillId="2" borderId="1" xfId="13" applyNumberFormat="1" applyFill="1" applyBorder="1" applyAlignment="1">
      <alignment horizontal="right" vertical="center"/>
    </xf>
    <xf numFmtId="3" fontId="13" fillId="2" borderId="9" xfId="13" applyNumberFormat="1" applyFont="1" applyFill="1" applyBorder="1" applyAlignment="1">
      <alignment vertical="center"/>
    </xf>
    <xf numFmtId="3" fontId="49" fillId="2" borderId="9" xfId="13" applyNumberFormat="1" applyFill="1" applyBorder="1" applyAlignment="1">
      <alignment horizontal="right" vertical="center"/>
    </xf>
    <xf numFmtId="3" fontId="38" fillId="2" borderId="11" xfId="13" applyNumberFormat="1" applyFont="1" applyFill="1" applyBorder="1" applyAlignment="1">
      <alignment horizontal="center" vertical="center"/>
    </xf>
    <xf numFmtId="3" fontId="13" fillId="2" borderId="0" xfId="13" applyNumberFormat="1" applyFont="1" applyFill="1" applyBorder="1" applyAlignment="1">
      <alignment vertical="center"/>
    </xf>
    <xf numFmtId="3" fontId="49" fillId="2" borderId="0" xfId="13" applyNumberFormat="1" applyFill="1" applyBorder="1" applyAlignment="1">
      <alignment horizontal="right" vertical="center"/>
    </xf>
    <xf numFmtId="3" fontId="49" fillId="2" borderId="6" xfId="13" applyNumberFormat="1" applyFill="1" applyBorder="1" applyAlignment="1">
      <alignment horizontal="right" vertical="center"/>
    </xf>
    <xf numFmtId="3" fontId="14" fillId="2" borderId="0" xfId="13" quotePrefix="1" applyNumberFormat="1" applyFont="1" applyFill="1" applyAlignment="1">
      <alignment horizontal="left" vertical="center"/>
    </xf>
    <xf numFmtId="3" fontId="13" fillId="2" borderId="0" xfId="13" applyNumberFormat="1" applyFont="1" applyFill="1" applyAlignment="1">
      <alignment vertical="center"/>
    </xf>
    <xf numFmtId="0" fontId="44" fillId="2" borderId="0" xfId="0" quotePrefix="1" applyNumberFormat="1" applyFont="1" applyFill="1" applyAlignment="1">
      <alignment horizontal="left" vertical="justify" wrapText="1"/>
    </xf>
    <xf numFmtId="0" fontId="44" fillId="2" borderId="0" xfId="0" quotePrefix="1" applyFont="1" applyFill="1" applyAlignment="1">
      <alignment horizontal="left" vertical="justify" wrapText="1"/>
    </xf>
    <xf numFmtId="0" fontId="1" fillId="2" borderId="0" xfId="4" applyFont="1" applyFill="1"/>
    <xf numFmtId="0" fontId="22" fillId="4" borderId="0" xfId="14" quotePrefix="1" applyFont="1" applyFill="1" applyBorder="1" applyAlignment="1">
      <alignment horizontal="left" vertical="center"/>
    </xf>
    <xf numFmtId="0" fontId="14" fillId="4" borderId="0" xfId="14" quotePrefix="1" applyFont="1" applyFill="1" applyAlignment="1">
      <alignment horizontal="left" vertical="center"/>
    </xf>
    <xf numFmtId="0" fontId="2" fillId="4" borderId="0" xfId="1" applyFont="1" applyFill="1"/>
    <xf numFmtId="164" fontId="2" fillId="4" borderId="0" xfId="1" applyNumberFormat="1" applyFont="1" applyFill="1" applyBorder="1" applyAlignment="1" applyProtection="1">
      <alignment vertical="top"/>
    </xf>
    <xf numFmtId="0" fontId="44" fillId="2" borderId="0" xfId="0" quotePrefix="1" applyFont="1" applyFill="1" applyAlignment="1">
      <alignment horizontal="left" wrapText="1"/>
    </xf>
    <xf numFmtId="0" fontId="4" fillId="2" borderId="0" xfId="2" applyFill="1" applyAlignment="1">
      <alignment horizontal="center"/>
    </xf>
    <xf numFmtId="0" fontId="1" fillId="5" borderId="0" xfId="4" applyFill="1"/>
    <xf numFmtId="0" fontId="50" fillId="5" borderId="0" xfId="4" applyFont="1" applyFill="1" applyAlignment="1">
      <alignment horizontal="left" vertical="center" indent="2"/>
    </xf>
    <xf numFmtId="0" fontId="36" fillId="5" borderId="0" xfId="4" quotePrefix="1" applyFont="1" applyFill="1" applyAlignment="1">
      <alignment horizontal="left" vertical="center" indent="4"/>
    </xf>
    <xf numFmtId="0" fontId="2" fillId="5" borderId="0" xfId="4" quotePrefix="1" applyFont="1" applyFill="1" applyAlignment="1">
      <alignment horizontal="left" vertical="center" indent="8"/>
    </xf>
    <xf numFmtId="0" fontId="36" fillId="5" borderId="0" xfId="4" quotePrefix="1" applyFont="1" applyFill="1" applyAlignment="1">
      <alignment horizontal="left" indent="4"/>
    </xf>
    <xf numFmtId="0" fontId="51" fillId="5" borderId="0" xfId="4" applyFont="1" applyFill="1" applyAlignment="1">
      <alignment horizontal="left" indent="4"/>
    </xf>
    <xf numFmtId="3" fontId="2" fillId="2" borderId="6" xfId="6" quotePrefix="1" applyNumberFormat="1" applyFont="1" applyFill="1" applyBorder="1" applyAlignment="1">
      <alignment horizontal="left"/>
    </xf>
    <xf numFmtId="3" fontId="2" fillId="2" borderId="4" xfId="6" quotePrefix="1" applyNumberFormat="1" applyFont="1" applyFill="1" applyBorder="1" applyAlignment="1">
      <alignment horizontal="left" vertical="center"/>
    </xf>
    <xf numFmtId="3" fontId="2" fillId="2" borderId="0" xfId="6" quotePrefix="1" applyNumberFormat="1" applyFont="1" applyFill="1" applyAlignment="1">
      <alignment horizontal="left" vertical="justify" wrapText="1"/>
    </xf>
    <xf numFmtId="3" fontId="2" fillId="2" borderId="6" xfId="6" quotePrefix="1" applyNumberFormat="1" applyFont="1" applyFill="1" applyBorder="1" applyAlignment="1">
      <alignment horizontal="left" vertical="center"/>
    </xf>
    <xf numFmtId="3" fontId="2" fillId="2" borderId="6" xfId="6" applyNumberFormat="1" applyFont="1" applyFill="1" applyBorder="1" applyAlignment="1">
      <alignment horizontal="centerContinuous" vertical="center"/>
    </xf>
    <xf numFmtId="0" fontId="52" fillId="2" borderId="0" xfId="0" quotePrefix="1" applyFont="1" applyFill="1" applyAlignment="1">
      <alignment horizontal="left" vertical="center" wrapText="1"/>
    </xf>
    <xf numFmtId="0" fontId="6" fillId="4" borderId="0" xfId="14" applyFont="1" applyFill="1" applyAlignment="1">
      <alignment vertical="center"/>
    </xf>
    <xf numFmtId="0" fontId="16" fillId="4" borderId="0" xfId="14" quotePrefix="1" applyFont="1" applyFill="1" applyAlignment="1">
      <alignment horizontal="left" vertical="center"/>
    </xf>
    <xf numFmtId="0" fontId="15" fillId="4" borderId="0" xfId="14" quotePrefix="1" applyFont="1" applyFill="1" applyAlignment="1">
      <alignment horizontal="left" vertical="center"/>
    </xf>
    <xf numFmtId="0" fontId="2" fillId="4" borderId="0" xfId="14" applyFill="1"/>
    <xf numFmtId="0" fontId="6" fillId="4" borderId="0" xfId="14" quotePrefix="1" applyFont="1" applyFill="1" applyAlignment="1">
      <alignment horizontal="left" vertical="center"/>
    </xf>
    <xf numFmtId="0" fontId="2" fillId="4" borderId="0" xfId="14" applyFont="1" applyFill="1"/>
    <xf numFmtId="0" fontId="13" fillId="4" borderId="0" xfId="14" quotePrefix="1" applyFont="1" applyFill="1" applyAlignment="1">
      <alignment horizontal="left"/>
    </xf>
    <xf numFmtId="3" fontId="35" fillId="2" borderId="0" xfId="6" quotePrefix="1" applyNumberFormat="1" applyFont="1" applyFill="1" applyBorder="1" applyAlignment="1">
      <alignment horizontal="center" vertical="center"/>
    </xf>
  </cellXfs>
  <cellStyles count="15">
    <cellStyle name="Hipervínculo" xfId="2" builtinId="8"/>
    <cellStyle name="Hipervínculo 2" xfId="7"/>
    <cellStyle name="Normal" xfId="0" builtinId="0"/>
    <cellStyle name="Normal 2" xfId="1"/>
    <cellStyle name="Normal 2 2" xfId="5"/>
    <cellStyle name="Normal 3" xfId="10"/>
    <cellStyle name="Normal 4" xfId="11"/>
    <cellStyle name="Normal 5" xfId="8"/>
    <cellStyle name="Normal 5 2" xfId="3"/>
    <cellStyle name="Normal 5 2 2" xfId="14"/>
    <cellStyle name="Normal 6" xfId="12"/>
    <cellStyle name="Normal 7" xfId="13"/>
    <cellStyle name="Normal 8" xfId="4"/>
    <cellStyle name="Normal_S10" xfId="6"/>
    <cellStyle name="Normal_Total 2" xfId="9"/>
  </cellStyles>
  <dxfs count="0"/>
  <tableStyles count="0" defaultTableStyle="TableStyleMedium2" defaultPivotStyle="PivotStyleLight16"/>
  <colors>
    <mruColors>
      <color rgb="FFFFCCCC"/>
      <color rgb="FFFFF3F3"/>
      <color rgb="FFFFF7F7"/>
      <color rgb="FFFFEFEF"/>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115"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4</xdr:row>
      <xdr:rowOff>38100</xdr:rowOff>
    </xdr:from>
    <xdr:to>
      <xdr:col>1</xdr:col>
      <xdr:colOff>3129040</xdr:colOff>
      <xdr:row>5</xdr:row>
      <xdr:rowOff>800179</xdr:rowOff>
    </xdr:to>
    <xdr:pic>
      <xdr:nvPicPr>
        <xdr:cNvPr id="4" name="Imagen 3"/>
        <xdr:cNvPicPr>
          <a:picLocks noChangeAspect="1"/>
        </xdr:cNvPicPr>
      </xdr:nvPicPr>
      <xdr:blipFill>
        <a:blip xmlns:r="http://schemas.openxmlformats.org/officeDocument/2006/relationships" r:embed="rId1"/>
        <a:stretch>
          <a:fillRect/>
        </a:stretch>
      </xdr:blipFill>
      <xdr:spPr>
        <a:xfrm>
          <a:off x="647700" y="923925"/>
          <a:ext cx="3090940" cy="914479"/>
        </a:xfrm>
        <a:prstGeom prst="rect">
          <a:avLst/>
        </a:prstGeom>
      </xdr:spPr>
    </xdr:pic>
    <xdr:clientData/>
  </xdr:twoCellAnchor>
  <xdr:twoCellAnchor>
    <xdr:from>
      <xdr:col>1</xdr:col>
      <xdr:colOff>47625</xdr:colOff>
      <xdr:row>4</xdr:row>
      <xdr:rowOff>57150</xdr:rowOff>
    </xdr:from>
    <xdr:to>
      <xdr:col>1</xdr:col>
      <xdr:colOff>4085699</xdr:colOff>
      <xdr:row>5</xdr:row>
      <xdr:rowOff>781051</xdr:rowOff>
    </xdr:to>
    <xdr:grpSp>
      <xdr:nvGrpSpPr>
        <xdr:cNvPr id="7" name="Grupo 6"/>
        <xdr:cNvGrpSpPr/>
      </xdr:nvGrpSpPr>
      <xdr:grpSpPr>
        <a:xfrm>
          <a:off x="657225" y="942975"/>
          <a:ext cx="4038074" cy="876301"/>
          <a:chOff x="85725" y="797184"/>
          <a:chExt cx="4038074" cy="878789"/>
        </a:xfrm>
      </xdr:grpSpPr>
      <xdr:pic>
        <xdr:nvPicPr>
          <xdr:cNvPr id="8" name="Imagen 7"/>
          <xdr:cNvPicPr>
            <a:picLocks noChangeAspect="1"/>
          </xdr:cNvPicPr>
        </xdr:nvPicPr>
        <xdr:blipFill>
          <a:blip xmlns:r="http://schemas.openxmlformats.org/officeDocument/2006/relationships" r:embed="rId2"/>
          <a:stretch>
            <a:fillRect/>
          </a:stretch>
        </xdr:blipFill>
        <xdr:spPr>
          <a:xfrm>
            <a:off x="85725" y="797184"/>
            <a:ext cx="3086100" cy="878789"/>
          </a:xfrm>
          <a:prstGeom prst="rect">
            <a:avLst/>
          </a:prstGeom>
        </xdr:spPr>
      </xdr:pic>
      <xdr:pic>
        <xdr:nvPicPr>
          <xdr:cNvPr id="9" name="Imagen 8"/>
          <xdr:cNvPicPr>
            <a:picLocks noChangeAspect="1"/>
          </xdr:cNvPicPr>
        </xdr:nvPicPr>
        <xdr:blipFill>
          <a:blip xmlns:r="http://schemas.openxmlformats.org/officeDocument/2006/relationships" r:embed="rId3"/>
          <a:stretch>
            <a:fillRect/>
          </a:stretch>
        </xdr:blipFill>
        <xdr:spPr>
          <a:xfrm>
            <a:off x="3152774" y="800101"/>
            <a:ext cx="971025" cy="87491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P%202018%20sin%20prote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 metodológica"/>
      <sheetName val="Inventario empresas"/>
      <sheetName val="Tabla 1"/>
      <sheetName val="Tabla 2"/>
      <sheetName val="Tabla 2.1"/>
      <sheetName val="Tabla 2.2"/>
      <sheetName val="Tabla 2.2.1"/>
      <sheetName val="Tabla 2.2.1.1"/>
      <sheetName val="Tabla 2.2.1.2"/>
      <sheetName val="Tabla 2.2.1.3"/>
      <sheetName val="Tabla 2.2.1.4"/>
      <sheetName val="Tabla 2.2.1.5"/>
      <sheetName val="Tabla 2.2.1.6"/>
      <sheetName val="Tabla 2.2.1.7"/>
      <sheetName val="Tabla 2.2.1.8"/>
      <sheetName val="Tabla 2.2.1.9"/>
      <sheetName val="Tabla 2.2.1.10"/>
      <sheetName val="Tabla 2.2.1.11"/>
      <sheetName val="Tabla 2.2.1.12"/>
      <sheetName val="Tabla 2.2.1.13"/>
      <sheetName val="Tabla 2.2.1.14"/>
      <sheetName val="Tabla 2.2.1.15"/>
      <sheetName val="Tabla 2.2.1.16"/>
      <sheetName val="Tabla 2.2.1.17"/>
      <sheetName val="Tabla 2.3"/>
      <sheetName val="Tabla 3"/>
      <sheetName val="Tabla 3.1"/>
      <sheetName val="Tabla 3.2"/>
      <sheetName val="Tabla 3.3"/>
      <sheetName val="Tabla 3.4"/>
      <sheetName val="Tabla 3.5"/>
      <sheetName val="Tabla 4"/>
      <sheetName val="Tabla 5"/>
      <sheetName val="Tabla 6"/>
      <sheetName val="Tabla 7"/>
      <sheetName val="Tabla 8"/>
      <sheetName val="Tabla 9"/>
      <sheetName val="Tabla 10"/>
      <sheetName val="Tabla 11"/>
      <sheetName val="Tabla 12"/>
      <sheetName val="Tabla 13"/>
      <sheetName val="Tabla 14"/>
      <sheetName val="Tabla 15"/>
      <sheetName val="Tabla 16"/>
      <sheetName val="Tabla 17"/>
      <sheetName val="Tabla 18"/>
      <sheetName val="Tabla 19"/>
      <sheetName val="Tabla 20"/>
      <sheetName val="Tabla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140"/>
  <sheetViews>
    <sheetView tabSelected="1" workbookViewId="0">
      <pane ySplit="6" topLeftCell="A7" activePane="bottomLeft" state="frozen"/>
      <selection pane="bottomLeft" activeCell="A7" sqref="A7"/>
    </sheetView>
  </sheetViews>
  <sheetFormatPr baseColWidth="10" defaultColWidth="11.42578125" defaultRowHeight="12.75" x14ac:dyDescent="0.2"/>
  <cols>
    <col min="1" max="1" width="9.140625" style="1" bestFit="1" customWidth="1"/>
    <col min="2" max="2" width="84.85546875" style="1" bestFit="1" customWidth="1"/>
    <col min="3" max="3" width="34.140625" style="1" customWidth="1"/>
    <col min="4" max="4" width="68.140625" style="1" bestFit="1" customWidth="1"/>
    <col min="5" max="12" width="11.140625" style="1" customWidth="1"/>
    <col min="13" max="16384" width="11.42578125" style="1"/>
  </cols>
  <sheetData>
    <row r="1" spans="1:9" s="21" customFormat="1" ht="15.75" x14ac:dyDescent="0.25">
      <c r="A1" s="26" t="s">
        <v>112</v>
      </c>
      <c r="B1" s="25"/>
      <c r="C1" s="23"/>
      <c r="D1" s="22"/>
      <c r="E1" s="23"/>
      <c r="F1" s="23"/>
      <c r="G1" s="23"/>
      <c r="H1" s="22"/>
      <c r="I1" s="22"/>
    </row>
    <row r="2" spans="1:9" s="21" customFormat="1" ht="20.25" x14ac:dyDescent="0.2">
      <c r="A2" s="172"/>
      <c r="B2" s="173" t="s">
        <v>111</v>
      </c>
      <c r="C2" s="172"/>
      <c r="D2" s="156"/>
      <c r="E2" s="172"/>
      <c r="F2" s="174"/>
      <c r="G2" s="172"/>
      <c r="H2" s="156"/>
      <c r="I2" s="156"/>
    </row>
    <row r="3" spans="1:9" s="21" customFormat="1" ht="18" x14ac:dyDescent="0.2">
      <c r="A3" s="172"/>
      <c r="B3" s="155" t="s">
        <v>999</v>
      </c>
      <c r="C3" s="172"/>
      <c r="D3" s="156"/>
      <c r="E3" s="172"/>
      <c r="F3" s="155"/>
      <c r="G3" s="172"/>
      <c r="H3" s="156"/>
      <c r="I3" s="156"/>
    </row>
    <row r="4" spans="1:9" s="21" customFormat="1" ht="15.75" x14ac:dyDescent="0.2">
      <c r="A4" s="175"/>
      <c r="B4" s="176" t="s">
        <v>937</v>
      </c>
      <c r="C4" s="177"/>
      <c r="D4" s="156"/>
      <c r="E4" s="177"/>
      <c r="F4" s="176"/>
      <c r="G4" s="177"/>
      <c r="H4" s="156"/>
      <c r="I4" s="156"/>
    </row>
    <row r="5" spans="1:9" s="21" customFormat="1" ht="12" customHeight="1" x14ac:dyDescent="0.2">
      <c r="A5" s="175"/>
      <c r="B5" s="178"/>
      <c r="C5" s="177"/>
      <c r="D5" s="156"/>
      <c r="E5" s="177"/>
      <c r="F5" s="178"/>
      <c r="G5" s="177"/>
      <c r="H5" s="156"/>
      <c r="I5" s="156"/>
    </row>
    <row r="6" spans="1:9" s="21" customFormat="1" ht="63.75" customHeight="1" x14ac:dyDescent="0.2">
      <c r="B6" s="156"/>
      <c r="C6" s="156"/>
      <c r="D6" s="156"/>
      <c r="E6" s="156"/>
      <c r="F6" s="156"/>
      <c r="G6" s="156"/>
      <c r="H6" s="156"/>
      <c r="I6" s="156"/>
    </row>
    <row r="7" spans="1:9" ht="30" customHeight="1" x14ac:dyDescent="0.2">
      <c r="B7" s="10" t="s">
        <v>110</v>
      </c>
      <c r="C7" s="19"/>
      <c r="D7" s="20"/>
      <c r="E7" s="19"/>
      <c r="F7" s="19"/>
      <c r="G7" s="19"/>
      <c r="H7" s="19"/>
      <c r="I7" s="19"/>
    </row>
    <row r="8" spans="1:9" ht="30" customHeight="1" x14ac:dyDescent="0.2">
      <c r="B8" s="20" t="s">
        <v>110</v>
      </c>
      <c r="C8" s="19"/>
      <c r="D8" s="20"/>
      <c r="E8" s="19"/>
      <c r="F8" s="19"/>
      <c r="G8" s="19"/>
      <c r="H8" s="19"/>
      <c r="I8" s="19"/>
    </row>
    <row r="9" spans="1:9" ht="20.100000000000001" customHeight="1" x14ac:dyDescent="0.2">
      <c r="B9" s="19"/>
      <c r="C9" s="19"/>
      <c r="D9" s="19"/>
      <c r="E9" s="19"/>
      <c r="F9" s="19"/>
      <c r="G9" s="19"/>
      <c r="H9" s="19"/>
      <c r="I9" s="19"/>
    </row>
    <row r="10" spans="1:9" ht="30" customHeight="1" x14ac:dyDescent="0.2">
      <c r="B10" s="10" t="s">
        <v>109</v>
      </c>
      <c r="C10" s="19"/>
      <c r="D10" s="20"/>
      <c r="E10" s="19"/>
      <c r="F10" s="19"/>
      <c r="G10" s="19"/>
      <c r="H10" s="19"/>
      <c r="I10" s="19"/>
    </row>
    <row r="11" spans="1:9" ht="30" customHeight="1" x14ac:dyDescent="0.2">
      <c r="B11" s="20" t="s">
        <v>108</v>
      </c>
      <c r="C11" s="19"/>
      <c r="D11" s="20"/>
      <c r="E11" s="19"/>
      <c r="F11" s="19"/>
      <c r="G11" s="19"/>
      <c r="H11" s="19"/>
      <c r="I11" s="19"/>
    </row>
    <row r="12" spans="1:9" ht="20.100000000000001" customHeight="1" x14ac:dyDescent="0.2">
      <c r="B12" s="19"/>
      <c r="C12" s="19"/>
      <c r="D12" s="19"/>
      <c r="E12" s="19"/>
      <c r="F12" s="19"/>
      <c r="G12" s="19"/>
      <c r="H12" s="19"/>
      <c r="I12" s="19"/>
    </row>
    <row r="13" spans="1:9" ht="15.75" x14ac:dyDescent="0.2">
      <c r="B13" s="10" t="s">
        <v>107</v>
      </c>
      <c r="E13" s="16"/>
      <c r="F13" s="15"/>
      <c r="G13" s="16"/>
      <c r="H13" s="15"/>
    </row>
    <row r="14" spans="1:9" ht="15.75" x14ac:dyDescent="0.2">
      <c r="B14" s="10"/>
      <c r="E14" s="16"/>
      <c r="F14" s="15"/>
      <c r="G14" s="16"/>
      <c r="H14" s="15"/>
    </row>
    <row r="15" spans="1:9" ht="14.25" x14ac:dyDescent="0.2">
      <c r="B15" s="7" t="s">
        <v>106</v>
      </c>
      <c r="E15" s="16"/>
      <c r="F15" s="15"/>
      <c r="G15" s="16"/>
      <c r="H15" s="15"/>
    </row>
    <row r="16" spans="1:9" ht="14.25" x14ac:dyDescent="0.2">
      <c r="B16" s="15"/>
      <c r="E16" s="16"/>
      <c r="F16" s="15"/>
      <c r="G16" s="16"/>
      <c r="H16" s="15"/>
    </row>
    <row r="17" spans="2:8" ht="14.25" x14ac:dyDescent="0.2">
      <c r="B17" s="7" t="s">
        <v>105</v>
      </c>
      <c r="E17" s="16"/>
      <c r="F17" s="15"/>
      <c r="G17" s="16"/>
      <c r="H17" s="15"/>
    </row>
    <row r="18" spans="2:8" ht="14.25" x14ac:dyDescent="0.2">
      <c r="B18" s="12" t="s">
        <v>104</v>
      </c>
      <c r="E18" s="16"/>
      <c r="F18" s="15"/>
      <c r="G18" s="16"/>
      <c r="H18" s="15"/>
    </row>
    <row r="19" spans="2:8" ht="14.25" x14ac:dyDescent="0.2">
      <c r="B19" s="12" t="s">
        <v>103</v>
      </c>
      <c r="E19" s="16"/>
      <c r="F19" s="15"/>
      <c r="G19" s="16"/>
      <c r="H19" s="15"/>
    </row>
    <row r="20" spans="2:8" ht="14.25" x14ac:dyDescent="0.2">
      <c r="B20" s="17" t="s">
        <v>102</v>
      </c>
      <c r="E20" s="16"/>
      <c r="F20" s="15"/>
      <c r="G20" s="16"/>
      <c r="H20" s="15"/>
    </row>
    <row r="21" spans="2:8" ht="14.25" x14ac:dyDescent="0.2">
      <c r="B21" s="18" t="s">
        <v>101</v>
      </c>
      <c r="E21" s="16"/>
      <c r="F21" s="15"/>
      <c r="G21" s="16"/>
      <c r="H21" s="15"/>
    </row>
    <row r="22" spans="2:8" ht="14.25" x14ac:dyDescent="0.2">
      <c r="B22" s="18" t="s">
        <v>100</v>
      </c>
      <c r="E22" s="16"/>
      <c r="F22" s="15"/>
      <c r="G22" s="16"/>
      <c r="H22" s="15"/>
    </row>
    <row r="23" spans="2:8" ht="14.25" x14ac:dyDescent="0.2">
      <c r="B23" s="18" t="s">
        <v>99</v>
      </c>
      <c r="E23" s="16"/>
      <c r="F23" s="15"/>
      <c r="G23" s="16"/>
      <c r="H23" s="15"/>
    </row>
    <row r="24" spans="2:8" ht="14.25" x14ac:dyDescent="0.2">
      <c r="B24" s="18" t="s">
        <v>98</v>
      </c>
      <c r="E24" s="16"/>
      <c r="F24" s="15"/>
      <c r="G24" s="16"/>
      <c r="H24" s="15"/>
    </row>
    <row r="25" spans="2:8" ht="14.25" x14ac:dyDescent="0.2">
      <c r="B25" s="18" t="s">
        <v>97</v>
      </c>
      <c r="E25" s="16"/>
      <c r="F25" s="15"/>
      <c r="G25" s="16"/>
      <c r="H25" s="15"/>
    </row>
    <row r="26" spans="2:8" ht="14.25" x14ac:dyDescent="0.2">
      <c r="B26" s="18" t="s">
        <v>96</v>
      </c>
      <c r="E26" s="16"/>
      <c r="F26" s="15"/>
      <c r="G26" s="16"/>
      <c r="H26" s="15"/>
    </row>
    <row r="27" spans="2:8" ht="14.25" x14ac:dyDescent="0.2">
      <c r="B27" s="18" t="s">
        <v>95</v>
      </c>
      <c r="E27" s="16"/>
      <c r="F27" s="15"/>
      <c r="G27" s="16"/>
      <c r="H27" s="15"/>
    </row>
    <row r="28" spans="2:8" ht="14.25" x14ac:dyDescent="0.2">
      <c r="B28" s="18" t="s">
        <v>94</v>
      </c>
      <c r="E28" s="16"/>
      <c r="F28" s="15"/>
      <c r="G28" s="16"/>
      <c r="H28" s="15"/>
    </row>
    <row r="29" spans="2:8" ht="14.25" x14ac:dyDescent="0.2">
      <c r="B29" s="18" t="s">
        <v>93</v>
      </c>
      <c r="E29" s="16"/>
      <c r="F29" s="15"/>
      <c r="G29" s="16"/>
      <c r="H29" s="15"/>
    </row>
    <row r="30" spans="2:8" ht="14.25" x14ac:dyDescent="0.2">
      <c r="B30" s="18" t="s">
        <v>92</v>
      </c>
      <c r="E30" s="16"/>
      <c r="F30" s="15"/>
      <c r="G30" s="16"/>
      <c r="H30" s="15"/>
    </row>
    <row r="31" spans="2:8" ht="14.25" x14ac:dyDescent="0.2">
      <c r="B31" s="18" t="s">
        <v>91</v>
      </c>
      <c r="E31" s="16"/>
      <c r="F31" s="15"/>
      <c r="G31" s="16"/>
      <c r="H31" s="15"/>
    </row>
    <row r="32" spans="2:8" ht="14.25" x14ac:dyDescent="0.2">
      <c r="B32" s="18" t="s">
        <v>90</v>
      </c>
      <c r="E32" s="16"/>
      <c r="F32" s="15"/>
      <c r="G32" s="16"/>
      <c r="H32" s="15"/>
    </row>
    <row r="33" spans="2:8" ht="14.25" x14ac:dyDescent="0.2">
      <c r="B33" s="18" t="s">
        <v>89</v>
      </c>
      <c r="E33" s="16"/>
      <c r="F33" s="15"/>
      <c r="G33" s="16"/>
      <c r="H33" s="15"/>
    </row>
    <row r="34" spans="2:8" ht="14.25" x14ac:dyDescent="0.2">
      <c r="B34" s="18" t="s">
        <v>88</v>
      </c>
      <c r="E34" s="16"/>
      <c r="F34" s="15"/>
      <c r="G34" s="16"/>
      <c r="H34" s="15"/>
    </row>
    <row r="35" spans="2:8" ht="14.25" x14ac:dyDescent="0.2">
      <c r="B35" s="18" t="s">
        <v>87</v>
      </c>
      <c r="E35" s="16"/>
      <c r="F35" s="15"/>
      <c r="G35" s="16"/>
      <c r="H35" s="15"/>
    </row>
    <row r="36" spans="2:8" ht="14.25" x14ac:dyDescent="0.2">
      <c r="B36" s="18" t="s">
        <v>86</v>
      </c>
      <c r="E36" s="16"/>
      <c r="F36" s="15"/>
      <c r="G36" s="16"/>
      <c r="H36" s="15"/>
    </row>
    <row r="37" spans="2:8" ht="14.25" x14ac:dyDescent="0.2">
      <c r="B37" s="18" t="s">
        <v>85</v>
      </c>
      <c r="E37" s="16"/>
      <c r="F37" s="15"/>
      <c r="G37" s="16"/>
      <c r="H37" s="15"/>
    </row>
    <row r="38" spans="2:8" ht="14.25" x14ac:dyDescent="0.2">
      <c r="B38" s="17" t="s">
        <v>84</v>
      </c>
      <c r="E38" s="16"/>
      <c r="F38" s="15"/>
      <c r="G38" s="16"/>
      <c r="H38" s="15"/>
    </row>
    <row r="39" spans="2:8" ht="14.25" x14ac:dyDescent="0.2">
      <c r="B39" s="16"/>
      <c r="E39" s="16"/>
      <c r="F39" s="15"/>
      <c r="G39" s="16"/>
      <c r="H39" s="15"/>
    </row>
    <row r="40" spans="2:8" ht="14.25" x14ac:dyDescent="0.2">
      <c r="B40" s="7" t="s">
        <v>83</v>
      </c>
      <c r="E40" s="16"/>
      <c r="F40" s="15"/>
      <c r="G40" s="16"/>
      <c r="H40" s="15"/>
    </row>
    <row r="41" spans="2:8" ht="14.25" x14ac:dyDescent="0.2">
      <c r="B41" s="12" t="s">
        <v>82</v>
      </c>
      <c r="E41" s="14"/>
      <c r="F41" s="13"/>
      <c r="G41" s="14"/>
      <c r="H41" s="13"/>
    </row>
    <row r="42" spans="2:8" ht="14.25" x14ac:dyDescent="0.2">
      <c r="B42" s="12" t="s">
        <v>81</v>
      </c>
      <c r="F42" s="11"/>
      <c r="H42" s="11"/>
    </row>
    <row r="43" spans="2:8" ht="14.25" customHeight="1" x14ac:dyDescent="0.2">
      <c r="B43" s="12" t="s">
        <v>80</v>
      </c>
      <c r="E43" s="11"/>
      <c r="F43" s="11"/>
      <c r="G43" s="11"/>
      <c r="H43" s="11"/>
    </row>
    <row r="44" spans="2:8" ht="14.25" x14ac:dyDescent="0.2">
      <c r="B44" s="12" t="s">
        <v>79</v>
      </c>
      <c r="E44" s="11"/>
      <c r="F44" s="11"/>
      <c r="G44" s="11"/>
      <c r="H44" s="11"/>
    </row>
    <row r="45" spans="2:8" ht="14.25" x14ac:dyDescent="0.2">
      <c r="B45" s="12" t="s">
        <v>78</v>
      </c>
      <c r="E45" s="11"/>
      <c r="F45" s="11"/>
      <c r="G45" s="11"/>
      <c r="H45" s="11"/>
    </row>
    <row r="46" spans="2:8" ht="14.25" x14ac:dyDescent="0.2">
      <c r="E46" s="11"/>
      <c r="F46" s="11"/>
      <c r="G46" s="11"/>
      <c r="H46" s="11"/>
    </row>
    <row r="47" spans="2:8" ht="14.25" x14ac:dyDescent="0.2">
      <c r="E47" s="11"/>
      <c r="F47" s="11"/>
      <c r="G47" s="11"/>
      <c r="H47" s="11"/>
    </row>
    <row r="48" spans="2:8" ht="15.75" x14ac:dyDescent="0.2">
      <c r="B48" s="10" t="s">
        <v>77</v>
      </c>
    </row>
    <row r="50" spans="2:2" ht="15" x14ac:dyDescent="0.2">
      <c r="B50" s="8" t="s">
        <v>76</v>
      </c>
    </row>
    <row r="51" spans="2:2" ht="15.75" x14ac:dyDescent="0.2">
      <c r="B51" s="9"/>
    </row>
    <row r="52" spans="2:2" ht="14.25" x14ac:dyDescent="0.2">
      <c r="B52" s="7" t="s">
        <v>75</v>
      </c>
    </row>
    <row r="53" spans="2:2" ht="14.25" x14ac:dyDescent="0.2">
      <c r="B53" s="7" t="s">
        <v>74</v>
      </c>
    </row>
    <row r="54" spans="2:2" ht="14.25" x14ac:dyDescent="0.2">
      <c r="B54" s="6" t="s">
        <v>73</v>
      </c>
    </row>
    <row r="55" spans="2:2" ht="14.25" x14ac:dyDescent="0.2">
      <c r="B55" s="6" t="s">
        <v>72</v>
      </c>
    </row>
    <row r="56" spans="2:2" ht="14.25" x14ac:dyDescent="0.2">
      <c r="B56" s="6" t="s">
        <v>71</v>
      </c>
    </row>
    <row r="57" spans="2:2" ht="14.25" x14ac:dyDescent="0.2">
      <c r="B57" s="6" t="s">
        <v>70</v>
      </c>
    </row>
    <row r="58" spans="2:2" ht="14.25" x14ac:dyDescent="0.2">
      <c r="B58" s="6" t="s">
        <v>69</v>
      </c>
    </row>
    <row r="59" spans="2:2" ht="14.25" x14ac:dyDescent="0.2">
      <c r="B59" s="6" t="s">
        <v>68</v>
      </c>
    </row>
    <row r="60" spans="2:2" ht="14.25" x14ac:dyDescent="0.2">
      <c r="B60" s="6" t="s">
        <v>67</v>
      </c>
    </row>
    <row r="61" spans="2:2" ht="14.25" x14ac:dyDescent="0.2">
      <c r="B61" s="6" t="s">
        <v>66</v>
      </c>
    </row>
    <row r="64" spans="2:2" ht="15" x14ac:dyDescent="0.2">
      <c r="B64" s="8" t="s">
        <v>65</v>
      </c>
    </row>
    <row r="66" spans="2:2" ht="14.25" x14ac:dyDescent="0.2">
      <c r="B66" s="7" t="s">
        <v>64</v>
      </c>
    </row>
    <row r="67" spans="2:2" ht="14.25" x14ac:dyDescent="0.2">
      <c r="B67" s="6" t="s">
        <v>63</v>
      </c>
    </row>
    <row r="68" spans="2:2" ht="14.25" x14ac:dyDescent="0.2">
      <c r="B68" s="3" t="s">
        <v>62</v>
      </c>
    </row>
    <row r="69" spans="2:2" ht="14.25" x14ac:dyDescent="0.2">
      <c r="B69" s="3" t="s">
        <v>61</v>
      </c>
    </row>
    <row r="70" spans="2:2" ht="14.25" x14ac:dyDescent="0.2">
      <c r="B70" s="3" t="s">
        <v>60</v>
      </c>
    </row>
    <row r="71" spans="2:2" ht="14.25" x14ac:dyDescent="0.2">
      <c r="B71" s="3" t="s">
        <v>59</v>
      </c>
    </row>
    <row r="72" spans="2:2" ht="14.25" x14ac:dyDescent="0.2">
      <c r="B72" s="3" t="s">
        <v>58</v>
      </c>
    </row>
    <row r="73" spans="2:2" ht="14.25" x14ac:dyDescent="0.2">
      <c r="B73" s="3" t="s">
        <v>57</v>
      </c>
    </row>
    <row r="74" spans="2:2" ht="14.25" x14ac:dyDescent="0.2">
      <c r="B74" s="3" t="s">
        <v>56</v>
      </c>
    </row>
    <row r="75" spans="2:2" ht="14.25" x14ac:dyDescent="0.2">
      <c r="B75" s="3" t="s">
        <v>55</v>
      </c>
    </row>
    <row r="76" spans="2:2" ht="14.25" x14ac:dyDescent="0.2">
      <c r="B76" s="3" t="s">
        <v>54</v>
      </c>
    </row>
    <row r="77" spans="2:2" ht="14.25" x14ac:dyDescent="0.2">
      <c r="B77" s="3" t="s">
        <v>52</v>
      </c>
    </row>
    <row r="78" spans="2:2" ht="14.25" x14ac:dyDescent="0.2">
      <c r="B78" s="3" t="s">
        <v>53</v>
      </c>
    </row>
    <row r="79" spans="2:2" ht="14.25" x14ac:dyDescent="0.2">
      <c r="B79" s="3" t="s">
        <v>786</v>
      </c>
    </row>
    <row r="80" spans="2:2" ht="14.25" x14ac:dyDescent="0.2">
      <c r="B80" s="3" t="s">
        <v>51</v>
      </c>
    </row>
    <row r="81" spans="2:2" ht="14.25" x14ac:dyDescent="0.2">
      <c r="B81" s="3" t="s">
        <v>50</v>
      </c>
    </row>
    <row r="82" spans="2:2" ht="14.25" x14ac:dyDescent="0.2">
      <c r="B82" s="3" t="s">
        <v>49</v>
      </c>
    </row>
    <row r="83" spans="2:2" ht="14.25" x14ac:dyDescent="0.2">
      <c r="B83" s="3" t="s">
        <v>48</v>
      </c>
    </row>
    <row r="84" spans="2:2" ht="14.25" x14ac:dyDescent="0.2">
      <c r="B84" s="3" t="s">
        <v>47</v>
      </c>
    </row>
    <row r="85" spans="2:2" ht="14.25" x14ac:dyDescent="0.2">
      <c r="B85" s="3" t="s">
        <v>46</v>
      </c>
    </row>
    <row r="86" spans="2:2" ht="14.25" x14ac:dyDescent="0.2">
      <c r="B86" s="3" t="s">
        <v>45</v>
      </c>
    </row>
    <row r="87" spans="2:2" ht="14.25" x14ac:dyDescent="0.2">
      <c r="B87" s="3" t="s">
        <v>44</v>
      </c>
    </row>
    <row r="88" spans="2:2" ht="14.25" x14ac:dyDescent="0.2">
      <c r="B88" s="3" t="s">
        <v>43</v>
      </c>
    </row>
    <row r="89" spans="2:2" ht="14.25" x14ac:dyDescent="0.2">
      <c r="B89" s="3" t="s">
        <v>42</v>
      </c>
    </row>
    <row r="90" spans="2:2" ht="14.25" x14ac:dyDescent="0.2">
      <c r="B90" s="3" t="s">
        <v>41</v>
      </c>
    </row>
    <row r="91" spans="2:2" ht="14.25" x14ac:dyDescent="0.2">
      <c r="B91" s="3" t="s">
        <v>40</v>
      </c>
    </row>
    <row r="92" spans="2:2" ht="14.25" x14ac:dyDescent="0.2">
      <c r="B92" s="3" t="s">
        <v>39</v>
      </c>
    </row>
    <row r="93" spans="2:2" ht="14.25" x14ac:dyDescent="0.2">
      <c r="B93" s="3" t="s">
        <v>38</v>
      </c>
    </row>
    <row r="94" spans="2:2" ht="14.25" x14ac:dyDescent="0.2">
      <c r="B94" s="3" t="s">
        <v>37</v>
      </c>
    </row>
    <row r="95" spans="2:2" ht="14.25" x14ac:dyDescent="0.2">
      <c r="B95" s="3" t="s">
        <v>36</v>
      </c>
    </row>
    <row r="96" spans="2:2" ht="14.25" x14ac:dyDescent="0.2">
      <c r="B96" s="3" t="s">
        <v>35</v>
      </c>
    </row>
    <row r="97" spans="2:2" ht="14.25" x14ac:dyDescent="0.2">
      <c r="B97" s="3" t="s">
        <v>34</v>
      </c>
    </row>
    <row r="98" spans="2:2" ht="14.25" x14ac:dyDescent="0.2">
      <c r="B98" s="3" t="s">
        <v>33</v>
      </c>
    </row>
    <row r="99" spans="2:2" ht="14.25" x14ac:dyDescent="0.2">
      <c r="B99" s="3" t="s">
        <v>32</v>
      </c>
    </row>
    <row r="100" spans="2:2" ht="14.25" x14ac:dyDescent="0.2">
      <c r="B100" s="3" t="s">
        <v>31</v>
      </c>
    </row>
    <row r="101" spans="2:2" ht="14.25" x14ac:dyDescent="0.2">
      <c r="B101" s="3" t="s">
        <v>30</v>
      </c>
    </row>
    <row r="102" spans="2:2" ht="14.25" x14ac:dyDescent="0.2">
      <c r="B102" s="3" t="s">
        <v>29</v>
      </c>
    </row>
    <row r="103" spans="2:2" ht="14.25" x14ac:dyDescent="0.2">
      <c r="B103" s="3" t="s">
        <v>28</v>
      </c>
    </row>
    <row r="104" spans="2:2" ht="14.25" x14ac:dyDescent="0.2">
      <c r="B104" s="3" t="s">
        <v>27</v>
      </c>
    </row>
    <row r="105" spans="2:2" ht="14.25" x14ac:dyDescent="0.2">
      <c r="B105" s="3" t="s">
        <v>26</v>
      </c>
    </row>
    <row r="106" spans="2:2" ht="14.25" x14ac:dyDescent="0.2">
      <c r="B106" s="3" t="s">
        <v>25</v>
      </c>
    </row>
    <row r="107" spans="2:2" ht="14.25" x14ac:dyDescent="0.2">
      <c r="B107" s="3" t="s">
        <v>24</v>
      </c>
    </row>
    <row r="108" spans="2:2" ht="14.25" x14ac:dyDescent="0.2">
      <c r="B108" s="3" t="s">
        <v>23</v>
      </c>
    </row>
    <row r="109" spans="2:2" ht="14.25" x14ac:dyDescent="0.2">
      <c r="B109" s="3" t="s">
        <v>22</v>
      </c>
    </row>
    <row r="110" spans="2:2" ht="14.25" x14ac:dyDescent="0.2">
      <c r="B110" s="3" t="s">
        <v>21</v>
      </c>
    </row>
    <row r="111" spans="2:2" ht="14.25" x14ac:dyDescent="0.2">
      <c r="B111" s="3" t="s">
        <v>20</v>
      </c>
    </row>
    <row r="112" spans="2:2" ht="14.25" x14ac:dyDescent="0.2">
      <c r="B112" s="3" t="s">
        <v>19</v>
      </c>
    </row>
    <row r="113" spans="2:2" ht="14.25" x14ac:dyDescent="0.2">
      <c r="B113" s="3" t="s">
        <v>18</v>
      </c>
    </row>
    <row r="114" spans="2:2" ht="14.25" x14ac:dyDescent="0.2">
      <c r="B114" s="3" t="s">
        <v>17</v>
      </c>
    </row>
    <row r="115" spans="2:2" ht="14.25" x14ac:dyDescent="0.2">
      <c r="B115" s="3" t="s">
        <v>16</v>
      </c>
    </row>
    <row r="116" spans="2:2" ht="14.25" x14ac:dyDescent="0.2">
      <c r="B116" s="3" t="s">
        <v>15</v>
      </c>
    </row>
    <row r="117" spans="2:2" ht="14.25" x14ac:dyDescent="0.2">
      <c r="B117" s="3" t="s">
        <v>14</v>
      </c>
    </row>
    <row r="118" spans="2:2" ht="14.25" x14ac:dyDescent="0.2">
      <c r="B118" s="3" t="s">
        <v>13</v>
      </c>
    </row>
    <row r="119" spans="2:2" ht="14.25" x14ac:dyDescent="0.2">
      <c r="B119" s="3" t="s">
        <v>12</v>
      </c>
    </row>
    <row r="120" spans="2:2" ht="14.25" x14ac:dyDescent="0.2">
      <c r="B120" s="3" t="s">
        <v>11</v>
      </c>
    </row>
    <row r="121" spans="2:2" ht="14.25" x14ac:dyDescent="0.2">
      <c r="B121" s="3" t="s">
        <v>10</v>
      </c>
    </row>
    <row r="122" spans="2:2" ht="14.25" x14ac:dyDescent="0.2">
      <c r="B122" s="3" t="s">
        <v>9</v>
      </c>
    </row>
    <row r="123" spans="2:2" ht="14.25" x14ac:dyDescent="0.2">
      <c r="B123" s="3" t="s">
        <v>8</v>
      </c>
    </row>
    <row r="124" spans="2:2" ht="14.25" x14ac:dyDescent="0.2">
      <c r="B124" s="3" t="s">
        <v>7</v>
      </c>
    </row>
    <row r="125" spans="2:2" ht="14.25" x14ac:dyDescent="0.2">
      <c r="B125" s="3" t="s">
        <v>6</v>
      </c>
    </row>
    <row r="126" spans="2:2" ht="14.25" x14ac:dyDescent="0.2">
      <c r="B126" s="3" t="s">
        <v>5</v>
      </c>
    </row>
    <row r="127" spans="2:2" ht="14.25" x14ac:dyDescent="0.2">
      <c r="B127" s="3" t="s">
        <v>4</v>
      </c>
    </row>
    <row r="128" spans="2:2" ht="14.25" x14ac:dyDescent="0.2">
      <c r="B128" s="3" t="s">
        <v>3</v>
      </c>
    </row>
    <row r="129" spans="2:2" ht="14.25" x14ac:dyDescent="0.2">
      <c r="B129" s="3" t="s">
        <v>2</v>
      </c>
    </row>
    <row r="130" spans="2:2" ht="14.25" x14ac:dyDescent="0.2">
      <c r="B130" s="6"/>
    </row>
    <row r="133" spans="2:2" ht="31.5" x14ac:dyDescent="0.2">
      <c r="B133" s="5" t="s">
        <v>1</v>
      </c>
    </row>
    <row r="134" spans="2:2" ht="15.75" x14ac:dyDescent="0.25">
      <c r="B134" s="4"/>
    </row>
    <row r="135" spans="2:2" ht="14.25" x14ac:dyDescent="0.2">
      <c r="B135" s="3" t="s">
        <v>0</v>
      </c>
    </row>
    <row r="139" spans="2:2" x14ac:dyDescent="0.2">
      <c r="B139" s="2" t="s">
        <v>998</v>
      </c>
    </row>
    <row r="140" spans="2:2" x14ac:dyDescent="0.2">
      <c r="B140" s="101" t="s">
        <v>1005</v>
      </c>
    </row>
  </sheetData>
  <hyperlinks>
    <hyperlink ref="B15" location="'Tabla 1'!A1" display="Tabla 1: Total sector público empresarial"/>
    <hyperlink ref="B18" location="'Tabla 2.1'!A1" display="Tabla 2.1: Sociedades no financieras controladas por el Estado"/>
    <hyperlink ref="B19" location="'Tabla 2.2'!A1" display="Tabla 2.2: Sociedades no financieras controladas por las Administraciones Territoriales"/>
    <hyperlink ref="B21" location="'Tabla 2.2.1.1'!A1" display="Tabla 2.2.1.1: Sociedades no financieras controladas por Andalucia"/>
    <hyperlink ref="B22" location="'Tabla 2.2.1.2'!A1" display="Tabla 2.2.1.2: Sociedades no financieras controladas por Aragón"/>
    <hyperlink ref="B23" location="'Tabla 2.2.1.3'!A1" display="Tabla 2.2.1.3: Sociedades no financieras controldas por Asturias"/>
    <hyperlink ref="B24" location="'Tabla 2.2.1.4'!A1" display="Tabla 2.2.1.4: Sociedades no financieras controladas por Baleares"/>
    <hyperlink ref="B25" location="'Tabla 2.2.1.5'!A1" display="Tabla 2.2.1.5: Sociedades no financieras controladas por Canarias"/>
    <hyperlink ref="B26" location="'Tabla 2.2.1.6'!A1" display="Tabla 2.2.1.6: Sociedades no financieras controladas por Cantabria"/>
    <hyperlink ref="B27" location="'Tabla 2.2.1.7'!A1" display="Tabla 2.2.1.7: Sociedades no financieras controldas por Castilla-León"/>
    <hyperlink ref="B28" location="'Tabla 2.2.1.8'!A1" display="Tabla 2.2.1.8: Sociedades no financieras controladas por Castilla-La Mancha"/>
    <hyperlink ref="B29" location="'Tabla 2.2.1.9'!A1" display="Tabla 2.2.1.9: Sociedades no financieras controladas por Cataluña"/>
    <hyperlink ref="B30" location="'Tabla 2.2.1.10'!A1" display="Tabla 2.2.1.10: Sociedades no financieras controladas por Extremadura"/>
    <hyperlink ref="B31" location="'Tabla 2.2.1.11'!A1" display="Tabla 2.2.1.11: Sociedades no financieras controladas por Galicia"/>
    <hyperlink ref="B32" location="'Tabla 2.2.1.12'!A1" display="Tabla 2.2.1.12: Sociedades no financieras controldas por Madrid"/>
    <hyperlink ref="B33" location="'Tabla 2.2.1.13'!A1" display="Tabla 2.2.1.13: Sociedades no financieras controladas por Murcia"/>
    <hyperlink ref="B34" location="'Tabla 2.2.1.14'!A1" display="Tabla 2.2.1.14: Sociedades no financieras controladas por Navarra"/>
    <hyperlink ref="B35" location="'Tabla 2.2.1.15'!A1" display="Tabla 2.2.1.15: Sociedades no financieras controladas por País Vasco"/>
    <hyperlink ref="B36" location="'Tabla 2.2.1.16'!A1" display="Tabla 2.2.1.16: Sociedades no financieras controladas por La Rioja"/>
    <hyperlink ref="B37" location="'Tabla 2.2.1.17'!A1" display="Tabla 2.2.1.17: Sociedades no financieras controladas por Valencia"/>
    <hyperlink ref="B38" location="'Tabla 2.3'!A1" display="Tabla 2.3 Sociedades no financieras controladas por las Corporaciones Locales"/>
    <hyperlink ref="B40" location="'Tabla 3'!A1" display="Tabla 3: Instituciones financieras públicas"/>
    <hyperlink ref="B41" location="'Tabla 3.1'!A1" display="Tabla 3.1: Banco Central"/>
    <hyperlink ref="B42" location="'Tabla 3.2'!A1" display="Tabla 3.2: Otras instituciones financieras monetarias públicas"/>
    <hyperlink ref="B43" location="'Tabla 3.3'!A1" display="Tabla 3.3: Otros intermediarios financieros públicos"/>
    <hyperlink ref="B44" location="'Tabla 3.4'!A1" display="Tabla 3.4: Auxiliares financieos públicos"/>
    <hyperlink ref="B45" location="'Tabla 3.5'!A1" display="Tabla 3.5: Empresas de seguro y fondo de pensiones públicos"/>
    <hyperlink ref="B52" location="'Tabla 4'!A1" display="Tabla 4: Rama 1. Agricultura, ganadería, silvicultura y pesca"/>
    <hyperlink ref="B53" location="'Tabla 5'!A1" display="Tabla 5: Rama 2. Industrias extractivas, industria manufacturera; suministro de energía eléctrica, gas, vapor y aire acondicionado; suminsitro de agua; actividades de saneamiento, gestión de residuos y descontaminación"/>
    <hyperlink ref="B54" location="'Tabla 6'!A1" display="Tabla 6: Rama 3. Construcción"/>
    <hyperlink ref="B55" location="'Tabla 7'!A1" display="Tabla 7: Rama 4. Comercio al por mayor y al por menor, reparación de vehículos de motor y motocicletas; transportes y almacenameinto; hostelería"/>
    <hyperlink ref="B56" location="'Tabla 8'!A1" display="Tabla 8: Rama 5. Información y comunicaciones"/>
    <hyperlink ref="B57" location="'Tabla 9'!A1" display="Tabla 9: Rama 6. Actividades financieras y de seguros"/>
    <hyperlink ref="B58" location="'Tabla 10'!A1" display="Tabla 10: Rama 7. Actividades inmobiliarias"/>
    <hyperlink ref="B59" location="'Tabla 11'!A1" display="Tabla 11: Rama 8. Actividades profesionales, científicas y técnicas; actividades administrativas y servicios auxiliares"/>
    <hyperlink ref="B60" location="'Tabla 12'!A1" display="Tabla 12: Rama 9. Administración Pública y defensa; Seguridad Social obligatoria; educación; actividades sanitarias y de servicios sociales"/>
    <hyperlink ref="B61" location="'Tabla 13'!A1" display="Tabla 13: Rama 10. Actividades artísticas, recreativas y de entretenimietno; reparación de ar´ticulos de uso doméstico y otros servicios"/>
    <hyperlink ref="B66" location="'Tabla 14'!A1" display="Tabla 14: Rama 1. Agricultura, ganadería, caza  y servicios relacionados con las mismas"/>
    <hyperlink ref="B67" location="'Tabla 15'!A1" display="Tabla 15: Rama 2. Silvicultura y explotación forestal"/>
    <hyperlink ref="B69" location="'Tabla 17'!A1" display="Tabla 17: Rama 4. Industrias extractivas"/>
    <hyperlink ref="B72" location="'Tabla 20'!A1" display="Tabla 18: Rama 7. Industria de la madera y el corcho, excepto muebles; cestería y espartería"/>
    <hyperlink ref="B74" location="'Tabla 22'!A1" display="Tabla 19: Rama 9. Artes gráficas y reproducción de soportes grabados"/>
    <hyperlink ref="B77" location="'Tabla 25'!A1" display="Tabla 20: Rama 12. Fabricación de productos farmacéuticos"/>
    <hyperlink ref="B80" location="'Tabla 28'!A1" display="Tabla 21: Rama 15. Metalurgia; fabricación de productos de hierro, acero y ferroaleaciones"/>
    <hyperlink ref="B81" location="'Tabla 29'!A1" display="Tabla 22: Rama 16. Fabricación de productos metálicos, excepto maquinaria y equipo"/>
    <hyperlink ref="B82" location="'Tabla 30'!A1" display="Tabla 30: Rama 17. Fabricación de productos informáticos, electrónicos y ópticos"/>
    <hyperlink ref="B85" location="'Tabla 33'!A1" display="Tabla 33: Rama 20. Fabricación de vehículos de motor, remolques y semirremolques"/>
    <hyperlink ref="B86" location="'Tabla 34'!A1" display="Tabla 34: Rama 21. Fabricación de otro material de transporte"/>
    <hyperlink ref="B88" location="'Tabla 36'!A1" display="Tabla 36: Rama 23. Reparación e instalación de maquinaria y equipo"/>
    <hyperlink ref="B89" location="'Tabla 37'!A1" display="Tabla 37: Rama 24. Suministro de energía eléctrica, gas, vapor y aire acondicionado"/>
    <hyperlink ref="B90" location="'Tabla 38'!A1" display="Tabla 38: Rama 25. Captación, depuración y distribución de agua"/>
    <hyperlink ref="B91" location="'Tabla 39'!A1" display="Tabla 39: Rama 26. Recogida y tratamiento de aguas residuales; recogida, tratamiento y eliminación de residuos; valorización; actividades de descontaminación y otros servicios de gestión de residuos"/>
    <hyperlink ref="B92" location="'Tabla 40'!A1" display="Tabla 40: Rama 27. Construcción"/>
    <hyperlink ref="B93" location="'Tabla 41'!A1" display="Tabla 41: Rama 28. Venta y reparación de vehículos de motor y motocicletas"/>
    <hyperlink ref="B94" location="'Tabla 42'!A1" display="Tabla 42: Rama 29. Comercio al por mayor e intermediarios del comercio, excepto de vehículos de motor y motocicletas"/>
    <hyperlink ref="B99" location="'Tabla 47'!A1" display="Tabla 47: Rama 34. Almacenamiento y actividades anexas al transporte"/>
    <hyperlink ref="B100" location="'Tabla 48'!A1" display="Tabla 48: Rama 35. Actividades postales y de correos"/>
    <hyperlink ref="B101" location="'Tabla 49'!A1" display="Tabla 49: Rama 36. Servicios de alojamiento; servicios de comidas y bebidas"/>
    <hyperlink ref="B102" location="'Tabla 50'!A1" display="Tabla 50: Rama 37. Edición"/>
    <hyperlink ref="B103" location="'Tabla 51'!A1" display="Tabla 51: Rama 38. Actividades cinematográficas, de vídeo y de programas de televisión, grabación de sonido y edición musical: actividades de programación y emisión de radio y televisión"/>
    <hyperlink ref="B104" location="'Tabla 52'!A1" display="Tabla 52: Rama 39. Telecomunicaciones"/>
    <hyperlink ref="B105" location="'Tabla 53'!A1" display="Tabla 53: Rama 40. Programación, consultoría y otras actividades relacionadas con la informática; servicios de información"/>
    <hyperlink ref="B106" location="'Tabla 54'!A1" display="Tabla 54: Rama 41. Servicios financieros, excepto seguros y fondos de pensiones"/>
    <hyperlink ref="B107" location="'Tabla 55'!A1" display="Tabla 55: Rama 42. Seguros, reaseguros y fondos de pensiones, excepto Seguridad Social Obligatoria"/>
    <hyperlink ref="B108" location="'Tabla 56'!A1" display="Tabla 56: Rama 43. Actividades auxiliares a los servicios financieros y a los seguros"/>
    <hyperlink ref="B109" location="'Tabla 57'!A1" display="Tabla 57: Rama 44. Actividades inmobiliarias"/>
    <hyperlink ref="B110" location="'Tabla 58'!A1" display="Tabla 58: Rama 45. Actividades jurídicas y de contabilidad, actividades de las sedes centrales, actividades de consultoría de gestión empresarial"/>
    <hyperlink ref="B111" location="'Tabla 59'!A1" display="Tabla 59: Rama 46 Servicios técnicos de arquitectura e ingeniería; ensayos y análisis técnicos"/>
    <hyperlink ref="B112" location="'Tabla 60'!A1" display="Tabla 60: Rama 47. Investigación y desarrollo"/>
    <hyperlink ref="B113" location="'Tabla 61'!A1" display="Tabla 61: Rama 48. Publicidad y estudios de mercado"/>
    <hyperlink ref="B114" location="'Tabla 62'!A1" display="Tabla 62: Rama 49. Otras actividades profesionales, científicas y técnicas; actividades veterinarias"/>
    <hyperlink ref="B115" location="'Tabla 63'!A1" display="Tabla 63: Rama 50. Actividades de alquiler"/>
    <hyperlink ref="B117" location="'Tabla 65'!A1" display="Tabla 65: Rama 52. Actividades de agencias de viajes. Operadores turísticos, servicios de reservas y actividades relacionadas con los mismos"/>
    <hyperlink ref="B119" location="'Tabla 67'!A1" display="Tabla 67: Rama 54. Administración Pública y defensa; Seguridad Social obligatoria"/>
    <hyperlink ref="B120" location="'Tabla 68'!A1" display="Tabla 68: Rama 55. Educación"/>
    <hyperlink ref="B121" location="'Tabla 69'!A1" display="Tabla 69: Rama 56. Actividades sanitarias"/>
    <hyperlink ref="B122" location="'Tabla 70'!A1" display="Tabla 70: Rama 57. Actividades de servicios sociales"/>
    <hyperlink ref="B123" location="'Tabla 71'!A1" display="Tabla 71: Rama 58. Actividades de creación, artísticas y espectáculos,; actividades de bibliotecas, archivos, museos y otras actividades culturales, juegos de azar y apuestas"/>
    <hyperlink ref="B124" location="'Tabla 72'!A1" display="Tabla 72: Rama 59. Actividades deportivas, recreativas y de entretenimiento"/>
    <hyperlink ref="B125" location="'Tabla 73'!A1" display="Tabla 73: Rama 60. Actividades asociativas"/>
    <hyperlink ref="B127" location="'Tabla 75'!A1" display="Tabla 75: Rama 62. Otros servicios sociales"/>
    <hyperlink ref="B135" location="'Tabla 78'!A1" display="Tabla 62: Clasificación por ramas de actividad y Comunidad Autónoma"/>
    <hyperlink ref="B11" location="'Inventario empresas'!A1" display="Inventario de empresas "/>
    <hyperlink ref="B95" location="'Tabla 43'!A1" display="Tabla 43: Rama 30. Comercio al por menor, excepto de vehículos de motor y motocicletas"/>
    <hyperlink ref="B96" location="'Tabla 44'!A1" display="Tabla 44: Rama 31. Transporte terrestre y por tubería"/>
    <hyperlink ref="B20" location="'Tabla 2.2.1'!A1" display="Tabla 2.2.1: Sociedades no financieras controladas por las Comunidades Autónomas"/>
    <hyperlink ref="B8" location="'Nota metodológica'!A1" display="Nota Metodológica"/>
    <hyperlink ref="B68" location="'Tabla 16'!A1" display="Tabla 16: Rama 3. Pesca y acuicultura"/>
    <hyperlink ref="B71" location="'Tabla 19'!A1" display="Tabla 19: Rama 6. Industria textil, confección de prendas de vestir e industria del cuero y del calzado"/>
    <hyperlink ref="B70" location="'Tabla 18'!A1" display="Tabla 18: Rama 5. Industria de la alimentación, fabricación de bebidas e industria del tabaco"/>
    <hyperlink ref="B73" location="'Tabla 21'!A1" display="Tabla 21: Rama 8. Industria del papel"/>
    <hyperlink ref="B75:B76" location="'Tabla 22'!A1" display="Tabla 19: Rama 9. Artes gráficas y reproducción de soportes grabados"/>
    <hyperlink ref="B75" location="'Tabla 23'!A1" display="Tabla 23: Rama 10. Coquerías y refino de petróleo"/>
    <hyperlink ref="B76" location="'Tabla 24'!A1" display="Tabla 24: Rama 11. Industria química"/>
    <hyperlink ref="B78:B79" location="'Tabla 25'!A1" display="Tabla 20: Rama 12. Fabricación de productos farmacéuticos"/>
    <hyperlink ref="B78" location="'Tabla 26'!A1" display="Tabla 26: Rama 13. Fabricación de productos de caucho y plásticos"/>
    <hyperlink ref="B83:B84" location="'Tabla 30'!A1" display="Tabla 30: Rama 17. Fabricación de productos informáticos, electrónicos y ópticos"/>
    <hyperlink ref="B83" location="'Tabla 31'!A1" display="Tabla 31: Rama 18. Fabricación de material y equipo eléctrico"/>
    <hyperlink ref="B84" location="'Tabla 32'!A1" display="Tabla 32: Rama 19. Fabricación de maquinaria y equipo n.c.o.p."/>
    <hyperlink ref="B87" location="'Tabla 35'!A1" display="Tabla 35: Rama 22. Fabricación de muebles; otras industrias manufactureras"/>
    <hyperlink ref="B97:B98" location="'Tabla 44'!A1" display="Tabla 44: Rama 31. Transporte terrestre y por tubería"/>
    <hyperlink ref="B97" location="'Tabla 45'!A1" display="Tabla 45: Rama 32. Transporte marítimo y por vías navegables interiores"/>
    <hyperlink ref="B98" location="'Tabla 46'!A1" display="Tabla 46: Rama 33. Transporte aéreo"/>
    <hyperlink ref="B116" location="'Tabla 64'!A1" display="Tabla 64: Rama 51. Actividades relacionadas con el empleo"/>
    <hyperlink ref="B126" location="'Tabla 74'!A1" display="Tabla 74: Rama 61. Reparación de ordenadors, efectos personales y artículos de uso doméstico"/>
    <hyperlink ref="B128:B129" location="'Tabla 75'!A1" display="Tabla 75: Rama 62. Otros servicios sociales"/>
    <hyperlink ref="B128" location="'Tabla 76'!A1" display="Tabla 76: Rama 63. Actividades de los hogares como empleadores de personal doméstico y como productores de bienes y servicios para uso propio"/>
    <hyperlink ref="B129" location="'Tabla 77'!A1" display="Tabla 77: Rama 64. Actividades de organizaciones y organismos internacionales"/>
    <hyperlink ref="B118" location="'Tabla 66'!A1" display="Tabla 66: Rama 53. Actividades de seguridad e investigación; servicios a edificios y actividades de jardinería; actividades administrativas de oficina y otras actividades auxiliares a las empresas"/>
    <hyperlink ref="B17" location="'Tabla 2'!A1" display="Tabla 2: Sociedades no financieras públicas"/>
    <hyperlink ref="B79" location="'Tabla 27'!A1" display="Tabla 25: Rama 14. Fabricación de otros productos minerales no metálicos"/>
  </hyperlinks>
  <pageMargins left="0.2" right="0.2" top="0.46" bottom="0.2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O63"/>
  <sheetViews>
    <sheetView showGridLines="0" zoomScaleNormal="100" workbookViewId="0">
      <pane ySplit="6" topLeftCell="A7" activePane="bottomLeft" state="frozen"/>
      <selection pane="bottomLeft" activeCell="A7" sqref="A7"/>
    </sheetView>
  </sheetViews>
  <sheetFormatPr baseColWidth="10" defaultColWidth="11.42578125" defaultRowHeight="15" x14ac:dyDescent="0.25"/>
  <cols>
    <col min="1" max="1" width="5.7109375" style="27" customWidth="1"/>
    <col min="2" max="2" width="103.5703125" style="27" bestFit="1" customWidth="1"/>
    <col min="3" max="4" width="11.42578125" style="27"/>
    <col min="5" max="5" width="18.85546875" style="27" customWidth="1"/>
    <col min="6" max="16384" width="11.42578125" style="27"/>
  </cols>
  <sheetData>
    <row r="1" spans="2:15" s="38" customFormat="1" ht="14.25" customHeight="1" x14ac:dyDescent="0.25">
      <c r="B1" s="40" t="s">
        <v>112</v>
      </c>
      <c r="D1" s="39"/>
      <c r="E1" s="39"/>
      <c r="F1" s="39"/>
      <c r="G1" s="33"/>
      <c r="H1" s="39"/>
      <c r="I1" s="39"/>
      <c r="J1" s="39"/>
      <c r="K1" s="39"/>
      <c r="L1" s="39"/>
      <c r="M1" s="39"/>
      <c r="N1" s="39"/>
    </row>
    <row r="2" spans="2:15" s="35" customFormat="1" ht="20.25" x14ac:dyDescent="0.25">
      <c r="B2" s="37" t="s">
        <v>998</v>
      </c>
      <c r="D2" s="36"/>
      <c r="E2" s="36"/>
      <c r="F2" s="36"/>
      <c r="G2" s="33"/>
      <c r="H2" s="36"/>
      <c r="I2" s="36"/>
      <c r="J2" s="36"/>
      <c r="K2" s="36"/>
      <c r="L2" s="36"/>
      <c r="M2" s="36"/>
      <c r="N2" s="36"/>
    </row>
    <row r="3" spans="2:15" s="31" customFormat="1" ht="15" customHeight="1" x14ac:dyDescent="0.25">
      <c r="B3" s="24" t="s">
        <v>113</v>
      </c>
      <c r="D3" s="33"/>
      <c r="E3" s="34"/>
      <c r="F3" s="33"/>
      <c r="G3" s="33"/>
      <c r="H3" s="33"/>
      <c r="I3" s="33"/>
      <c r="J3" s="33"/>
      <c r="K3" s="33"/>
      <c r="L3" s="33"/>
      <c r="M3" s="33"/>
      <c r="N3" s="33"/>
      <c r="O3" s="32"/>
    </row>
    <row r="4" spans="2:15" s="31" customFormat="1" ht="15" customHeight="1" x14ac:dyDescent="0.25">
      <c r="B4" s="24"/>
      <c r="D4" s="33"/>
      <c r="E4" s="34"/>
      <c r="F4" s="33"/>
      <c r="G4" s="33"/>
      <c r="H4" s="33"/>
      <c r="I4" s="33"/>
      <c r="J4" s="33"/>
      <c r="K4" s="33"/>
      <c r="L4" s="33"/>
      <c r="M4" s="33"/>
      <c r="N4" s="33"/>
      <c r="O4" s="32"/>
    </row>
    <row r="5" spans="2:15" s="28" customFormat="1" ht="15" customHeight="1" x14ac:dyDescent="0.2">
      <c r="B5" s="24"/>
      <c r="D5" s="22"/>
      <c r="E5" s="21"/>
      <c r="F5" s="21"/>
      <c r="G5" s="21"/>
      <c r="H5" s="21"/>
      <c r="I5" s="21"/>
      <c r="J5" s="21"/>
      <c r="K5" s="21"/>
      <c r="L5" s="21"/>
      <c r="M5" s="21"/>
      <c r="N5" s="21"/>
      <c r="O5" s="29"/>
    </row>
    <row r="6" spans="2:15" s="28" customFormat="1" ht="20.25" customHeight="1" x14ac:dyDescent="0.2">
      <c r="B6" s="30"/>
      <c r="D6" s="22"/>
      <c r="E6" s="21"/>
      <c r="F6" s="21"/>
      <c r="G6" s="21"/>
      <c r="H6" s="21"/>
      <c r="I6" s="21"/>
      <c r="J6" s="21"/>
      <c r="K6" s="21"/>
      <c r="L6" s="21"/>
      <c r="M6" s="21"/>
      <c r="N6" s="21"/>
      <c r="O6" s="29"/>
    </row>
    <row r="7" spans="2:15" x14ac:dyDescent="0.25">
      <c r="B7" s="106" t="s">
        <v>832</v>
      </c>
    </row>
    <row r="8" spans="2:15" x14ac:dyDescent="0.25">
      <c r="B8" s="105"/>
    </row>
    <row r="9" spans="2:15" ht="60" x14ac:dyDescent="0.25">
      <c r="B9" s="151" t="s">
        <v>1006</v>
      </c>
    </row>
    <row r="10" spans="2:15" x14ac:dyDescent="0.25">
      <c r="B10" s="105"/>
    </row>
    <row r="11" spans="2:15" ht="60" x14ac:dyDescent="0.25">
      <c r="B11" s="113" t="s">
        <v>833</v>
      </c>
    </row>
    <row r="12" spans="2:15" x14ac:dyDescent="0.25">
      <c r="B12" s="105"/>
    </row>
    <row r="13" spans="2:15" ht="30" x14ac:dyDescent="0.25">
      <c r="B13" s="105" t="s">
        <v>834</v>
      </c>
    </row>
    <row r="14" spans="2:15" x14ac:dyDescent="0.25">
      <c r="B14" s="105"/>
    </row>
    <row r="15" spans="2:15" ht="60" x14ac:dyDescent="0.25">
      <c r="B15" s="105" t="s">
        <v>835</v>
      </c>
    </row>
    <row r="16" spans="2:15" x14ac:dyDescent="0.25">
      <c r="B16" s="105"/>
    </row>
    <row r="17" spans="2:2" x14ac:dyDescent="0.25">
      <c r="B17" s="105" t="s">
        <v>836</v>
      </c>
    </row>
    <row r="18" spans="2:2" x14ac:dyDescent="0.25">
      <c r="B18" s="107" t="s">
        <v>837</v>
      </c>
    </row>
    <row r="19" spans="2:2" x14ac:dyDescent="0.25">
      <c r="B19" s="107" t="s">
        <v>838</v>
      </c>
    </row>
    <row r="20" spans="2:2" x14ac:dyDescent="0.25">
      <c r="B20" s="105"/>
    </row>
    <row r="21" spans="2:2" ht="45" x14ac:dyDescent="0.25">
      <c r="B21" s="105" t="s">
        <v>839</v>
      </c>
    </row>
    <row r="22" spans="2:2" x14ac:dyDescent="0.25">
      <c r="B22" s="105"/>
    </row>
    <row r="23" spans="2:2" x14ac:dyDescent="0.25">
      <c r="B23" s="108" t="s">
        <v>840</v>
      </c>
    </row>
    <row r="24" spans="2:2" x14ac:dyDescent="0.25">
      <c r="B24" s="107" t="s">
        <v>841</v>
      </c>
    </row>
    <row r="25" spans="2:2" x14ac:dyDescent="0.25">
      <c r="B25" s="107" t="s">
        <v>842</v>
      </c>
    </row>
    <row r="26" spans="2:2" x14ac:dyDescent="0.25">
      <c r="B26" s="107" t="s">
        <v>843</v>
      </c>
    </row>
    <row r="27" spans="2:2" x14ac:dyDescent="0.25">
      <c r="B27" s="107" t="s">
        <v>844</v>
      </c>
    </row>
    <row r="28" spans="2:2" x14ac:dyDescent="0.25">
      <c r="B28" s="105"/>
    </row>
    <row r="29" spans="2:2" ht="30" x14ac:dyDescent="0.25">
      <c r="B29" s="105" t="s">
        <v>845</v>
      </c>
    </row>
    <row r="30" spans="2:2" x14ac:dyDescent="0.25">
      <c r="B30" s="105"/>
    </row>
    <row r="31" spans="2:2" x14ac:dyDescent="0.25">
      <c r="B31" s="105" t="s">
        <v>846</v>
      </c>
    </row>
    <row r="32" spans="2:2" x14ac:dyDescent="0.25">
      <c r="B32" s="105"/>
    </row>
    <row r="33" spans="2:2" x14ac:dyDescent="0.25">
      <c r="B33" s="108" t="s">
        <v>847</v>
      </c>
    </row>
    <row r="34" spans="2:2" x14ac:dyDescent="0.25">
      <c r="B34" s="107" t="s">
        <v>848</v>
      </c>
    </row>
    <row r="35" spans="2:2" x14ac:dyDescent="0.25">
      <c r="B35" s="107" t="s">
        <v>849</v>
      </c>
    </row>
    <row r="36" spans="2:2" x14ac:dyDescent="0.25">
      <c r="B36" s="107" t="s">
        <v>850</v>
      </c>
    </row>
    <row r="37" spans="2:2" x14ac:dyDescent="0.25">
      <c r="B37" s="107" t="s">
        <v>851</v>
      </c>
    </row>
    <row r="38" spans="2:2" x14ac:dyDescent="0.25">
      <c r="B38" s="107" t="s">
        <v>852</v>
      </c>
    </row>
    <row r="39" spans="2:2" x14ac:dyDescent="0.25">
      <c r="B39" s="105"/>
    </row>
    <row r="40" spans="2:2" ht="45" x14ac:dyDescent="0.25">
      <c r="B40" s="152" t="s">
        <v>1004</v>
      </c>
    </row>
    <row r="41" spans="2:2" x14ac:dyDescent="0.25">
      <c r="B41" s="109"/>
    </row>
    <row r="42" spans="2:2" ht="45" x14ac:dyDescent="0.25">
      <c r="B42" s="109" t="s">
        <v>966</v>
      </c>
    </row>
    <row r="43" spans="2:2" x14ac:dyDescent="0.25">
      <c r="B43" s="109"/>
    </row>
    <row r="44" spans="2:2" ht="45.75" customHeight="1" x14ac:dyDescent="0.25">
      <c r="B44" s="171" t="s">
        <v>1091</v>
      </c>
    </row>
    <row r="45" spans="2:2" x14ac:dyDescent="0.25">
      <c r="B45" s="105"/>
    </row>
    <row r="46" spans="2:2" ht="45" x14ac:dyDescent="0.25">
      <c r="B46" s="105" t="s">
        <v>853</v>
      </c>
    </row>
    <row r="47" spans="2:2" x14ac:dyDescent="0.25">
      <c r="B47" s="105"/>
    </row>
    <row r="48" spans="2:2" ht="75" x14ac:dyDescent="0.25">
      <c r="B48" s="105" t="s">
        <v>965</v>
      </c>
    </row>
    <row r="49" spans="2:2" x14ac:dyDescent="0.25">
      <c r="B49" s="105"/>
    </row>
    <row r="50" spans="2:2" x14ac:dyDescent="0.25">
      <c r="B50" s="108"/>
    </row>
    <row r="51" spans="2:2" x14ac:dyDescent="0.25">
      <c r="B51" s="106" t="s">
        <v>854</v>
      </c>
    </row>
    <row r="52" spans="2:2" x14ac:dyDescent="0.25">
      <c r="B52" s="108"/>
    </row>
    <row r="53" spans="2:2" ht="90" x14ac:dyDescent="0.25">
      <c r="B53" s="114" t="s">
        <v>936</v>
      </c>
    </row>
    <row r="54" spans="2:2" x14ac:dyDescent="0.25">
      <c r="B54" s="114"/>
    </row>
    <row r="55" spans="2:2" ht="105" x14ac:dyDescent="0.25">
      <c r="B55" s="114" t="s">
        <v>964</v>
      </c>
    </row>
    <row r="56" spans="2:2" x14ac:dyDescent="0.25">
      <c r="B56" s="105"/>
    </row>
    <row r="57" spans="2:2" s="110" customFormat="1" ht="29.25" customHeight="1" x14ac:dyDescent="0.25">
      <c r="B57" s="111" t="s">
        <v>938</v>
      </c>
    </row>
    <row r="58" spans="2:2" x14ac:dyDescent="0.25">
      <c r="B58" s="105"/>
    </row>
    <row r="59" spans="2:2" ht="45" x14ac:dyDescent="0.25">
      <c r="B59" s="105" t="s">
        <v>855</v>
      </c>
    </row>
    <row r="60" spans="2:2" x14ac:dyDescent="0.25">
      <c r="B60" s="105"/>
    </row>
    <row r="61" spans="2:2" ht="60" x14ac:dyDescent="0.25">
      <c r="B61" s="105" t="s">
        <v>856</v>
      </c>
    </row>
    <row r="62" spans="2:2" x14ac:dyDescent="0.25">
      <c r="B62" s="105"/>
    </row>
    <row r="63" spans="2:2" ht="75" x14ac:dyDescent="0.25">
      <c r="B63" s="158" t="s">
        <v>1003</v>
      </c>
    </row>
  </sheetData>
  <hyperlinks>
    <hyperlink ref="B1" location="Indice!A1" display="INDICE"/>
  </hyperlinks>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31"/>
  <sheetViews>
    <sheetView showGridLines="0" zoomScaleNormal="100" workbookViewId="0"/>
  </sheetViews>
  <sheetFormatPr baseColWidth="10" defaultColWidth="11.42578125" defaultRowHeight="15" x14ac:dyDescent="0.25"/>
  <cols>
    <col min="1" max="1" width="5.7109375" style="27" customWidth="1"/>
    <col min="2" max="2" width="103.5703125" style="27" bestFit="1" customWidth="1"/>
    <col min="3" max="16384" width="11.42578125" style="27"/>
  </cols>
  <sheetData>
    <row r="1" spans="2:15" s="38" customFormat="1" ht="14.25" customHeight="1" x14ac:dyDescent="0.25">
      <c r="B1" s="40" t="s">
        <v>112</v>
      </c>
      <c r="D1" s="39"/>
      <c r="E1" s="39"/>
      <c r="F1" s="39"/>
      <c r="G1" s="33"/>
      <c r="H1" s="39"/>
      <c r="I1" s="39"/>
      <c r="J1" s="39"/>
      <c r="K1" s="39"/>
      <c r="L1" s="39"/>
      <c r="M1" s="39"/>
      <c r="N1" s="39"/>
    </row>
    <row r="2" spans="2:15" s="35" customFormat="1" ht="20.25" x14ac:dyDescent="0.25">
      <c r="B2" s="154" t="s">
        <v>998</v>
      </c>
      <c r="D2" s="36"/>
      <c r="E2" s="36"/>
      <c r="F2" s="36"/>
      <c r="G2" s="33"/>
      <c r="H2" s="36"/>
      <c r="I2" s="36"/>
      <c r="J2" s="36"/>
      <c r="K2" s="36"/>
      <c r="L2" s="36"/>
      <c r="M2" s="36"/>
      <c r="N2" s="36"/>
    </row>
    <row r="3" spans="2:15" s="31" customFormat="1" ht="15" customHeight="1" x14ac:dyDescent="0.25">
      <c r="B3" s="155" t="s">
        <v>517</v>
      </c>
      <c r="D3" s="33"/>
      <c r="E3" s="34"/>
      <c r="F3" s="33"/>
      <c r="G3" s="33"/>
      <c r="H3" s="33"/>
      <c r="I3" s="33"/>
      <c r="J3" s="33"/>
      <c r="K3" s="33"/>
      <c r="L3" s="33"/>
      <c r="M3" s="33"/>
      <c r="N3" s="33"/>
      <c r="O3" s="32"/>
    </row>
    <row r="4" spans="2:15" s="31" customFormat="1" ht="15" customHeight="1" x14ac:dyDescent="0.25">
      <c r="B4" s="155"/>
      <c r="D4" s="33"/>
      <c r="E4" s="34"/>
      <c r="F4" s="33"/>
      <c r="G4" s="33"/>
      <c r="H4" s="33"/>
      <c r="I4" s="33"/>
      <c r="J4" s="33"/>
      <c r="K4" s="33"/>
      <c r="L4" s="33"/>
      <c r="M4" s="33"/>
      <c r="N4" s="33"/>
      <c r="O4" s="32"/>
    </row>
    <row r="5" spans="2:15" s="28" customFormat="1" ht="15" customHeight="1" x14ac:dyDescent="0.2">
      <c r="B5" s="155"/>
      <c r="D5" s="156"/>
      <c r="E5" s="21"/>
      <c r="F5" s="21"/>
      <c r="G5" s="21"/>
      <c r="H5" s="21"/>
      <c r="I5" s="21"/>
      <c r="J5" s="21"/>
      <c r="K5" s="21"/>
      <c r="L5" s="21"/>
      <c r="M5" s="21"/>
      <c r="N5" s="21"/>
      <c r="O5" s="29"/>
    </row>
    <row r="6" spans="2:15" s="28" customFormat="1" ht="20.25" customHeight="1" x14ac:dyDescent="0.2">
      <c r="B6" s="157"/>
      <c r="D6" s="156"/>
      <c r="E6" s="21"/>
      <c r="F6" s="21"/>
      <c r="G6" s="21"/>
      <c r="H6" s="21"/>
      <c r="I6" s="21"/>
      <c r="J6" s="21"/>
      <c r="K6" s="21"/>
      <c r="L6" s="21"/>
      <c r="M6" s="21"/>
      <c r="N6" s="21"/>
      <c r="O6" s="29"/>
    </row>
    <row r="7" spans="2:15" s="160" customFormat="1" ht="23.25" customHeight="1" x14ac:dyDescent="0.25">
      <c r="B7" s="161" t="s">
        <v>516</v>
      </c>
    </row>
    <row r="8" spans="2:15" s="160" customFormat="1" ht="21" customHeight="1" x14ac:dyDescent="0.25">
      <c r="B8" s="162" t="s">
        <v>515</v>
      </c>
    </row>
    <row r="9" spans="2:15" s="160" customFormat="1" ht="20.25" customHeight="1" x14ac:dyDescent="0.25">
      <c r="B9" s="162" t="s">
        <v>1025</v>
      </c>
    </row>
    <row r="10" spans="2:15" s="160" customFormat="1" ht="14.25" customHeight="1" x14ac:dyDescent="0.25">
      <c r="B10" s="163" t="s">
        <v>1026</v>
      </c>
    </row>
    <row r="11" spans="2:15" s="160" customFormat="1" ht="14.25" customHeight="1" x14ac:dyDescent="0.25">
      <c r="B11" s="163" t="s">
        <v>1027</v>
      </c>
    </row>
    <row r="12" spans="2:15" s="160" customFormat="1" ht="14.25" customHeight="1" x14ac:dyDescent="0.25">
      <c r="B12" s="163"/>
    </row>
    <row r="13" spans="2:15" s="160" customFormat="1" ht="23.25" customHeight="1" x14ac:dyDescent="0.25">
      <c r="B13" s="161" t="s">
        <v>128</v>
      </c>
    </row>
    <row r="14" spans="2:15" s="165" customFormat="1" ht="15" customHeight="1" x14ac:dyDescent="0.25">
      <c r="B14" s="164" t="s">
        <v>127</v>
      </c>
    </row>
    <row r="15" spans="2:15" s="165" customFormat="1" ht="15" customHeight="1" x14ac:dyDescent="0.25">
      <c r="B15" s="164" t="s">
        <v>122</v>
      </c>
    </row>
    <row r="16" spans="2:15" s="165" customFormat="1" ht="15" customHeight="1" x14ac:dyDescent="0.25">
      <c r="B16" s="164" t="s">
        <v>116</v>
      </c>
    </row>
    <row r="17" spans="2:2" ht="15.75" x14ac:dyDescent="0.25">
      <c r="B17" s="50"/>
    </row>
    <row r="18" spans="2:2" ht="15.75" x14ac:dyDescent="0.25">
      <c r="B18" s="50" t="s">
        <v>516</v>
      </c>
    </row>
    <row r="19" spans="2:2" ht="15.75" x14ac:dyDescent="0.25">
      <c r="B19" s="50"/>
    </row>
    <row r="20" spans="2:2" x14ac:dyDescent="0.25">
      <c r="B20" s="49" t="s">
        <v>515</v>
      </c>
    </row>
    <row r="21" spans="2:2" x14ac:dyDescent="0.25">
      <c r="B21" s="49"/>
    </row>
    <row r="22" spans="2:2" x14ac:dyDescent="0.25">
      <c r="B22" s="41" t="s">
        <v>863</v>
      </c>
    </row>
    <row r="23" spans="2:2" x14ac:dyDescent="0.25">
      <c r="B23" s="41" t="s">
        <v>514</v>
      </c>
    </row>
    <row r="24" spans="2:2" x14ac:dyDescent="0.25">
      <c r="B24" s="44" t="s">
        <v>513</v>
      </c>
    </row>
    <row r="25" spans="2:2" x14ac:dyDescent="0.25">
      <c r="B25" s="41" t="s">
        <v>512</v>
      </c>
    </row>
    <row r="26" spans="2:2" x14ac:dyDescent="0.25">
      <c r="B26" s="44" t="s">
        <v>972</v>
      </c>
    </row>
    <row r="27" spans="2:2" x14ac:dyDescent="0.25">
      <c r="B27" s="41" t="s">
        <v>901</v>
      </c>
    </row>
    <row r="28" spans="2:2" x14ac:dyDescent="0.25">
      <c r="B28" s="41" t="s">
        <v>511</v>
      </c>
    </row>
    <row r="29" spans="2:2" x14ac:dyDescent="0.25">
      <c r="B29" s="41" t="s">
        <v>510</v>
      </c>
    </row>
    <row r="30" spans="2:2" x14ac:dyDescent="0.25">
      <c r="B30" s="41" t="s">
        <v>509</v>
      </c>
    </row>
    <row r="31" spans="2:2" x14ac:dyDescent="0.25">
      <c r="B31" s="41" t="s">
        <v>508</v>
      </c>
    </row>
    <row r="32" spans="2:2" x14ac:dyDescent="0.25">
      <c r="B32" s="41" t="s">
        <v>507</v>
      </c>
    </row>
    <row r="33" spans="2:2" x14ac:dyDescent="0.25">
      <c r="B33" s="44" t="s">
        <v>902</v>
      </c>
    </row>
    <row r="34" spans="2:2" x14ac:dyDescent="0.25">
      <c r="B34" s="41" t="s">
        <v>765</v>
      </c>
    </row>
    <row r="35" spans="2:2" x14ac:dyDescent="0.25">
      <c r="B35" s="41" t="s">
        <v>506</v>
      </c>
    </row>
    <row r="36" spans="2:2" x14ac:dyDescent="0.25">
      <c r="B36" s="41" t="s">
        <v>505</v>
      </c>
    </row>
    <row r="37" spans="2:2" x14ac:dyDescent="0.25">
      <c r="B37" s="41" t="s">
        <v>504</v>
      </c>
    </row>
    <row r="38" spans="2:2" x14ac:dyDescent="0.25">
      <c r="B38" s="41" t="s">
        <v>503</v>
      </c>
    </row>
    <row r="39" spans="2:2" x14ac:dyDescent="0.25">
      <c r="B39" s="41" t="s">
        <v>502</v>
      </c>
    </row>
    <row r="40" spans="2:2" x14ac:dyDescent="0.25">
      <c r="B40" s="41" t="s">
        <v>501</v>
      </c>
    </row>
    <row r="41" spans="2:2" x14ac:dyDescent="0.25">
      <c r="B41" s="41" t="s">
        <v>500</v>
      </c>
    </row>
    <row r="42" spans="2:2" x14ac:dyDescent="0.25">
      <c r="B42" s="41" t="s">
        <v>499</v>
      </c>
    </row>
    <row r="43" spans="2:2" x14ac:dyDescent="0.25">
      <c r="B43" s="41" t="s">
        <v>498</v>
      </c>
    </row>
    <row r="44" spans="2:2" x14ac:dyDescent="0.25">
      <c r="B44" s="41" t="s">
        <v>497</v>
      </c>
    </row>
    <row r="45" spans="2:2" x14ac:dyDescent="0.25">
      <c r="B45" s="41" t="s">
        <v>496</v>
      </c>
    </row>
    <row r="46" spans="2:2" x14ac:dyDescent="0.25">
      <c r="B46" s="41" t="s">
        <v>495</v>
      </c>
    </row>
    <row r="47" spans="2:2" x14ac:dyDescent="0.25">
      <c r="B47" s="41" t="s">
        <v>494</v>
      </c>
    </row>
    <row r="48" spans="2:2" x14ac:dyDescent="0.25">
      <c r="B48" s="41" t="s">
        <v>493</v>
      </c>
    </row>
    <row r="49" spans="2:2" x14ac:dyDescent="0.25">
      <c r="B49" s="41" t="s">
        <v>492</v>
      </c>
    </row>
    <row r="50" spans="2:2" x14ac:dyDescent="0.25">
      <c r="B50" s="41" t="s">
        <v>491</v>
      </c>
    </row>
    <row r="51" spans="2:2" x14ac:dyDescent="0.25">
      <c r="B51" s="41" t="s">
        <v>490</v>
      </c>
    </row>
    <row r="52" spans="2:2" x14ac:dyDescent="0.25">
      <c r="B52" s="41" t="s">
        <v>489</v>
      </c>
    </row>
    <row r="53" spans="2:2" x14ac:dyDescent="0.25">
      <c r="B53" s="41" t="s">
        <v>488</v>
      </c>
    </row>
    <row r="54" spans="2:2" x14ac:dyDescent="0.25">
      <c r="B54" s="44" t="s">
        <v>487</v>
      </c>
    </row>
    <row r="55" spans="2:2" x14ac:dyDescent="0.25">
      <c r="B55" s="44" t="s">
        <v>903</v>
      </c>
    </row>
    <row r="56" spans="2:2" x14ac:dyDescent="0.25">
      <c r="B56" s="41" t="s">
        <v>486</v>
      </c>
    </row>
    <row r="57" spans="2:2" x14ac:dyDescent="0.25">
      <c r="B57" s="41" t="s">
        <v>485</v>
      </c>
    </row>
    <row r="58" spans="2:2" x14ac:dyDescent="0.25">
      <c r="B58" s="41" t="s">
        <v>484</v>
      </c>
    </row>
    <row r="59" spans="2:2" x14ac:dyDescent="0.25">
      <c r="B59" s="41" t="s">
        <v>483</v>
      </c>
    </row>
    <row r="60" spans="2:2" x14ac:dyDescent="0.25">
      <c r="B60" s="41" t="s">
        <v>482</v>
      </c>
    </row>
    <row r="61" spans="2:2" x14ac:dyDescent="0.25">
      <c r="B61" s="41" t="s">
        <v>481</v>
      </c>
    </row>
    <row r="62" spans="2:2" x14ac:dyDescent="0.25">
      <c r="B62" s="41" t="s">
        <v>480</v>
      </c>
    </row>
    <row r="63" spans="2:2" x14ac:dyDescent="0.25">
      <c r="B63" s="41" t="s">
        <v>479</v>
      </c>
    </row>
    <row r="64" spans="2:2" x14ac:dyDescent="0.25">
      <c r="B64" s="41" t="s">
        <v>787</v>
      </c>
    </row>
    <row r="65" spans="2:2" x14ac:dyDescent="0.25">
      <c r="B65" s="41" t="s">
        <v>478</v>
      </c>
    </row>
    <row r="66" spans="2:2" x14ac:dyDescent="0.25">
      <c r="B66" s="41" t="s">
        <v>477</v>
      </c>
    </row>
    <row r="67" spans="2:2" x14ac:dyDescent="0.25">
      <c r="B67" s="41" t="s">
        <v>476</v>
      </c>
    </row>
    <row r="68" spans="2:2" x14ac:dyDescent="0.25">
      <c r="B68" s="41" t="s">
        <v>475</v>
      </c>
    </row>
    <row r="69" spans="2:2" x14ac:dyDescent="0.25">
      <c r="B69" s="41" t="s">
        <v>474</v>
      </c>
    </row>
    <row r="70" spans="2:2" x14ac:dyDescent="0.25">
      <c r="B70" s="41" t="s">
        <v>788</v>
      </c>
    </row>
    <row r="71" spans="2:2" x14ac:dyDescent="0.25">
      <c r="B71" s="41" t="s">
        <v>473</v>
      </c>
    </row>
    <row r="72" spans="2:2" x14ac:dyDescent="0.25">
      <c r="B72" s="44" t="s">
        <v>857</v>
      </c>
    </row>
    <row r="73" spans="2:2" x14ac:dyDescent="0.25">
      <c r="B73" s="44" t="s">
        <v>858</v>
      </c>
    </row>
    <row r="74" spans="2:2" x14ac:dyDescent="0.25">
      <c r="B74" s="41" t="s">
        <v>861</v>
      </c>
    </row>
    <row r="75" spans="2:2" x14ac:dyDescent="0.25">
      <c r="B75" s="41" t="s">
        <v>968</v>
      </c>
    </row>
    <row r="76" spans="2:2" x14ac:dyDescent="0.25">
      <c r="B76" s="41" t="s">
        <v>472</v>
      </c>
    </row>
    <row r="77" spans="2:2" x14ac:dyDescent="0.25">
      <c r="B77" s="41" t="s">
        <v>904</v>
      </c>
    </row>
    <row r="78" spans="2:2" x14ac:dyDescent="0.25">
      <c r="B78" s="41" t="s">
        <v>471</v>
      </c>
    </row>
    <row r="79" spans="2:2" x14ac:dyDescent="0.25">
      <c r="B79" s="41" t="s">
        <v>470</v>
      </c>
    </row>
    <row r="80" spans="2:2" x14ac:dyDescent="0.25">
      <c r="B80" s="41" t="s">
        <v>469</v>
      </c>
    </row>
    <row r="81" spans="2:2" x14ac:dyDescent="0.25">
      <c r="B81" s="41" t="s">
        <v>468</v>
      </c>
    </row>
    <row r="82" spans="2:2" x14ac:dyDescent="0.25">
      <c r="B82" s="41" t="s">
        <v>467</v>
      </c>
    </row>
    <row r="83" spans="2:2" x14ac:dyDescent="0.25">
      <c r="B83" s="41" t="s">
        <v>905</v>
      </c>
    </row>
    <row r="84" spans="2:2" x14ac:dyDescent="0.25">
      <c r="B84" s="41" t="s">
        <v>466</v>
      </c>
    </row>
    <row r="85" spans="2:2" x14ac:dyDescent="0.25">
      <c r="B85" s="41" t="s">
        <v>906</v>
      </c>
    </row>
    <row r="86" spans="2:2" x14ac:dyDescent="0.25">
      <c r="B86" s="41" t="s">
        <v>465</v>
      </c>
    </row>
    <row r="87" spans="2:2" x14ac:dyDescent="0.25">
      <c r="B87" s="44" t="s">
        <v>996</v>
      </c>
    </row>
    <row r="88" spans="2:2" x14ac:dyDescent="0.25">
      <c r="B88" s="41" t="s">
        <v>464</v>
      </c>
    </row>
    <row r="89" spans="2:2" x14ac:dyDescent="0.25">
      <c r="B89" s="41" t="s">
        <v>463</v>
      </c>
    </row>
    <row r="90" spans="2:2" x14ac:dyDescent="0.25">
      <c r="B90" s="41" t="s">
        <v>462</v>
      </c>
    </row>
    <row r="91" spans="2:2" x14ac:dyDescent="0.25">
      <c r="B91" s="41" t="s">
        <v>860</v>
      </c>
    </row>
    <row r="92" spans="2:2" x14ac:dyDescent="0.25">
      <c r="B92" s="41" t="s">
        <v>461</v>
      </c>
    </row>
    <row r="93" spans="2:2" x14ac:dyDescent="0.25">
      <c r="B93" s="41" t="s">
        <v>460</v>
      </c>
    </row>
    <row r="94" spans="2:2" x14ac:dyDescent="0.25">
      <c r="B94" s="41" t="s">
        <v>459</v>
      </c>
    </row>
    <row r="95" spans="2:2" x14ac:dyDescent="0.25">
      <c r="B95" s="44" t="s">
        <v>907</v>
      </c>
    </row>
    <row r="96" spans="2:2" x14ac:dyDescent="0.25">
      <c r="B96" s="44" t="s">
        <v>969</v>
      </c>
    </row>
    <row r="97" spans="2:2" x14ac:dyDescent="0.25">
      <c r="B97" s="41" t="s">
        <v>789</v>
      </c>
    </row>
    <row r="98" spans="2:2" x14ac:dyDescent="0.25">
      <c r="B98" s="44" t="s">
        <v>908</v>
      </c>
    </row>
    <row r="99" spans="2:2" x14ac:dyDescent="0.25">
      <c r="B99" s="41" t="s">
        <v>458</v>
      </c>
    </row>
    <row r="100" spans="2:2" x14ac:dyDescent="0.25">
      <c r="B100" s="41" t="s">
        <v>862</v>
      </c>
    </row>
    <row r="101" spans="2:2" x14ac:dyDescent="0.25">
      <c r="B101" s="44" t="s">
        <v>457</v>
      </c>
    </row>
    <row r="102" spans="2:2" x14ac:dyDescent="0.25">
      <c r="B102" s="41" t="s">
        <v>456</v>
      </c>
    </row>
    <row r="103" spans="2:2" x14ac:dyDescent="0.25">
      <c r="B103" s="41" t="s">
        <v>455</v>
      </c>
    </row>
    <row r="104" spans="2:2" x14ac:dyDescent="0.25">
      <c r="B104" s="41" t="s">
        <v>859</v>
      </c>
    </row>
    <row r="105" spans="2:2" x14ac:dyDescent="0.25">
      <c r="B105" s="41" t="s">
        <v>454</v>
      </c>
    </row>
    <row r="106" spans="2:2" x14ac:dyDescent="0.25">
      <c r="B106" s="41" t="s">
        <v>453</v>
      </c>
    </row>
    <row r="107" spans="2:2" x14ac:dyDescent="0.25">
      <c r="B107" s="41" t="s">
        <v>766</v>
      </c>
    </row>
    <row r="108" spans="2:2" x14ac:dyDescent="0.25">
      <c r="B108" s="41" t="s">
        <v>452</v>
      </c>
    </row>
    <row r="109" spans="2:2" x14ac:dyDescent="0.25">
      <c r="B109" s="41" t="s">
        <v>939</v>
      </c>
    </row>
    <row r="110" spans="2:2" x14ac:dyDescent="0.25">
      <c r="B110" s="41" t="s">
        <v>451</v>
      </c>
    </row>
    <row r="111" spans="2:2" x14ac:dyDescent="0.25">
      <c r="B111" s="41" t="s">
        <v>450</v>
      </c>
    </row>
    <row r="112" spans="2:2" x14ac:dyDescent="0.25">
      <c r="B112" s="41" t="s">
        <v>449</v>
      </c>
    </row>
    <row r="113" spans="2:2" x14ac:dyDescent="0.25">
      <c r="B113" s="41" t="s">
        <v>448</v>
      </c>
    </row>
    <row r="114" spans="2:2" x14ac:dyDescent="0.25">
      <c r="B114" s="41" t="s">
        <v>447</v>
      </c>
    </row>
    <row r="115" spans="2:2" x14ac:dyDescent="0.25">
      <c r="B115" s="44" t="s">
        <v>909</v>
      </c>
    </row>
    <row r="116" spans="2:2" x14ac:dyDescent="0.25">
      <c r="B116" s="41" t="s">
        <v>446</v>
      </c>
    </row>
    <row r="117" spans="2:2" x14ac:dyDescent="0.25">
      <c r="B117" s="41" t="s">
        <v>445</v>
      </c>
    </row>
    <row r="118" spans="2:2" x14ac:dyDescent="0.25">
      <c r="B118" s="41" t="s">
        <v>444</v>
      </c>
    </row>
    <row r="119" spans="2:2" x14ac:dyDescent="0.25">
      <c r="B119" s="41" t="s">
        <v>790</v>
      </c>
    </row>
    <row r="120" spans="2:2" x14ac:dyDescent="0.25">
      <c r="B120" s="41" t="s">
        <v>895</v>
      </c>
    </row>
    <row r="121" spans="2:2" x14ac:dyDescent="0.25">
      <c r="B121" s="41" t="s">
        <v>443</v>
      </c>
    </row>
    <row r="122" spans="2:2" x14ac:dyDescent="0.25">
      <c r="B122" s="41" t="s">
        <v>442</v>
      </c>
    </row>
    <row r="123" spans="2:2" x14ac:dyDescent="0.25">
      <c r="B123" s="41" t="s">
        <v>441</v>
      </c>
    </row>
    <row r="124" spans="2:2" x14ac:dyDescent="0.25">
      <c r="B124" s="41" t="s">
        <v>910</v>
      </c>
    </row>
    <row r="125" spans="2:2" x14ac:dyDescent="0.25">
      <c r="B125" s="41" t="s">
        <v>440</v>
      </c>
    </row>
    <row r="126" spans="2:2" x14ac:dyDescent="0.25">
      <c r="B126" s="41" t="s">
        <v>439</v>
      </c>
    </row>
    <row r="127" spans="2:2" x14ac:dyDescent="0.25">
      <c r="B127" s="41" t="s">
        <v>438</v>
      </c>
    </row>
    <row r="128" spans="2:2" x14ac:dyDescent="0.25">
      <c r="B128" s="41" t="s">
        <v>767</v>
      </c>
    </row>
    <row r="129" spans="2:2" x14ac:dyDescent="0.25">
      <c r="B129" s="41" t="s">
        <v>437</v>
      </c>
    </row>
    <row r="130" spans="2:2" x14ac:dyDescent="0.25">
      <c r="B130" s="41" t="s">
        <v>896</v>
      </c>
    </row>
    <row r="131" spans="2:2" x14ac:dyDescent="0.25">
      <c r="B131" s="41" t="s">
        <v>436</v>
      </c>
    </row>
    <row r="132" spans="2:2" x14ac:dyDescent="0.25">
      <c r="B132" s="41" t="s">
        <v>435</v>
      </c>
    </row>
    <row r="133" spans="2:2" x14ac:dyDescent="0.25">
      <c r="B133" s="41" t="s">
        <v>434</v>
      </c>
    </row>
    <row r="134" spans="2:2" x14ac:dyDescent="0.25">
      <c r="B134" s="41" t="s">
        <v>791</v>
      </c>
    </row>
    <row r="135" spans="2:2" x14ac:dyDescent="0.25">
      <c r="B135" s="41" t="s">
        <v>433</v>
      </c>
    </row>
    <row r="136" spans="2:2" x14ac:dyDescent="0.25">
      <c r="B136" s="41" t="s">
        <v>432</v>
      </c>
    </row>
    <row r="137" spans="2:2" x14ac:dyDescent="0.25">
      <c r="B137" s="41" t="s">
        <v>431</v>
      </c>
    </row>
    <row r="138" spans="2:2" x14ac:dyDescent="0.25">
      <c r="B138" s="41" t="s">
        <v>430</v>
      </c>
    </row>
    <row r="139" spans="2:2" x14ac:dyDescent="0.25">
      <c r="B139" s="41" t="s">
        <v>429</v>
      </c>
    </row>
    <row r="140" spans="2:2" x14ac:dyDescent="0.25">
      <c r="B140" s="41" t="s">
        <v>428</v>
      </c>
    </row>
    <row r="141" spans="2:2" x14ac:dyDescent="0.25">
      <c r="B141" s="44" t="s">
        <v>911</v>
      </c>
    </row>
    <row r="142" spans="2:2" x14ac:dyDescent="0.25">
      <c r="B142" s="41" t="s">
        <v>427</v>
      </c>
    </row>
    <row r="143" spans="2:2" x14ac:dyDescent="0.25">
      <c r="B143" s="41" t="s">
        <v>426</v>
      </c>
    </row>
    <row r="144" spans="2:2" x14ac:dyDescent="0.25">
      <c r="B144" s="41" t="s">
        <v>425</v>
      </c>
    </row>
    <row r="145" spans="2:3" x14ac:dyDescent="0.25">
      <c r="B145" s="41"/>
    </row>
    <row r="146" spans="2:3" x14ac:dyDescent="0.25">
      <c r="B146" s="41"/>
    </row>
    <row r="147" spans="2:3" x14ac:dyDescent="0.25">
      <c r="B147" s="43" t="s">
        <v>424</v>
      </c>
      <c r="C147" s="159" t="s">
        <v>1028</v>
      </c>
    </row>
    <row r="148" spans="2:3" x14ac:dyDescent="0.25">
      <c r="B148" s="43" t="s">
        <v>423</v>
      </c>
    </row>
    <row r="149" spans="2:3" x14ac:dyDescent="0.25">
      <c r="B149" s="43"/>
    </row>
    <row r="150" spans="2:3" x14ac:dyDescent="0.25">
      <c r="B150" s="42" t="s">
        <v>422</v>
      </c>
      <c r="C150" s="159" t="s">
        <v>1028</v>
      </c>
    </row>
    <row r="151" spans="2:3" x14ac:dyDescent="0.25">
      <c r="B151" s="42" t="s">
        <v>421</v>
      </c>
    </row>
    <row r="152" spans="2:3" x14ac:dyDescent="0.25">
      <c r="B152" s="42"/>
    </row>
    <row r="153" spans="2:3" x14ac:dyDescent="0.25">
      <c r="B153" s="47" t="s">
        <v>420</v>
      </c>
    </row>
    <row r="154" spans="2:3" x14ac:dyDescent="0.25">
      <c r="B154" s="41" t="s">
        <v>419</v>
      </c>
    </row>
    <row r="155" spans="2:3" x14ac:dyDescent="0.25">
      <c r="B155" s="41" t="s">
        <v>418</v>
      </c>
    </row>
    <row r="156" spans="2:3" x14ac:dyDescent="0.25">
      <c r="B156" s="41" t="s">
        <v>792</v>
      </c>
    </row>
    <row r="157" spans="2:3" x14ac:dyDescent="0.25">
      <c r="B157" s="41" t="s">
        <v>417</v>
      </c>
    </row>
    <row r="158" spans="2:3" x14ac:dyDescent="0.25">
      <c r="B158" s="41" t="s">
        <v>416</v>
      </c>
    </row>
    <row r="159" spans="2:3" x14ac:dyDescent="0.25">
      <c r="B159" s="41" t="s">
        <v>864</v>
      </c>
    </row>
    <row r="160" spans="2:3" x14ac:dyDescent="0.25">
      <c r="B160" s="41" t="s">
        <v>869</v>
      </c>
    </row>
    <row r="161" spans="2:2" x14ac:dyDescent="0.25">
      <c r="B161" s="41" t="s">
        <v>793</v>
      </c>
    </row>
    <row r="162" spans="2:2" x14ac:dyDescent="0.25">
      <c r="B162" s="41" t="s">
        <v>794</v>
      </c>
    </row>
    <row r="163" spans="2:2" x14ac:dyDescent="0.25">
      <c r="B163" s="41" t="s">
        <v>940</v>
      </c>
    </row>
    <row r="164" spans="2:2" x14ac:dyDescent="0.25">
      <c r="B164" s="41" t="s">
        <v>865</v>
      </c>
    </row>
    <row r="165" spans="2:2" x14ac:dyDescent="0.25">
      <c r="B165" s="41" t="s">
        <v>795</v>
      </c>
    </row>
    <row r="166" spans="2:2" x14ac:dyDescent="0.25">
      <c r="B166" s="41" t="s">
        <v>866</v>
      </c>
    </row>
    <row r="167" spans="2:2" x14ac:dyDescent="0.25">
      <c r="B167" s="41" t="s">
        <v>415</v>
      </c>
    </row>
    <row r="168" spans="2:2" x14ac:dyDescent="0.25">
      <c r="B168" s="41" t="s">
        <v>414</v>
      </c>
    </row>
    <row r="169" spans="2:2" x14ac:dyDescent="0.25">
      <c r="B169" s="41" t="s">
        <v>413</v>
      </c>
    </row>
    <row r="170" spans="2:2" x14ac:dyDescent="0.25">
      <c r="B170" s="41" t="s">
        <v>412</v>
      </c>
    </row>
    <row r="171" spans="2:2" x14ac:dyDescent="0.25">
      <c r="B171" s="41" t="s">
        <v>868</v>
      </c>
    </row>
    <row r="172" spans="2:2" x14ac:dyDescent="0.25">
      <c r="B172" s="41" t="s">
        <v>411</v>
      </c>
    </row>
    <row r="173" spans="2:2" x14ac:dyDescent="0.25">
      <c r="B173" s="41" t="s">
        <v>796</v>
      </c>
    </row>
    <row r="174" spans="2:2" x14ac:dyDescent="0.25">
      <c r="B174" s="46" t="s">
        <v>867</v>
      </c>
    </row>
    <row r="175" spans="2:2" x14ac:dyDescent="0.25">
      <c r="B175" s="41" t="s">
        <v>410</v>
      </c>
    </row>
    <row r="176" spans="2:2" x14ac:dyDescent="0.25">
      <c r="B176" s="41"/>
    </row>
    <row r="177" spans="2:2" x14ac:dyDescent="0.25">
      <c r="B177" s="103" t="s">
        <v>409</v>
      </c>
    </row>
    <row r="178" spans="2:2" x14ac:dyDescent="0.25">
      <c r="B178" s="41" t="s">
        <v>408</v>
      </c>
    </row>
    <row r="179" spans="2:2" x14ac:dyDescent="0.25">
      <c r="B179" s="41" t="s">
        <v>946</v>
      </c>
    </row>
    <row r="180" spans="2:2" x14ac:dyDescent="0.25">
      <c r="B180" s="41" t="s">
        <v>944</v>
      </c>
    </row>
    <row r="181" spans="2:2" x14ac:dyDescent="0.25">
      <c r="B181" s="41" t="s">
        <v>407</v>
      </c>
    </row>
    <row r="182" spans="2:2" x14ac:dyDescent="0.25">
      <c r="B182" s="41" t="s">
        <v>871</v>
      </c>
    </row>
    <row r="183" spans="2:2" x14ac:dyDescent="0.25">
      <c r="B183" s="41" t="s">
        <v>948</v>
      </c>
    </row>
    <row r="184" spans="2:2" x14ac:dyDescent="0.25">
      <c r="B184" s="41" t="s">
        <v>768</v>
      </c>
    </row>
    <row r="185" spans="2:2" x14ac:dyDescent="0.25">
      <c r="B185" s="41" t="s">
        <v>870</v>
      </c>
    </row>
    <row r="186" spans="2:2" x14ac:dyDescent="0.25">
      <c r="B186" s="41" t="s">
        <v>945</v>
      </c>
    </row>
    <row r="187" spans="2:2" x14ac:dyDescent="0.25">
      <c r="B187" s="46" t="s">
        <v>406</v>
      </c>
    </row>
    <row r="188" spans="2:2" x14ac:dyDescent="0.25">
      <c r="B188" s="46" t="s">
        <v>947</v>
      </c>
    </row>
    <row r="189" spans="2:2" x14ac:dyDescent="0.25">
      <c r="B189" s="41"/>
    </row>
    <row r="190" spans="2:2" x14ac:dyDescent="0.25">
      <c r="B190" s="103" t="s">
        <v>405</v>
      </c>
    </row>
    <row r="191" spans="2:2" x14ac:dyDescent="0.25">
      <c r="B191" s="41" t="s">
        <v>872</v>
      </c>
    </row>
    <row r="192" spans="2:2" x14ac:dyDescent="0.25">
      <c r="B192" s="41" t="s">
        <v>404</v>
      </c>
    </row>
    <row r="193" spans="2:2" x14ac:dyDescent="0.25">
      <c r="B193" s="41" t="s">
        <v>403</v>
      </c>
    </row>
    <row r="194" spans="2:2" x14ac:dyDescent="0.25">
      <c r="B194" s="41" t="s">
        <v>897</v>
      </c>
    </row>
    <row r="195" spans="2:2" x14ac:dyDescent="0.25">
      <c r="B195" s="41" t="s">
        <v>402</v>
      </c>
    </row>
    <row r="196" spans="2:2" x14ac:dyDescent="0.25">
      <c r="B196" s="41" t="s">
        <v>401</v>
      </c>
    </row>
    <row r="197" spans="2:2" x14ac:dyDescent="0.25">
      <c r="B197" s="41" t="s">
        <v>399</v>
      </c>
    </row>
    <row r="198" spans="2:2" x14ac:dyDescent="0.25">
      <c r="B198" s="41" t="s">
        <v>400</v>
      </c>
    </row>
    <row r="199" spans="2:2" x14ac:dyDescent="0.25">
      <c r="B199" s="41" t="s">
        <v>398</v>
      </c>
    </row>
    <row r="200" spans="2:2" x14ac:dyDescent="0.25">
      <c r="B200" s="46" t="s">
        <v>397</v>
      </c>
    </row>
    <row r="201" spans="2:2" x14ac:dyDescent="0.25">
      <c r="B201" s="41"/>
    </row>
    <row r="202" spans="2:2" x14ac:dyDescent="0.25">
      <c r="B202" s="103" t="s">
        <v>396</v>
      </c>
    </row>
    <row r="203" spans="2:2" x14ac:dyDescent="0.25">
      <c r="B203" s="41" t="s">
        <v>395</v>
      </c>
    </row>
    <row r="204" spans="2:2" x14ac:dyDescent="0.25">
      <c r="B204" s="41" t="s">
        <v>394</v>
      </c>
    </row>
    <row r="205" spans="2:2" x14ac:dyDescent="0.25">
      <c r="B205" s="46" t="s">
        <v>393</v>
      </c>
    </row>
    <row r="206" spans="2:2" x14ac:dyDescent="0.25">
      <c r="B206" s="41"/>
    </row>
    <row r="207" spans="2:2" x14ac:dyDescent="0.25">
      <c r="B207" s="103" t="s">
        <v>392</v>
      </c>
    </row>
    <row r="208" spans="2:2" x14ac:dyDescent="0.25">
      <c r="B208" s="41" t="s">
        <v>797</v>
      </c>
    </row>
    <row r="209" spans="2:2" x14ac:dyDescent="0.25">
      <c r="B209" s="41" t="s">
        <v>391</v>
      </c>
    </row>
    <row r="210" spans="2:2" x14ac:dyDescent="0.25">
      <c r="B210" s="46" t="s">
        <v>769</v>
      </c>
    </row>
    <row r="211" spans="2:2" x14ac:dyDescent="0.25">
      <c r="B211" s="41"/>
    </row>
    <row r="212" spans="2:2" x14ac:dyDescent="0.25">
      <c r="B212" s="103" t="s">
        <v>390</v>
      </c>
    </row>
    <row r="213" spans="2:2" x14ac:dyDescent="0.25">
      <c r="B213" s="41" t="s">
        <v>798</v>
      </c>
    </row>
    <row r="214" spans="2:2" x14ac:dyDescent="0.25">
      <c r="B214" s="41" t="s">
        <v>873</v>
      </c>
    </row>
    <row r="215" spans="2:2" x14ac:dyDescent="0.25">
      <c r="B215" s="41" t="s">
        <v>389</v>
      </c>
    </row>
    <row r="216" spans="2:2" x14ac:dyDescent="0.25">
      <c r="B216" s="46" t="s">
        <v>388</v>
      </c>
    </row>
    <row r="217" spans="2:2" x14ac:dyDescent="0.25">
      <c r="B217" s="41" t="s">
        <v>387</v>
      </c>
    </row>
    <row r="218" spans="2:2" x14ac:dyDescent="0.25">
      <c r="B218" s="41"/>
    </row>
    <row r="219" spans="2:2" x14ac:dyDescent="0.25">
      <c r="B219" s="103" t="s">
        <v>386</v>
      </c>
    </row>
    <row r="220" spans="2:2" x14ac:dyDescent="0.25">
      <c r="B220" s="46" t="s">
        <v>385</v>
      </c>
    </row>
    <row r="221" spans="2:2" x14ac:dyDescent="0.25">
      <c r="B221" s="46" t="s">
        <v>949</v>
      </c>
    </row>
    <row r="222" spans="2:2" x14ac:dyDescent="0.25">
      <c r="B222" s="41" t="s">
        <v>384</v>
      </c>
    </row>
    <row r="223" spans="2:2" x14ac:dyDescent="0.25">
      <c r="B223" s="47"/>
    </row>
    <row r="224" spans="2:2" x14ac:dyDescent="0.25">
      <c r="B224" s="104" t="s">
        <v>383</v>
      </c>
    </row>
    <row r="225" spans="2:2" x14ac:dyDescent="0.25">
      <c r="B225" s="68" t="s">
        <v>973</v>
      </c>
    </row>
    <row r="226" spans="2:2" x14ac:dyDescent="0.25">
      <c r="B226" s="41" t="s">
        <v>382</v>
      </c>
    </row>
    <row r="227" spans="2:2" x14ac:dyDescent="0.25">
      <c r="B227" s="41"/>
    </row>
    <row r="228" spans="2:2" x14ac:dyDescent="0.25">
      <c r="B228" s="103" t="s">
        <v>381</v>
      </c>
    </row>
    <row r="229" spans="2:2" x14ac:dyDescent="0.25">
      <c r="B229" s="41" t="s">
        <v>912</v>
      </c>
    </row>
    <row r="230" spans="2:2" x14ac:dyDescent="0.25">
      <c r="B230" s="41" t="s">
        <v>380</v>
      </c>
    </row>
    <row r="231" spans="2:2" x14ac:dyDescent="0.25">
      <c r="B231" s="41" t="s">
        <v>379</v>
      </c>
    </row>
    <row r="232" spans="2:2" x14ac:dyDescent="0.25">
      <c r="B232" s="41" t="s">
        <v>378</v>
      </c>
    </row>
    <row r="233" spans="2:2" x14ac:dyDescent="0.25">
      <c r="B233" s="41" t="s">
        <v>377</v>
      </c>
    </row>
    <row r="234" spans="2:2" x14ac:dyDescent="0.25">
      <c r="B234" s="44" t="s">
        <v>913</v>
      </c>
    </row>
    <row r="235" spans="2:2" x14ac:dyDescent="0.25">
      <c r="B235" s="41" t="s">
        <v>376</v>
      </c>
    </row>
    <row r="236" spans="2:2" x14ac:dyDescent="0.25">
      <c r="B236" s="41" t="s">
        <v>877</v>
      </c>
    </row>
    <row r="237" spans="2:2" x14ac:dyDescent="0.25">
      <c r="B237" s="41" t="s">
        <v>375</v>
      </c>
    </row>
    <row r="238" spans="2:2" x14ac:dyDescent="0.25">
      <c r="B238" s="41" t="s">
        <v>875</v>
      </c>
    </row>
    <row r="239" spans="2:2" x14ac:dyDescent="0.25">
      <c r="B239" s="44" t="s">
        <v>914</v>
      </c>
    </row>
    <row r="240" spans="2:2" x14ac:dyDescent="0.25">
      <c r="B240" s="44" t="s">
        <v>915</v>
      </c>
    </row>
    <row r="241" spans="2:3" x14ac:dyDescent="0.25">
      <c r="B241" s="41" t="s">
        <v>374</v>
      </c>
    </row>
    <row r="242" spans="2:3" x14ac:dyDescent="0.25">
      <c r="B242" s="41" t="s">
        <v>1007</v>
      </c>
    </row>
    <row r="243" spans="2:3" x14ac:dyDescent="0.25">
      <c r="B243" s="44" t="s">
        <v>878</v>
      </c>
    </row>
    <row r="244" spans="2:3" x14ac:dyDescent="0.25">
      <c r="B244" s="44" t="s">
        <v>916</v>
      </c>
    </row>
    <row r="245" spans="2:3" x14ac:dyDescent="0.25">
      <c r="B245" s="44" t="s">
        <v>962</v>
      </c>
    </row>
    <row r="246" spans="2:3" x14ac:dyDescent="0.25">
      <c r="B246" s="44" t="s">
        <v>1008</v>
      </c>
    </row>
    <row r="247" spans="2:3" x14ac:dyDescent="0.25">
      <c r="B247" s="44" t="s">
        <v>1009</v>
      </c>
    </row>
    <row r="248" spans="2:3" x14ac:dyDescent="0.25">
      <c r="B248" s="41" t="s">
        <v>371</v>
      </c>
    </row>
    <row r="249" spans="2:3" x14ac:dyDescent="0.25">
      <c r="B249" s="41" t="s">
        <v>1010</v>
      </c>
    </row>
    <row r="250" spans="2:3" x14ac:dyDescent="0.25">
      <c r="B250" s="41" t="s">
        <v>1011</v>
      </c>
      <c r="C250" s="41"/>
    </row>
    <row r="251" spans="2:3" x14ac:dyDescent="0.25">
      <c r="B251" s="41" t="s">
        <v>876</v>
      </c>
    </row>
    <row r="252" spans="2:3" x14ac:dyDescent="0.25">
      <c r="B252" s="44" t="s">
        <v>1012</v>
      </c>
    </row>
    <row r="253" spans="2:3" x14ac:dyDescent="0.25">
      <c r="B253" s="44" t="s">
        <v>1013</v>
      </c>
    </row>
    <row r="254" spans="2:3" x14ac:dyDescent="0.25">
      <c r="B254" s="44" t="s">
        <v>373</v>
      </c>
    </row>
    <row r="255" spans="2:3" x14ac:dyDescent="0.25">
      <c r="B255" s="41" t="s">
        <v>372</v>
      </c>
    </row>
    <row r="256" spans="2:3" x14ac:dyDescent="0.25">
      <c r="B256" s="41" t="s">
        <v>874</v>
      </c>
    </row>
    <row r="257" spans="2:2" x14ac:dyDescent="0.25">
      <c r="B257" s="41" t="s">
        <v>879</v>
      </c>
    </row>
    <row r="258" spans="2:2" x14ac:dyDescent="0.25">
      <c r="B258" s="44" t="s">
        <v>917</v>
      </c>
    </row>
    <row r="259" spans="2:2" x14ac:dyDescent="0.25">
      <c r="B259" s="44" t="s">
        <v>1014</v>
      </c>
    </row>
    <row r="260" spans="2:2" x14ac:dyDescent="0.25">
      <c r="B260" s="44" t="s">
        <v>918</v>
      </c>
    </row>
    <row r="261" spans="2:2" x14ac:dyDescent="0.25">
      <c r="B261" s="44" t="s">
        <v>919</v>
      </c>
    </row>
    <row r="262" spans="2:2" x14ac:dyDescent="0.25">
      <c r="B262" s="41" t="s">
        <v>370</v>
      </c>
    </row>
    <row r="263" spans="2:2" x14ac:dyDescent="0.25">
      <c r="B263" s="44" t="s">
        <v>920</v>
      </c>
    </row>
    <row r="264" spans="2:2" x14ac:dyDescent="0.25">
      <c r="B264" s="44" t="s">
        <v>921</v>
      </c>
    </row>
    <row r="265" spans="2:2" x14ac:dyDescent="0.25">
      <c r="B265" s="44" t="s">
        <v>922</v>
      </c>
    </row>
    <row r="266" spans="2:2" x14ac:dyDescent="0.25">
      <c r="B266" s="44" t="s">
        <v>923</v>
      </c>
    </row>
    <row r="267" spans="2:2" x14ac:dyDescent="0.25">
      <c r="B267" s="44" t="s">
        <v>924</v>
      </c>
    </row>
    <row r="268" spans="2:2" x14ac:dyDescent="0.25">
      <c r="B268" s="44" t="s">
        <v>925</v>
      </c>
    </row>
    <row r="269" spans="2:2" x14ac:dyDescent="0.25">
      <c r="B269" s="44" t="s">
        <v>926</v>
      </c>
    </row>
    <row r="270" spans="2:2" x14ac:dyDescent="0.25">
      <c r="B270" s="41"/>
    </row>
    <row r="271" spans="2:2" x14ac:dyDescent="0.25">
      <c r="B271" s="103" t="s">
        <v>369</v>
      </c>
    </row>
    <row r="272" spans="2:2" x14ac:dyDescent="0.25">
      <c r="B272" s="41" t="s">
        <v>368</v>
      </c>
    </row>
    <row r="273" spans="2:2" x14ac:dyDescent="0.25">
      <c r="B273" s="41" t="s">
        <v>880</v>
      </c>
    </row>
    <row r="274" spans="2:2" x14ac:dyDescent="0.25">
      <c r="B274" s="41" t="s">
        <v>367</v>
      </c>
    </row>
    <row r="275" spans="2:2" x14ac:dyDescent="0.25">
      <c r="B275" s="41" t="s">
        <v>366</v>
      </c>
    </row>
    <row r="276" spans="2:2" x14ac:dyDescent="0.25">
      <c r="B276" s="46" t="s">
        <v>365</v>
      </c>
    </row>
    <row r="277" spans="2:2" x14ac:dyDescent="0.25">
      <c r="B277" s="41"/>
    </row>
    <row r="278" spans="2:2" x14ac:dyDescent="0.25">
      <c r="B278" s="103" t="s">
        <v>364</v>
      </c>
    </row>
    <row r="279" spans="2:2" x14ac:dyDescent="0.25">
      <c r="B279" s="41" t="s">
        <v>363</v>
      </c>
    </row>
    <row r="280" spans="2:2" x14ac:dyDescent="0.25">
      <c r="B280" s="41" t="s">
        <v>362</v>
      </c>
    </row>
    <row r="281" spans="2:2" x14ac:dyDescent="0.25">
      <c r="B281" s="41" t="s">
        <v>361</v>
      </c>
    </row>
    <row r="282" spans="2:2" x14ac:dyDescent="0.25">
      <c r="B282" s="46" t="s">
        <v>360</v>
      </c>
    </row>
    <row r="283" spans="2:2" x14ac:dyDescent="0.25">
      <c r="B283" s="41" t="s">
        <v>359</v>
      </c>
    </row>
    <row r="284" spans="2:2" x14ac:dyDescent="0.25">
      <c r="B284" s="41"/>
    </row>
    <row r="285" spans="2:2" x14ac:dyDescent="0.25">
      <c r="B285" s="103" t="s">
        <v>189</v>
      </c>
    </row>
    <row r="286" spans="2:2" x14ac:dyDescent="0.25">
      <c r="B286" s="41" t="s">
        <v>799</v>
      </c>
    </row>
    <row r="287" spans="2:2" x14ac:dyDescent="0.25">
      <c r="B287" s="44" t="s">
        <v>358</v>
      </c>
    </row>
    <row r="288" spans="2:2" x14ac:dyDescent="0.25">
      <c r="B288" s="41" t="s">
        <v>357</v>
      </c>
    </row>
    <row r="289" spans="2:2" x14ac:dyDescent="0.25">
      <c r="B289" s="44" t="s">
        <v>1000</v>
      </c>
    </row>
    <row r="290" spans="2:2" x14ac:dyDescent="0.25">
      <c r="B290" s="41" t="s">
        <v>356</v>
      </c>
    </row>
    <row r="291" spans="2:2" x14ac:dyDescent="0.25">
      <c r="B291" s="41" t="s">
        <v>355</v>
      </c>
    </row>
    <row r="292" spans="2:2" x14ac:dyDescent="0.25">
      <c r="B292" s="41" t="s">
        <v>354</v>
      </c>
    </row>
    <row r="293" spans="2:2" x14ac:dyDescent="0.25">
      <c r="B293" s="41" t="s">
        <v>800</v>
      </c>
    </row>
    <row r="294" spans="2:2" x14ac:dyDescent="0.25">
      <c r="B294" s="41" t="s">
        <v>183</v>
      </c>
    </row>
    <row r="295" spans="2:2" x14ac:dyDescent="0.25">
      <c r="B295" s="44" t="s">
        <v>1001</v>
      </c>
    </row>
    <row r="296" spans="2:2" x14ac:dyDescent="0.25">
      <c r="B296" s="41" t="s">
        <v>353</v>
      </c>
    </row>
    <row r="297" spans="2:2" x14ac:dyDescent="0.25">
      <c r="B297" s="41" t="s">
        <v>801</v>
      </c>
    </row>
    <row r="298" spans="2:2" x14ac:dyDescent="0.25">
      <c r="B298" s="41" t="s">
        <v>1015</v>
      </c>
    </row>
    <row r="299" spans="2:2" x14ac:dyDescent="0.25">
      <c r="B299" s="41" t="s">
        <v>352</v>
      </c>
    </row>
    <row r="300" spans="2:2" x14ac:dyDescent="0.25">
      <c r="B300" s="41" t="s">
        <v>802</v>
      </c>
    </row>
    <row r="301" spans="2:2" x14ac:dyDescent="0.25">
      <c r="B301" s="41" t="s">
        <v>956</v>
      </c>
    </row>
    <row r="302" spans="2:2" x14ac:dyDescent="0.25">
      <c r="B302" s="41" t="s">
        <v>351</v>
      </c>
    </row>
    <row r="303" spans="2:2" x14ac:dyDescent="0.25">
      <c r="B303" s="41" t="s">
        <v>970</v>
      </c>
    </row>
    <row r="304" spans="2:2" x14ac:dyDescent="0.25">
      <c r="B304" s="44" t="s">
        <v>1016</v>
      </c>
    </row>
    <row r="305" spans="2:2" x14ac:dyDescent="0.25">
      <c r="B305" s="46" t="s">
        <v>803</v>
      </c>
    </row>
    <row r="306" spans="2:2" x14ac:dyDescent="0.25">
      <c r="B306" s="41" t="s">
        <v>804</v>
      </c>
    </row>
    <row r="307" spans="2:2" x14ac:dyDescent="0.25">
      <c r="B307" s="41" t="s">
        <v>971</v>
      </c>
    </row>
    <row r="308" spans="2:2" x14ac:dyDescent="0.25">
      <c r="B308" s="41" t="s">
        <v>350</v>
      </c>
    </row>
    <row r="309" spans="2:2" x14ac:dyDescent="0.25">
      <c r="B309" s="41" t="s">
        <v>349</v>
      </c>
    </row>
    <row r="310" spans="2:2" x14ac:dyDescent="0.25">
      <c r="B310" s="46" t="s">
        <v>348</v>
      </c>
    </row>
    <row r="311" spans="2:2" x14ac:dyDescent="0.25">
      <c r="B311" s="46" t="s">
        <v>957</v>
      </c>
    </row>
    <row r="312" spans="2:2" ht="14.25" customHeight="1" x14ac:dyDescent="0.25">
      <c r="B312" s="44" t="s">
        <v>927</v>
      </c>
    </row>
    <row r="313" spans="2:2" x14ac:dyDescent="0.25">
      <c r="B313" s="41"/>
    </row>
    <row r="314" spans="2:2" x14ac:dyDescent="0.25">
      <c r="B314" s="103" t="s">
        <v>178</v>
      </c>
    </row>
    <row r="315" spans="2:2" x14ac:dyDescent="0.25">
      <c r="B315" s="44" t="s">
        <v>347</v>
      </c>
    </row>
    <row r="316" spans="2:2" x14ac:dyDescent="0.25">
      <c r="B316" s="44" t="s">
        <v>1017</v>
      </c>
    </row>
    <row r="317" spans="2:2" x14ac:dyDescent="0.25">
      <c r="B317" s="41"/>
    </row>
    <row r="318" spans="2:2" x14ac:dyDescent="0.25">
      <c r="B318" s="47" t="s">
        <v>346</v>
      </c>
    </row>
    <row r="319" spans="2:2" x14ac:dyDescent="0.25">
      <c r="B319" s="41" t="s">
        <v>770</v>
      </c>
    </row>
    <row r="320" spans="2:2" x14ac:dyDescent="0.25">
      <c r="B320" s="41" t="s">
        <v>345</v>
      </c>
    </row>
    <row r="321" spans="2:2" x14ac:dyDescent="0.25">
      <c r="B321" s="44" t="s">
        <v>344</v>
      </c>
    </row>
    <row r="322" spans="2:2" x14ac:dyDescent="0.25">
      <c r="B322" s="44" t="s">
        <v>928</v>
      </c>
    </row>
    <row r="323" spans="2:2" x14ac:dyDescent="0.25">
      <c r="B323" s="41"/>
    </row>
    <row r="324" spans="2:2" x14ac:dyDescent="0.25">
      <c r="B324" s="103" t="s">
        <v>343</v>
      </c>
    </row>
    <row r="325" spans="2:2" x14ac:dyDescent="0.25">
      <c r="B325" s="41" t="s">
        <v>342</v>
      </c>
    </row>
    <row r="326" spans="2:2" x14ac:dyDescent="0.25">
      <c r="B326" s="41" t="s">
        <v>960</v>
      </c>
    </row>
    <row r="327" spans="2:2" x14ac:dyDescent="0.25">
      <c r="B327" s="41" t="s">
        <v>341</v>
      </c>
    </row>
    <row r="328" spans="2:2" x14ac:dyDescent="0.25">
      <c r="B328" s="41" t="s">
        <v>340</v>
      </c>
    </row>
    <row r="329" spans="2:2" x14ac:dyDescent="0.25">
      <c r="B329" s="41" t="s">
        <v>881</v>
      </c>
    </row>
    <row r="330" spans="2:2" x14ac:dyDescent="0.25">
      <c r="B330" s="41" t="s">
        <v>805</v>
      </c>
    </row>
    <row r="331" spans="2:2" x14ac:dyDescent="0.25">
      <c r="B331" s="44" t="s">
        <v>339</v>
      </c>
    </row>
    <row r="332" spans="2:2" x14ac:dyDescent="0.25">
      <c r="B332" s="46" t="s">
        <v>338</v>
      </c>
    </row>
    <row r="333" spans="2:2" x14ac:dyDescent="0.25">
      <c r="B333" s="41" t="s">
        <v>337</v>
      </c>
    </row>
    <row r="334" spans="2:2" x14ac:dyDescent="0.25">
      <c r="B334" s="41" t="s">
        <v>961</v>
      </c>
    </row>
    <row r="335" spans="2:2" x14ac:dyDescent="0.25">
      <c r="B335" s="41" t="s">
        <v>336</v>
      </c>
    </row>
    <row r="336" spans="2:2" x14ac:dyDescent="0.25">
      <c r="B336" s="46" t="s">
        <v>335</v>
      </c>
    </row>
    <row r="337" spans="2:3" x14ac:dyDescent="0.25">
      <c r="B337" s="41" t="s">
        <v>882</v>
      </c>
    </row>
    <row r="338" spans="2:3" x14ac:dyDescent="0.25">
      <c r="B338" s="41" t="s">
        <v>806</v>
      </c>
    </row>
    <row r="339" spans="2:3" x14ac:dyDescent="0.25">
      <c r="B339" s="41"/>
    </row>
    <row r="340" spans="2:3" x14ac:dyDescent="0.25">
      <c r="B340" s="103" t="s">
        <v>138</v>
      </c>
    </row>
    <row r="341" spans="2:3" x14ac:dyDescent="0.25">
      <c r="B341" s="41" t="s">
        <v>334</v>
      </c>
    </row>
    <row r="342" spans="2:3" x14ac:dyDescent="0.25">
      <c r="B342" s="41" t="s">
        <v>333</v>
      </c>
    </row>
    <row r="343" spans="2:3" x14ac:dyDescent="0.25">
      <c r="B343" s="41" t="s">
        <v>807</v>
      </c>
    </row>
    <row r="344" spans="2:3" x14ac:dyDescent="0.25">
      <c r="B344" s="41" t="s">
        <v>884</v>
      </c>
    </row>
    <row r="345" spans="2:3" x14ac:dyDescent="0.25">
      <c r="B345" s="41" t="s">
        <v>808</v>
      </c>
    </row>
    <row r="346" spans="2:3" x14ac:dyDescent="0.25">
      <c r="B346" s="46" t="s">
        <v>771</v>
      </c>
    </row>
    <row r="347" spans="2:3" x14ac:dyDescent="0.25">
      <c r="B347" s="46" t="s">
        <v>883</v>
      </c>
    </row>
    <row r="348" spans="2:3" x14ac:dyDescent="0.25">
      <c r="B348" s="41" t="s">
        <v>332</v>
      </c>
    </row>
    <row r="349" spans="2:3" x14ac:dyDescent="0.25">
      <c r="B349" s="41"/>
    </row>
    <row r="350" spans="2:3" x14ac:dyDescent="0.25">
      <c r="B350" s="42" t="s">
        <v>331</v>
      </c>
      <c r="C350" s="159" t="s">
        <v>1028</v>
      </c>
    </row>
    <row r="351" spans="2:3" x14ac:dyDescent="0.25">
      <c r="B351" s="42" t="s">
        <v>330</v>
      </c>
    </row>
    <row r="352" spans="2:3" x14ac:dyDescent="0.25">
      <c r="B352" s="47"/>
    </row>
    <row r="353" spans="2:2" x14ac:dyDescent="0.25">
      <c r="B353" s="48" t="s">
        <v>329</v>
      </c>
    </row>
    <row r="354" spans="2:2" x14ac:dyDescent="0.25">
      <c r="B354" s="41"/>
    </row>
    <row r="355" spans="2:2" x14ac:dyDescent="0.25">
      <c r="B355" s="47" t="s">
        <v>328</v>
      </c>
    </row>
    <row r="356" spans="2:2" x14ac:dyDescent="0.25">
      <c r="B356" s="46" t="s">
        <v>941</v>
      </c>
    </row>
    <row r="357" spans="2:2" x14ac:dyDescent="0.25">
      <c r="B357" s="41" t="s">
        <v>809</v>
      </c>
    </row>
    <row r="358" spans="2:2" x14ac:dyDescent="0.25">
      <c r="B358" s="41" t="s">
        <v>327</v>
      </c>
    </row>
    <row r="359" spans="2:2" x14ac:dyDescent="0.25">
      <c r="B359" s="46" t="s">
        <v>326</v>
      </c>
    </row>
    <row r="360" spans="2:2" x14ac:dyDescent="0.25">
      <c r="B360" s="41" t="s">
        <v>325</v>
      </c>
    </row>
    <row r="361" spans="2:2" x14ac:dyDescent="0.25">
      <c r="B361" s="41"/>
    </row>
    <row r="362" spans="2:2" x14ac:dyDescent="0.25">
      <c r="B362" s="47" t="s">
        <v>324</v>
      </c>
    </row>
    <row r="363" spans="2:2" x14ac:dyDescent="0.25">
      <c r="B363" s="41" t="s">
        <v>323</v>
      </c>
    </row>
    <row r="364" spans="2:2" x14ac:dyDescent="0.25">
      <c r="B364" s="41" t="s">
        <v>322</v>
      </c>
    </row>
    <row r="365" spans="2:2" x14ac:dyDescent="0.25">
      <c r="B365" s="41" t="s">
        <v>321</v>
      </c>
    </row>
    <row r="366" spans="2:2" x14ac:dyDescent="0.25">
      <c r="B366" s="41" t="s">
        <v>810</v>
      </c>
    </row>
    <row r="367" spans="2:2" x14ac:dyDescent="0.25">
      <c r="B367" s="41" t="s">
        <v>943</v>
      </c>
    </row>
    <row r="368" spans="2:2" x14ac:dyDescent="0.25">
      <c r="B368" s="41" t="s">
        <v>320</v>
      </c>
    </row>
    <row r="369" spans="2:2" x14ac:dyDescent="0.25">
      <c r="B369" s="46" t="s">
        <v>942</v>
      </c>
    </row>
    <row r="370" spans="2:2" x14ac:dyDescent="0.25">
      <c r="B370" s="41" t="s">
        <v>886</v>
      </c>
    </row>
    <row r="371" spans="2:2" x14ac:dyDescent="0.25">
      <c r="B371" s="41" t="s">
        <v>963</v>
      </c>
    </row>
    <row r="372" spans="2:2" x14ac:dyDescent="0.25">
      <c r="B372" s="41" t="s">
        <v>319</v>
      </c>
    </row>
    <row r="373" spans="2:2" x14ac:dyDescent="0.25">
      <c r="B373" s="41" t="s">
        <v>1018</v>
      </c>
    </row>
    <row r="374" spans="2:2" x14ac:dyDescent="0.25">
      <c r="B374" s="41" t="s">
        <v>318</v>
      </c>
    </row>
    <row r="375" spans="2:2" x14ac:dyDescent="0.25">
      <c r="B375" s="41"/>
    </row>
    <row r="376" spans="2:2" x14ac:dyDescent="0.25">
      <c r="B376" s="47" t="s">
        <v>317</v>
      </c>
    </row>
    <row r="377" spans="2:2" x14ac:dyDescent="0.25">
      <c r="B377" s="41" t="s">
        <v>316</v>
      </c>
    </row>
    <row r="378" spans="2:2" x14ac:dyDescent="0.25">
      <c r="B378" s="41" t="s">
        <v>772</v>
      </c>
    </row>
    <row r="379" spans="2:2" x14ac:dyDescent="0.25">
      <c r="B379" s="41" t="s">
        <v>773</v>
      </c>
    </row>
    <row r="380" spans="2:2" x14ac:dyDescent="0.25">
      <c r="B380" s="41" t="s">
        <v>811</v>
      </c>
    </row>
    <row r="381" spans="2:2" x14ac:dyDescent="0.25">
      <c r="B381" s="41" t="s">
        <v>315</v>
      </c>
    </row>
    <row r="382" spans="2:2" x14ac:dyDescent="0.25">
      <c r="B382" s="41" t="s">
        <v>314</v>
      </c>
    </row>
    <row r="383" spans="2:2" x14ac:dyDescent="0.25">
      <c r="B383" s="41" t="s">
        <v>313</v>
      </c>
    </row>
    <row r="384" spans="2:2" x14ac:dyDescent="0.25">
      <c r="B384" s="41" t="s">
        <v>312</v>
      </c>
    </row>
    <row r="385" spans="2:2" x14ac:dyDescent="0.25">
      <c r="B385" s="41"/>
    </row>
    <row r="386" spans="2:2" x14ac:dyDescent="0.25">
      <c r="B386" s="47" t="s">
        <v>311</v>
      </c>
    </row>
    <row r="387" spans="2:2" x14ac:dyDescent="0.25">
      <c r="B387" s="44" t="s">
        <v>929</v>
      </c>
    </row>
    <row r="388" spans="2:2" x14ac:dyDescent="0.25">
      <c r="B388" s="41" t="s">
        <v>310</v>
      </c>
    </row>
    <row r="389" spans="2:2" x14ac:dyDescent="0.25">
      <c r="B389" s="41" t="s">
        <v>309</v>
      </c>
    </row>
    <row r="390" spans="2:2" x14ac:dyDescent="0.25">
      <c r="B390" s="44" t="s">
        <v>930</v>
      </c>
    </row>
    <row r="391" spans="2:2" x14ac:dyDescent="0.25">
      <c r="B391" s="41"/>
    </row>
    <row r="392" spans="2:2" x14ac:dyDescent="0.25">
      <c r="B392" s="47" t="s">
        <v>308</v>
      </c>
    </row>
    <row r="393" spans="2:2" x14ac:dyDescent="0.25">
      <c r="B393" s="41" t="s">
        <v>307</v>
      </c>
    </row>
    <row r="394" spans="2:2" x14ac:dyDescent="0.25">
      <c r="B394" s="41"/>
    </row>
    <row r="395" spans="2:2" x14ac:dyDescent="0.25">
      <c r="B395" s="47" t="s">
        <v>306</v>
      </c>
    </row>
    <row r="396" spans="2:2" x14ac:dyDescent="0.25">
      <c r="B396" s="41" t="s">
        <v>305</v>
      </c>
    </row>
    <row r="397" spans="2:2" x14ac:dyDescent="0.25">
      <c r="B397" s="41" t="s">
        <v>812</v>
      </c>
    </row>
    <row r="398" spans="2:2" x14ac:dyDescent="0.25">
      <c r="B398" s="41" t="s">
        <v>887</v>
      </c>
    </row>
    <row r="399" spans="2:2" x14ac:dyDescent="0.25">
      <c r="B399" s="41"/>
    </row>
    <row r="400" spans="2:2" x14ac:dyDescent="0.25">
      <c r="B400" s="47" t="s">
        <v>304</v>
      </c>
    </row>
    <row r="401" spans="2:2" x14ac:dyDescent="0.25">
      <c r="B401" s="41" t="s">
        <v>303</v>
      </c>
    </row>
    <row r="402" spans="2:2" x14ac:dyDescent="0.25">
      <c r="B402" s="41" t="s">
        <v>302</v>
      </c>
    </row>
    <row r="403" spans="2:2" x14ac:dyDescent="0.25">
      <c r="B403" s="41" t="s">
        <v>301</v>
      </c>
    </row>
    <row r="404" spans="2:2" x14ac:dyDescent="0.25">
      <c r="B404" s="41" t="s">
        <v>300</v>
      </c>
    </row>
    <row r="405" spans="2:2" x14ac:dyDescent="0.25">
      <c r="B405" s="41" t="s">
        <v>299</v>
      </c>
    </row>
    <row r="406" spans="2:2" x14ac:dyDescent="0.25">
      <c r="B406" s="41" t="s">
        <v>298</v>
      </c>
    </row>
    <row r="407" spans="2:2" x14ac:dyDescent="0.25">
      <c r="B407" s="41"/>
    </row>
    <row r="408" spans="2:2" x14ac:dyDescent="0.25">
      <c r="B408" s="47" t="s">
        <v>297</v>
      </c>
    </row>
    <row r="409" spans="2:2" x14ac:dyDescent="0.25">
      <c r="B409" s="41" t="s">
        <v>296</v>
      </c>
    </row>
    <row r="410" spans="2:2" x14ac:dyDescent="0.25">
      <c r="B410" s="41" t="s">
        <v>295</v>
      </c>
    </row>
    <row r="411" spans="2:2" x14ac:dyDescent="0.25">
      <c r="B411" s="41" t="s">
        <v>294</v>
      </c>
    </row>
    <row r="412" spans="2:2" x14ac:dyDescent="0.25">
      <c r="B412" s="41" t="s">
        <v>293</v>
      </c>
    </row>
    <row r="413" spans="2:2" x14ac:dyDescent="0.25">
      <c r="B413" s="41" t="s">
        <v>292</v>
      </c>
    </row>
    <row r="414" spans="2:2" x14ac:dyDescent="0.25">
      <c r="B414" s="41" t="s">
        <v>1019</v>
      </c>
    </row>
    <row r="415" spans="2:2" x14ac:dyDescent="0.25">
      <c r="B415" s="44" t="s">
        <v>1020</v>
      </c>
    </row>
    <row r="416" spans="2:2" x14ac:dyDescent="0.25">
      <c r="B416" s="44"/>
    </row>
    <row r="417" spans="2:2" x14ac:dyDescent="0.25">
      <c r="B417" s="48" t="s">
        <v>291</v>
      </c>
    </row>
    <row r="418" spans="2:2" x14ac:dyDescent="0.25">
      <c r="B418" s="41"/>
    </row>
    <row r="419" spans="2:2" x14ac:dyDescent="0.25">
      <c r="B419" s="47" t="s">
        <v>290</v>
      </c>
    </row>
    <row r="420" spans="2:2" x14ac:dyDescent="0.25">
      <c r="B420" s="41" t="s">
        <v>289</v>
      </c>
    </row>
    <row r="421" spans="2:2" x14ac:dyDescent="0.25">
      <c r="B421" s="41" t="s">
        <v>813</v>
      </c>
    </row>
    <row r="422" spans="2:2" x14ac:dyDescent="0.25">
      <c r="B422" s="41"/>
    </row>
    <row r="423" spans="2:2" x14ac:dyDescent="0.25">
      <c r="B423" s="47" t="s">
        <v>288</v>
      </c>
    </row>
    <row r="424" spans="2:2" x14ac:dyDescent="0.25">
      <c r="B424" s="41" t="s">
        <v>287</v>
      </c>
    </row>
    <row r="425" spans="2:2" x14ac:dyDescent="0.25">
      <c r="B425" s="48"/>
    </row>
    <row r="426" spans="2:2" x14ac:dyDescent="0.25">
      <c r="B426" s="47" t="s">
        <v>286</v>
      </c>
    </row>
    <row r="427" spans="2:2" x14ac:dyDescent="0.25">
      <c r="B427" s="41" t="s">
        <v>285</v>
      </c>
    </row>
    <row r="428" spans="2:2" x14ac:dyDescent="0.25">
      <c r="B428" s="41" t="s">
        <v>284</v>
      </c>
    </row>
    <row r="429" spans="2:2" x14ac:dyDescent="0.25">
      <c r="B429" s="41" t="s">
        <v>283</v>
      </c>
    </row>
    <row r="430" spans="2:2" x14ac:dyDescent="0.25">
      <c r="B430" s="41" t="s">
        <v>282</v>
      </c>
    </row>
    <row r="431" spans="2:2" x14ac:dyDescent="0.25">
      <c r="B431" s="41" t="s">
        <v>888</v>
      </c>
    </row>
    <row r="432" spans="2:2" x14ac:dyDescent="0.25">
      <c r="B432" s="48"/>
    </row>
    <row r="433" spans="2:2" x14ac:dyDescent="0.25">
      <c r="B433" s="48" t="s">
        <v>281</v>
      </c>
    </row>
    <row r="434" spans="2:2" x14ac:dyDescent="0.25">
      <c r="B434" s="41"/>
    </row>
    <row r="435" spans="2:2" x14ac:dyDescent="0.25">
      <c r="B435" s="47" t="s">
        <v>280</v>
      </c>
    </row>
    <row r="436" spans="2:2" x14ac:dyDescent="0.25">
      <c r="B436" s="41" t="s">
        <v>279</v>
      </c>
    </row>
    <row r="437" spans="2:2" x14ac:dyDescent="0.25">
      <c r="B437" s="41" t="s">
        <v>278</v>
      </c>
    </row>
    <row r="438" spans="2:2" x14ac:dyDescent="0.25">
      <c r="B438" s="41" t="s">
        <v>277</v>
      </c>
    </row>
    <row r="439" spans="2:2" x14ac:dyDescent="0.25">
      <c r="B439" s="44" t="s">
        <v>1021</v>
      </c>
    </row>
    <row r="440" spans="2:2" x14ac:dyDescent="0.25">
      <c r="B440" s="41" t="s">
        <v>276</v>
      </c>
    </row>
    <row r="441" spans="2:2" x14ac:dyDescent="0.25">
      <c r="B441" s="41" t="s">
        <v>275</v>
      </c>
    </row>
    <row r="442" spans="2:2" x14ac:dyDescent="0.25">
      <c r="B442" s="41" t="s">
        <v>274</v>
      </c>
    </row>
    <row r="443" spans="2:2" x14ac:dyDescent="0.25">
      <c r="B443" s="46"/>
    </row>
    <row r="444" spans="2:2" x14ac:dyDescent="0.25">
      <c r="B444" s="48" t="s">
        <v>273</v>
      </c>
    </row>
    <row r="445" spans="2:2" x14ac:dyDescent="0.25">
      <c r="B445" s="46"/>
    </row>
    <row r="446" spans="2:2" x14ac:dyDescent="0.25">
      <c r="B446" s="47" t="s">
        <v>272</v>
      </c>
    </row>
    <row r="447" spans="2:2" x14ac:dyDescent="0.25">
      <c r="B447" s="41" t="s">
        <v>271</v>
      </c>
    </row>
    <row r="448" spans="2:2" x14ac:dyDescent="0.25">
      <c r="B448" s="41" t="s">
        <v>270</v>
      </c>
    </row>
    <row r="449" spans="2:2" x14ac:dyDescent="0.25">
      <c r="B449" s="41" t="s">
        <v>814</v>
      </c>
    </row>
    <row r="450" spans="2:2" x14ac:dyDescent="0.25">
      <c r="B450" s="41" t="s">
        <v>269</v>
      </c>
    </row>
    <row r="451" spans="2:2" x14ac:dyDescent="0.25">
      <c r="B451" s="47"/>
    </row>
    <row r="452" spans="2:2" x14ac:dyDescent="0.25">
      <c r="B452" s="48" t="s">
        <v>268</v>
      </c>
    </row>
    <row r="453" spans="2:2" x14ac:dyDescent="0.25">
      <c r="B453" s="41"/>
    </row>
    <row r="454" spans="2:2" x14ac:dyDescent="0.25">
      <c r="B454" s="47" t="s">
        <v>267</v>
      </c>
    </row>
    <row r="455" spans="2:2" x14ac:dyDescent="0.25">
      <c r="B455" s="41" t="s">
        <v>815</v>
      </c>
    </row>
    <row r="456" spans="2:2" x14ac:dyDescent="0.25">
      <c r="B456" s="41" t="s">
        <v>266</v>
      </c>
    </row>
    <row r="457" spans="2:2" x14ac:dyDescent="0.25">
      <c r="B457" s="41" t="s">
        <v>265</v>
      </c>
    </row>
    <row r="458" spans="2:2" x14ac:dyDescent="0.25">
      <c r="B458" s="41" t="s">
        <v>816</v>
      </c>
    </row>
    <row r="459" spans="2:2" x14ac:dyDescent="0.25">
      <c r="B459" s="41" t="s">
        <v>264</v>
      </c>
    </row>
    <row r="460" spans="2:2" x14ac:dyDescent="0.25">
      <c r="B460" s="41" t="s">
        <v>263</v>
      </c>
    </row>
    <row r="461" spans="2:2" x14ac:dyDescent="0.25">
      <c r="B461" s="41" t="s">
        <v>262</v>
      </c>
    </row>
    <row r="462" spans="2:2" x14ac:dyDescent="0.25">
      <c r="B462" s="41"/>
    </row>
    <row r="463" spans="2:2" x14ac:dyDescent="0.25">
      <c r="B463" s="47" t="s">
        <v>261</v>
      </c>
    </row>
    <row r="464" spans="2:2" x14ac:dyDescent="0.25">
      <c r="B464" s="41" t="s">
        <v>260</v>
      </c>
    </row>
    <row r="465" spans="2:2" x14ac:dyDescent="0.25">
      <c r="B465" s="41" t="s">
        <v>259</v>
      </c>
    </row>
    <row r="466" spans="2:2" x14ac:dyDescent="0.25">
      <c r="B466" s="41" t="s">
        <v>258</v>
      </c>
    </row>
    <row r="467" spans="2:2" x14ac:dyDescent="0.25">
      <c r="B467" s="41" t="s">
        <v>257</v>
      </c>
    </row>
    <row r="468" spans="2:2" x14ac:dyDescent="0.25">
      <c r="B468" s="41" t="s">
        <v>256</v>
      </c>
    </row>
    <row r="469" spans="2:2" x14ac:dyDescent="0.25">
      <c r="B469" s="44" t="s">
        <v>967</v>
      </c>
    </row>
    <row r="470" spans="2:2" x14ac:dyDescent="0.25">
      <c r="B470" s="41" t="s">
        <v>255</v>
      </c>
    </row>
    <row r="471" spans="2:2" x14ac:dyDescent="0.25">
      <c r="B471" s="41" t="s">
        <v>254</v>
      </c>
    </row>
    <row r="472" spans="2:2" x14ac:dyDescent="0.25">
      <c r="B472" s="41" t="s">
        <v>817</v>
      </c>
    </row>
    <row r="473" spans="2:2" x14ac:dyDescent="0.25">
      <c r="B473" s="41" t="s">
        <v>253</v>
      </c>
    </row>
    <row r="474" spans="2:2" x14ac:dyDescent="0.25">
      <c r="B474" s="41" t="s">
        <v>252</v>
      </c>
    </row>
    <row r="475" spans="2:2" x14ac:dyDescent="0.25">
      <c r="B475" s="41" t="s">
        <v>251</v>
      </c>
    </row>
    <row r="476" spans="2:2" x14ac:dyDescent="0.25">
      <c r="B476" s="41" t="s">
        <v>250</v>
      </c>
    </row>
    <row r="477" spans="2:2" x14ac:dyDescent="0.25">
      <c r="B477" s="41" t="s">
        <v>249</v>
      </c>
    </row>
    <row r="478" spans="2:2" x14ac:dyDescent="0.25">
      <c r="B478" s="41" t="s">
        <v>818</v>
      </c>
    </row>
    <row r="479" spans="2:2" x14ac:dyDescent="0.25">
      <c r="B479" s="41" t="s">
        <v>248</v>
      </c>
    </row>
    <row r="480" spans="2:2" x14ac:dyDescent="0.25">
      <c r="B480" s="41" t="s">
        <v>247</v>
      </c>
    </row>
    <row r="481" spans="2:2" x14ac:dyDescent="0.25">
      <c r="B481" s="41" t="s">
        <v>246</v>
      </c>
    </row>
    <row r="482" spans="2:2" x14ac:dyDescent="0.25">
      <c r="B482" s="41" t="s">
        <v>245</v>
      </c>
    </row>
    <row r="483" spans="2:2" x14ac:dyDescent="0.25">
      <c r="B483" s="41"/>
    </row>
    <row r="484" spans="2:2" x14ac:dyDescent="0.25">
      <c r="B484" s="48" t="s">
        <v>244</v>
      </c>
    </row>
    <row r="485" spans="2:2" x14ac:dyDescent="0.25">
      <c r="B485" s="41"/>
    </row>
    <row r="486" spans="2:2" x14ac:dyDescent="0.25">
      <c r="B486" s="47" t="s">
        <v>243</v>
      </c>
    </row>
    <row r="487" spans="2:2" x14ac:dyDescent="0.25">
      <c r="B487" s="41" t="s">
        <v>242</v>
      </c>
    </row>
    <row r="488" spans="2:2" x14ac:dyDescent="0.25">
      <c r="B488" s="41" t="s">
        <v>241</v>
      </c>
    </row>
    <row r="489" spans="2:2" x14ac:dyDescent="0.25">
      <c r="B489" s="41" t="s">
        <v>240</v>
      </c>
    </row>
    <row r="490" spans="2:2" x14ac:dyDescent="0.25">
      <c r="B490" s="41" t="s">
        <v>239</v>
      </c>
    </row>
    <row r="491" spans="2:2" x14ac:dyDescent="0.25">
      <c r="B491" s="41"/>
    </row>
    <row r="492" spans="2:2" x14ac:dyDescent="0.25">
      <c r="B492" s="48" t="s">
        <v>238</v>
      </c>
    </row>
    <row r="493" spans="2:2" x14ac:dyDescent="0.25">
      <c r="B493" s="41"/>
    </row>
    <row r="494" spans="2:2" x14ac:dyDescent="0.25">
      <c r="B494" s="47" t="s">
        <v>237</v>
      </c>
    </row>
    <row r="495" spans="2:2" x14ac:dyDescent="0.25">
      <c r="B495" s="41" t="s">
        <v>898</v>
      </c>
    </row>
    <row r="496" spans="2:2" x14ac:dyDescent="0.25">
      <c r="B496" s="41" t="s">
        <v>819</v>
      </c>
    </row>
    <row r="497" spans="2:2" x14ac:dyDescent="0.25">
      <c r="B497" s="41"/>
    </row>
    <row r="498" spans="2:2" x14ac:dyDescent="0.25">
      <c r="B498" s="47" t="s">
        <v>236</v>
      </c>
    </row>
    <row r="499" spans="2:2" x14ac:dyDescent="0.25">
      <c r="B499" s="41" t="s">
        <v>235</v>
      </c>
    </row>
    <row r="500" spans="2:2" x14ac:dyDescent="0.25">
      <c r="B500" s="41" t="s">
        <v>234</v>
      </c>
    </row>
    <row r="501" spans="2:2" x14ac:dyDescent="0.25">
      <c r="B501" s="41" t="s">
        <v>233</v>
      </c>
    </row>
    <row r="502" spans="2:2" x14ac:dyDescent="0.25">
      <c r="B502" s="41"/>
    </row>
    <row r="503" spans="2:2" x14ac:dyDescent="0.25">
      <c r="B503" s="47" t="s">
        <v>232</v>
      </c>
    </row>
    <row r="504" spans="2:2" x14ac:dyDescent="0.25">
      <c r="B504" s="41" t="s">
        <v>774</v>
      </c>
    </row>
    <row r="505" spans="2:2" x14ac:dyDescent="0.25">
      <c r="B505" s="41" t="s">
        <v>820</v>
      </c>
    </row>
    <row r="506" spans="2:2" x14ac:dyDescent="0.25">
      <c r="B506" s="41" t="s">
        <v>231</v>
      </c>
    </row>
    <row r="507" spans="2:2" x14ac:dyDescent="0.25">
      <c r="B507" s="41"/>
    </row>
    <row r="508" spans="2:2" x14ac:dyDescent="0.25">
      <c r="B508" s="47" t="s">
        <v>230</v>
      </c>
    </row>
    <row r="509" spans="2:2" x14ac:dyDescent="0.25">
      <c r="B509" s="41" t="s">
        <v>821</v>
      </c>
    </row>
    <row r="510" spans="2:2" x14ac:dyDescent="0.25">
      <c r="B510" s="41" t="s">
        <v>995</v>
      </c>
    </row>
    <row r="511" spans="2:2" x14ac:dyDescent="0.25">
      <c r="B511" s="41" t="s">
        <v>229</v>
      </c>
    </row>
    <row r="512" spans="2:2" x14ac:dyDescent="0.25">
      <c r="B512" s="41" t="s">
        <v>228</v>
      </c>
    </row>
    <row r="513" spans="2:2" x14ac:dyDescent="0.25">
      <c r="B513" s="41" t="s">
        <v>227</v>
      </c>
    </row>
    <row r="514" spans="2:2" x14ac:dyDescent="0.25">
      <c r="B514" s="47"/>
    </row>
    <row r="515" spans="2:2" x14ac:dyDescent="0.25">
      <c r="B515" s="48" t="s">
        <v>226</v>
      </c>
    </row>
    <row r="516" spans="2:2" x14ac:dyDescent="0.25">
      <c r="B516" s="41"/>
    </row>
    <row r="517" spans="2:2" x14ac:dyDescent="0.25">
      <c r="B517" s="47" t="s">
        <v>225</v>
      </c>
    </row>
    <row r="518" spans="2:2" x14ac:dyDescent="0.25">
      <c r="B518" s="41" t="s">
        <v>224</v>
      </c>
    </row>
    <row r="519" spans="2:2" x14ac:dyDescent="0.25">
      <c r="B519" s="41" t="s">
        <v>223</v>
      </c>
    </row>
    <row r="520" spans="2:2" x14ac:dyDescent="0.25">
      <c r="B520" s="48"/>
    </row>
    <row r="521" spans="2:2" x14ac:dyDescent="0.25">
      <c r="B521" s="47" t="s">
        <v>222</v>
      </c>
    </row>
    <row r="522" spans="2:2" x14ac:dyDescent="0.25">
      <c r="B522" s="41" t="s">
        <v>221</v>
      </c>
    </row>
    <row r="523" spans="2:2" x14ac:dyDescent="0.25">
      <c r="B523" s="41" t="s">
        <v>220</v>
      </c>
    </row>
    <row r="524" spans="2:2" x14ac:dyDescent="0.25">
      <c r="B524" s="41"/>
    </row>
    <row r="525" spans="2:2" x14ac:dyDescent="0.25">
      <c r="B525" s="47" t="s">
        <v>219</v>
      </c>
    </row>
    <row r="526" spans="2:2" x14ac:dyDescent="0.25">
      <c r="B526" s="44" t="s">
        <v>931</v>
      </c>
    </row>
    <row r="527" spans="2:2" x14ac:dyDescent="0.25">
      <c r="B527" s="41"/>
    </row>
    <row r="528" spans="2:2" x14ac:dyDescent="0.25">
      <c r="B528" s="47" t="s">
        <v>218</v>
      </c>
    </row>
    <row r="529" spans="2:2" x14ac:dyDescent="0.25">
      <c r="B529" s="41" t="s">
        <v>217</v>
      </c>
    </row>
    <row r="530" spans="2:2" x14ac:dyDescent="0.25">
      <c r="B530" s="41"/>
    </row>
    <row r="531" spans="2:2" x14ac:dyDescent="0.25">
      <c r="B531" s="48" t="s">
        <v>216</v>
      </c>
    </row>
    <row r="532" spans="2:2" x14ac:dyDescent="0.25">
      <c r="B532" s="41"/>
    </row>
    <row r="533" spans="2:2" x14ac:dyDescent="0.25">
      <c r="B533" s="47" t="s">
        <v>215</v>
      </c>
    </row>
    <row r="534" spans="2:2" x14ac:dyDescent="0.25">
      <c r="B534" s="41" t="s">
        <v>214</v>
      </c>
    </row>
    <row r="535" spans="2:2" x14ac:dyDescent="0.25">
      <c r="B535" s="41" t="s">
        <v>213</v>
      </c>
    </row>
    <row r="536" spans="2:2" x14ac:dyDescent="0.25">
      <c r="B536" s="44" t="s">
        <v>975</v>
      </c>
    </row>
    <row r="537" spans="2:2" x14ac:dyDescent="0.25">
      <c r="B537" s="41" t="s">
        <v>212</v>
      </c>
    </row>
    <row r="538" spans="2:2" x14ac:dyDescent="0.25">
      <c r="B538" s="41" t="s">
        <v>977</v>
      </c>
    </row>
    <row r="539" spans="2:2" x14ac:dyDescent="0.25">
      <c r="B539" s="41" t="s">
        <v>932</v>
      </c>
    </row>
    <row r="540" spans="2:2" x14ac:dyDescent="0.25">
      <c r="B540" s="41" t="s">
        <v>950</v>
      </c>
    </row>
    <row r="541" spans="2:2" x14ac:dyDescent="0.25">
      <c r="B541" s="41" t="s">
        <v>1002</v>
      </c>
    </row>
    <row r="542" spans="2:2" x14ac:dyDescent="0.25">
      <c r="B542" s="41" t="s">
        <v>211</v>
      </c>
    </row>
    <row r="543" spans="2:2" x14ac:dyDescent="0.25">
      <c r="B543" s="41" t="s">
        <v>988</v>
      </c>
    </row>
    <row r="544" spans="2:2" x14ac:dyDescent="0.25">
      <c r="B544" s="41" t="s">
        <v>976</v>
      </c>
    </row>
    <row r="545" spans="2:2" x14ac:dyDescent="0.25">
      <c r="B545" s="41" t="s">
        <v>989</v>
      </c>
    </row>
    <row r="546" spans="2:2" x14ac:dyDescent="0.25">
      <c r="B546" s="41" t="s">
        <v>990</v>
      </c>
    </row>
    <row r="547" spans="2:2" x14ac:dyDescent="0.25">
      <c r="B547" s="41" t="s">
        <v>210</v>
      </c>
    </row>
    <row r="548" spans="2:2" x14ac:dyDescent="0.25">
      <c r="B548" s="41" t="s">
        <v>885</v>
      </c>
    </row>
    <row r="549" spans="2:2" x14ac:dyDescent="0.25">
      <c r="B549" s="41" t="s">
        <v>775</v>
      </c>
    </row>
    <row r="550" spans="2:2" x14ac:dyDescent="0.25">
      <c r="B550" s="41" t="s">
        <v>209</v>
      </c>
    </row>
    <row r="551" spans="2:2" x14ac:dyDescent="0.25">
      <c r="B551" s="41" t="s">
        <v>822</v>
      </c>
    </row>
    <row r="552" spans="2:2" x14ac:dyDescent="0.25">
      <c r="B552" s="41" t="s">
        <v>951</v>
      </c>
    </row>
    <row r="553" spans="2:2" x14ac:dyDescent="0.25">
      <c r="B553" s="41" t="s">
        <v>987</v>
      </c>
    </row>
    <row r="554" spans="2:2" x14ac:dyDescent="0.25">
      <c r="B554" s="41" t="s">
        <v>823</v>
      </c>
    </row>
    <row r="555" spans="2:2" x14ac:dyDescent="0.25">
      <c r="B555" s="44" t="s">
        <v>933</v>
      </c>
    </row>
    <row r="556" spans="2:2" x14ac:dyDescent="0.25">
      <c r="B556" s="44" t="s">
        <v>952</v>
      </c>
    </row>
    <row r="557" spans="2:2" x14ac:dyDescent="0.25">
      <c r="B557" s="41" t="s">
        <v>208</v>
      </c>
    </row>
    <row r="558" spans="2:2" x14ac:dyDescent="0.25">
      <c r="B558" s="41" t="s">
        <v>207</v>
      </c>
    </row>
    <row r="559" spans="2:2" x14ac:dyDescent="0.25">
      <c r="B559" s="41" t="s">
        <v>206</v>
      </c>
    </row>
    <row r="560" spans="2:2" x14ac:dyDescent="0.25">
      <c r="B560" s="41" t="s">
        <v>205</v>
      </c>
    </row>
    <row r="561" spans="2:2" x14ac:dyDescent="0.25">
      <c r="B561" s="41" t="s">
        <v>204</v>
      </c>
    </row>
    <row r="562" spans="2:2" x14ac:dyDescent="0.25">
      <c r="B562" s="41" t="s">
        <v>894</v>
      </c>
    </row>
    <row r="563" spans="2:2" x14ac:dyDescent="0.25">
      <c r="B563" s="44" t="s">
        <v>978</v>
      </c>
    </row>
    <row r="564" spans="2:2" x14ac:dyDescent="0.25">
      <c r="B564" s="41" t="s">
        <v>203</v>
      </c>
    </row>
    <row r="565" spans="2:2" x14ac:dyDescent="0.25">
      <c r="B565" s="41" t="s">
        <v>202</v>
      </c>
    </row>
    <row r="566" spans="2:2" x14ac:dyDescent="0.25">
      <c r="B566" s="41" t="s">
        <v>991</v>
      </c>
    </row>
    <row r="567" spans="2:2" x14ac:dyDescent="0.25">
      <c r="B567" s="41"/>
    </row>
    <row r="568" spans="2:2" x14ac:dyDescent="0.25">
      <c r="B568" s="104" t="s">
        <v>981</v>
      </c>
    </row>
    <row r="569" spans="2:2" x14ac:dyDescent="0.25">
      <c r="B569" s="68" t="s">
        <v>985</v>
      </c>
    </row>
    <row r="570" spans="2:2" s="153" customFormat="1" x14ac:dyDescent="0.25">
      <c r="B570" s="68" t="s">
        <v>983</v>
      </c>
    </row>
    <row r="571" spans="2:2" x14ac:dyDescent="0.25">
      <c r="B571" s="41" t="s">
        <v>982</v>
      </c>
    </row>
    <row r="572" spans="2:2" x14ac:dyDescent="0.25">
      <c r="B572" s="41" t="s">
        <v>986</v>
      </c>
    </row>
    <row r="573" spans="2:2" x14ac:dyDescent="0.25">
      <c r="B573" s="41"/>
    </row>
    <row r="574" spans="2:2" x14ac:dyDescent="0.25">
      <c r="B574" s="47" t="s">
        <v>201</v>
      </c>
    </row>
    <row r="575" spans="2:2" x14ac:dyDescent="0.25">
      <c r="B575" s="41" t="s">
        <v>992</v>
      </c>
    </row>
    <row r="576" spans="2:2" x14ac:dyDescent="0.25">
      <c r="B576" s="41" t="s">
        <v>200</v>
      </c>
    </row>
    <row r="577" spans="2:2" x14ac:dyDescent="0.25">
      <c r="B577" s="41" t="s">
        <v>993</v>
      </c>
    </row>
    <row r="578" spans="2:2" x14ac:dyDescent="0.25">
      <c r="B578" s="41" t="s">
        <v>994</v>
      </c>
    </row>
    <row r="579" spans="2:2" x14ac:dyDescent="0.25">
      <c r="B579" s="41"/>
    </row>
    <row r="580" spans="2:2" x14ac:dyDescent="0.25">
      <c r="B580" s="47" t="s">
        <v>199</v>
      </c>
    </row>
    <row r="581" spans="2:2" x14ac:dyDescent="0.25">
      <c r="B581" s="41" t="s">
        <v>198</v>
      </c>
    </row>
    <row r="582" spans="2:2" x14ac:dyDescent="0.25">
      <c r="B582" s="41" t="s">
        <v>824</v>
      </c>
    </row>
    <row r="583" spans="2:2" x14ac:dyDescent="0.25">
      <c r="B583" s="41" t="s">
        <v>197</v>
      </c>
    </row>
    <row r="584" spans="2:2" x14ac:dyDescent="0.25">
      <c r="B584" s="41" t="s">
        <v>196</v>
      </c>
    </row>
    <row r="585" spans="2:2" x14ac:dyDescent="0.25">
      <c r="B585" s="41" t="s">
        <v>974</v>
      </c>
    </row>
    <row r="586" spans="2:2" x14ac:dyDescent="0.25">
      <c r="B586" s="41" t="s">
        <v>979</v>
      </c>
    </row>
    <row r="587" spans="2:2" x14ac:dyDescent="0.25">
      <c r="B587" s="41" t="s">
        <v>195</v>
      </c>
    </row>
    <row r="588" spans="2:2" x14ac:dyDescent="0.25">
      <c r="B588" s="68" t="s">
        <v>984</v>
      </c>
    </row>
    <row r="589" spans="2:2" x14ac:dyDescent="0.25">
      <c r="B589" s="41" t="s">
        <v>980</v>
      </c>
    </row>
    <row r="590" spans="2:2" x14ac:dyDescent="0.25">
      <c r="B590" s="41" t="s">
        <v>934</v>
      </c>
    </row>
    <row r="591" spans="2:2" x14ac:dyDescent="0.25">
      <c r="B591" s="41"/>
    </row>
    <row r="592" spans="2:2" x14ac:dyDescent="0.25">
      <c r="B592" s="112" t="s">
        <v>953</v>
      </c>
    </row>
    <row r="593" spans="2:2" x14ac:dyDescent="0.25">
      <c r="B593" s="41"/>
    </row>
    <row r="594" spans="2:2" x14ac:dyDescent="0.25">
      <c r="B594" s="47" t="s">
        <v>954</v>
      </c>
    </row>
    <row r="595" spans="2:2" x14ac:dyDescent="0.25">
      <c r="B595" s="46" t="s">
        <v>955</v>
      </c>
    </row>
    <row r="596" spans="2:2" x14ac:dyDescent="0.25">
      <c r="B596" s="41"/>
    </row>
    <row r="597" spans="2:2" x14ac:dyDescent="0.25">
      <c r="B597" s="48" t="s">
        <v>194</v>
      </c>
    </row>
    <row r="598" spans="2:2" x14ac:dyDescent="0.25">
      <c r="B598" s="41"/>
    </row>
    <row r="599" spans="2:2" x14ac:dyDescent="0.25">
      <c r="B599" s="104" t="s">
        <v>997</v>
      </c>
    </row>
    <row r="600" spans="2:2" x14ac:dyDescent="0.25">
      <c r="B600" s="41" t="s">
        <v>193</v>
      </c>
    </row>
    <row r="601" spans="2:2" x14ac:dyDescent="0.25">
      <c r="B601" s="41" t="s">
        <v>192</v>
      </c>
    </row>
    <row r="602" spans="2:2" x14ac:dyDescent="0.25">
      <c r="B602" s="41" t="s">
        <v>825</v>
      </c>
    </row>
    <row r="603" spans="2:2" x14ac:dyDescent="0.25">
      <c r="B603" s="41" t="s">
        <v>191</v>
      </c>
    </row>
    <row r="604" spans="2:2" x14ac:dyDescent="0.25">
      <c r="B604" s="41" t="s">
        <v>1022</v>
      </c>
    </row>
    <row r="605" spans="2:2" x14ac:dyDescent="0.25">
      <c r="B605" s="41"/>
    </row>
    <row r="606" spans="2:2" x14ac:dyDescent="0.25">
      <c r="B606" s="48" t="s">
        <v>190</v>
      </c>
    </row>
    <row r="607" spans="2:2" x14ac:dyDescent="0.25">
      <c r="B607" s="44"/>
    </row>
    <row r="608" spans="2:2" x14ac:dyDescent="0.25">
      <c r="B608" s="47" t="s">
        <v>189</v>
      </c>
    </row>
    <row r="609" spans="2:2" x14ac:dyDescent="0.25">
      <c r="B609" s="41" t="s">
        <v>891</v>
      </c>
    </row>
    <row r="610" spans="2:2" x14ac:dyDescent="0.25">
      <c r="B610" s="41" t="s">
        <v>188</v>
      </c>
    </row>
    <row r="611" spans="2:2" x14ac:dyDescent="0.25">
      <c r="B611" s="41" t="s">
        <v>187</v>
      </c>
    </row>
    <row r="612" spans="2:2" x14ac:dyDescent="0.25">
      <c r="B612" s="41" t="s">
        <v>890</v>
      </c>
    </row>
    <row r="613" spans="2:2" x14ac:dyDescent="0.25">
      <c r="B613" s="41" t="s">
        <v>186</v>
      </c>
    </row>
    <row r="614" spans="2:2" x14ac:dyDescent="0.25">
      <c r="B614" s="41" t="s">
        <v>185</v>
      </c>
    </row>
    <row r="615" spans="2:2" x14ac:dyDescent="0.25">
      <c r="B615" s="44" t="s">
        <v>1023</v>
      </c>
    </row>
    <row r="616" spans="2:2" x14ac:dyDescent="0.25">
      <c r="B616" s="41" t="s">
        <v>184</v>
      </c>
    </row>
    <row r="617" spans="2:2" x14ac:dyDescent="0.25">
      <c r="B617" s="44" t="s">
        <v>1024</v>
      </c>
    </row>
    <row r="618" spans="2:2" x14ac:dyDescent="0.25">
      <c r="B618" s="44" t="s">
        <v>889</v>
      </c>
    </row>
    <row r="619" spans="2:2" x14ac:dyDescent="0.25">
      <c r="B619" s="41" t="s">
        <v>182</v>
      </c>
    </row>
    <row r="620" spans="2:2" x14ac:dyDescent="0.25">
      <c r="B620" s="41" t="s">
        <v>181</v>
      </c>
    </row>
    <row r="621" spans="2:2" x14ac:dyDescent="0.25">
      <c r="B621" s="41" t="s">
        <v>958</v>
      </c>
    </row>
    <row r="622" spans="2:2" x14ac:dyDescent="0.25">
      <c r="B622" s="41" t="s">
        <v>180</v>
      </c>
    </row>
    <row r="623" spans="2:2" x14ac:dyDescent="0.25">
      <c r="B623" s="46"/>
    </row>
    <row r="624" spans="2:2" x14ac:dyDescent="0.25">
      <c r="B624" s="48" t="s">
        <v>179</v>
      </c>
    </row>
    <row r="625" spans="2:2" x14ac:dyDescent="0.25">
      <c r="B625" s="46"/>
    </row>
    <row r="626" spans="2:2" x14ac:dyDescent="0.25">
      <c r="B626" s="47" t="s">
        <v>178</v>
      </c>
    </row>
    <row r="627" spans="2:2" x14ac:dyDescent="0.25">
      <c r="B627" s="41" t="s">
        <v>177</v>
      </c>
    </row>
    <row r="628" spans="2:2" x14ac:dyDescent="0.25">
      <c r="B628" s="41" t="s">
        <v>176</v>
      </c>
    </row>
    <row r="629" spans="2:2" x14ac:dyDescent="0.25">
      <c r="B629" s="41" t="s">
        <v>959</v>
      </c>
    </row>
    <row r="630" spans="2:2" x14ac:dyDescent="0.25">
      <c r="B630" s="41" t="s">
        <v>175</v>
      </c>
    </row>
    <row r="631" spans="2:2" x14ac:dyDescent="0.25">
      <c r="B631" s="41" t="s">
        <v>174</v>
      </c>
    </row>
    <row r="632" spans="2:2" x14ac:dyDescent="0.25">
      <c r="B632" s="41" t="s">
        <v>173</v>
      </c>
    </row>
    <row r="633" spans="2:2" x14ac:dyDescent="0.25">
      <c r="B633" s="46"/>
    </row>
    <row r="634" spans="2:2" x14ac:dyDescent="0.25">
      <c r="B634" s="48" t="s">
        <v>172</v>
      </c>
    </row>
    <row r="635" spans="2:2" x14ac:dyDescent="0.25">
      <c r="B635" s="68"/>
    </row>
    <row r="636" spans="2:2" x14ac:dyDescent="0.25">
      <c r="B636" s="103" t="s">
        <v>171</v>
      </c>
    </row>
    <row r="637" spans="2:2" x14ac:dyDescent="0.25">
      <c r="B637" s="41" t="s">
        <v>170</v>
      </c>
    </row>
    <row r="638" spans="2:2" x14ac:dyDescent="0.25">
      <c r="B638" s="41" t="s">
        <v>169</v>
      </c>
    </row>
    <row r="639" spans="2:2" x14ac:dyDescent="0.25">
      <c r="B639" s="41"/>
    </row>
    <row r="640" spans="2:2" x14ac:dyDescent="0.25">
      <c r="B640" s="48" t="s">
        <v>168</v>
      </c>
    </row>
    <row r="641" spans="2:2" x14ac:dyDescent="0.25">
      <c r="B641" s="41"/>
    </row>
    <row r="642" spans="2:2" x14ac:dyDescent="0.25">
      <c r="B642" s="47" t="s">
        <v>167</v>
      </c>
    </row>
    <row r="643" spans="2:2" x14ac:dyDescent="0.25">
      <c r="B643" s="41" t="s">
        <v>166</v>
      </c>
    </row>
    <row r="644" spans="2:2" x14ac:dyDescent="0.25">
      <c r="B644" s="41" t="s">
        <v>165</v>
      </c>
    </row>
    <row r="645" spans="2:2" x14ac:dyDescent="0.25">
      <c r="B645" s="41" t="s">
        <v>164</v>
      </c>
    </row>
    <row r="646" spans="2:2" x14ac:dyDescent="0.25">
      <c r="B646" s="47"/>
    </row>
    <row r="647" spans="2:2" x14ac:dyDescent="0.25">
      <c r="B647" s="47" t="s">
        <v>163</v>
      </c>
    </row>
    <row r="648" spans="2:2" x14ac:dyDescent="0.25">
      <c r="B648" s="41" t="s">
        <v>162</v>
      </c>
    </row>
    <row r="649" spans="2:2" x14ac:dyDescent="0.25">
      <c r="B649" s="41" t="s">
        <v>161</v>
      </c>
    </row>
    <row r="650" spans="2:2" x14ac:dyDescent="0.25">
      <c r="B650" s="41" t="s">
        <v>160</v>
      </c>
    </row>
    <row r="651" spans="2:2" x14ac:dyDescent="0.25">
      <c r="B651" s="44" t="s">
        <v>899</v>
      </c>
    </row>
    <row r="652" spans="2:2" x14ac:dyDescent="0.25">
      <c r="B652" s="41" t="s">
        <v>159</v>
      </c>
    </row>
    <row r="653" spans="2:2" x14ac:dyDescent="0.25">
      <c r="B653" s="41" t="s">
        <v>158</v>
      </c>
    </row>
    <row r="654" spans="2:2" x14ac:dyDescent="0.25">
      <c r="B654" s="41" t="s">
        <v>157</v>
      </c>
    </row>
    <row r="655" spans="2:2" x14ac:dyDescent="0.25">
      <c r="B655" s="41" t="s">
        <v>156</v>
      </c>
    </row>
    <row r="656" spans="2:2" x14ac:dyDescent="0.25">
      <c r="B656" s="41" t="s">
        <v>155</v>
      </c>
    </row>
    <row r="657" spans="2:2" x14ac:dyDescent="0.25">
      <c r="B657" s="44"/>
    </row>
    <row r="658" spans="2:2" x14ac:dyDescent="0.25">
      <c r="B658" s="47" t="s">
        <v>154</v>
      </c>
    </row>
    <row r="659" spans="2:2" x14ac:dyDescent="0.25">
      <c r="B659" s="41" t="s">
        <v>153</v>
      </c>
    </row>
    <row r="660" spans="2:2" x14ac:dyDescent="0.25">
      <c r="B660" s="41" t="s">
        <v>826</v>
      </c>
    </row>
    <row r="661" spans="2:2" x14ac:dyDescent="0.25">
      <c r="B661" s="41" t="s">
        <v>152</v>
      </c>
    </row>
    <row r="662" spans="2:2" x14ac:dyDescent="0.25">
      <c r="B662" s="41" t="s">
        <v>151</v>
      </c>
    </row>
    <row r="663" spans="2:2" x14ac:dyDescent="0.25">
      <c r="B663" s="41" t="s">
        <v>900</v>
      </c>
    </row>
    <row r="664" spans="2:2" x14ac:dyDescent="0.25">
      <c r="B664" s="41" t="s">
        <v>150</v>
      </c>
    </row>
    <row r="665" spans="2:2" x14ac:dyDescent="0.25">
      <c r="B665" s="41" t="s">
        <v>149</v>
      </c>
    </row>
    <row r="666" spans="2:2" x14ac:dyDescent="0.25">
      <c r="B666" s="41" t="s">
        <v>148</v>
      </c>
    </row>
    <row r="667" spans="2:2" x14ac:dyDescent="0.25">
      <c r="B667" s="41" t="s">
        <v>147</v>
      </c>
    </row>
    <row r="668" spans="2:2" x14ac:dyDescent="0.25">
      <c r="B668" s="41" t="s">
        <v>827</v>
      </c>
    </row>
    <row r="669" spans="2:2" x14ac:dyDescent="0.25">
      <c r="B669" s="43"/>
    </row>
    <row r="670" spans="2:2" x14ac:dyDescent="0.25">
      <c r="B670" s="48" t="s">
        <v>146</v>
      </c>
    </row>
    <row r="671" spans="2:2" x14ac:dyDescent="0.25">
      <c r="B671" s="42"/>
    </row>
    <row r="672" spans="2:2" x14ac:dyDescent="0.25">
      <c r="B672" s="47" t="s">
        <v>145</v>
      </c>
    </row>
    <row r="673" spans="2:2" x14ac:dyDescent="0.25">
      <c r="B673" s="41" t="s">
        <v>144</v>
      </c>
    </row>
    <row r="674" spans="2:2" x14ac:dyDescent="0.25">
      <c r="B674" s="41" t="s">
        <v>776</v>
      </c>
    </row>
    <row r="675" spans="2:2" x14ac:dyDescent="0.25">
      <c r="B675" s="41" t="s">
        <v>143</v>
      </c>
    </row>
    <row r="676" spans="2:2" x14ac:dyDescent="0.25">
      <c r="B676" s="41" t="s">
        <v>828</v>
      </c>
    </row>
    <row r="677" spans="2:2" x14ac:dyDescent="0.25">
      <c r="B677" s="41" t="s">
        <v>142</v>
      </c>
    </row>
    <row r="678" spans="2:2" x14ac:dyDescent="0.25">
      <c r="B678" s="41" t="s">
        <v>141</v>
      </c>
    </row>
    <row r="679" spans="2:2" x14ac:dyDescent="0.25">
      <c r="B679" s="41" t="s">
        <v>140</v>
      </c>
    </row>
    <row r="681" spans="2:2" x14ac:dyDescent="0.25">
      <c r="B681" s="47" t="s">
        <v>139</v>
      </c>
    </row>
    <row r="682" spans="2:2" x14ac:dyDescent="0.25">
      <c r="B682" s="41" t="s">
        <v>777</v>
      </c>
    </row>
    <row r="683" spans="2:2" x14ac:dyDescent="0.25">
      <c r="B683" s="41" t="s">
        <v>778</v>
      </c>
    </row>
    <row r="684" spans="2:2" x14ac:dyDescent="0.25">
      <c r="B684" s="41"/>
    </row>
    <row r="686" spans="2:2" x14ac:dyDescent="0.25">
      <c r="B686" s="47" t="s">
        <v>138</v>
      </c>
    </row>
    <row r="687" spans="2:2" x14ac:dyDescent="0.25">
      <c r="B687" s="41" t="s">
        <v>137</v>
      </c>
    </row>
    <row r="688" spans="2:2" x14ac:dyDescent="0.25">
      <c r="B688" s="41" t="s">
        <v>892</v>
      </c>
    </row>
    <row r="689" spans="2:3" x14ac:dyDescent="0.25">
      <c r="B689" s="41" t="s">
        <v>136</v>
      </c>
    </row>
    <row r="690" spans="2:3" x14ac:dyDescent="0.25">
      <c r="B690" s="41" t="s">
        <v>135</v>
      </c>
    </row>
    <row r="691" spans="2:3" x14ac:dyDescent="0.25">
      <c r="B691" s="41" t="s">
        <v>134</v>
      </c>
    </row>
    <row r="692" spans="2:3" x14ac:dyDescent="0.25">
      <c r="B692" s="41" t="s">
        <v>829</v>
      </c>
    </row>
    <row r="693" spans="2:3" x14ac:dyDescent="0.25">
      <c r="B693" s="41" t="s">
        <v>830</v>
      </c>
    </row>
    <row r="694" spans="2:3" x14ac:dyDescent="0.25">
      <c r="B694" s="41" t="s">
        <v>133</v>
      </c>
    </row>
    <row r="695" spans="2:3" x14ac:dyDescent="0.25">
      <c r="B695" s="41" t="s">
        <v>132</v>
      </c>
    </row>
    <row r="696" spans="2:3" x14ac:dyDescent="0.25">
      <c r="B696" s="41" t="s">
        <v>893</v>
      </c>
    </row>
    <row r="698" spans="2:3" x14ac:dyDescent="0.25">
      <c r="B698" s="48" t="s">
        <v>131</v>
      </c>
    </row>
    <row r="700" spans="2:3" x14ac:dyDescent="0.25">
      <c r="B700" s="47" t="s">
        <v>130</v>
      </c>
    </row>
    <row r="701" spans="2:3" x14ac:dyDescent="0.25">
      <c r="B701" s="41" t="s">
        <v>129</v>
      </c>
    </row>
    <row r="703" spans="2:3" ht="15.75" x14ac:dyDescent="0.25">
      <c r="B703" s="45" t="s">
        <v>128</v>
      </c>
      <c r="C703" s="159" t="s">
        <v>1028</v>
      </c>
    </row>
    <row r="704" spans="2:3" ht="15.75" x14ac:dyDescent="0.25">
      <c r="B704" s="45"/>
    </row>
    <row r="705" spans="2:2" x14ac:dyDescent="0.25">
      <c r="B705" s="43" t="s">
        <v>127</v>
      </c>
    </row>
    <row r="706" spans="2:2" x14ac:dyDescent="0.25">
      <c r="B706" s="43"/>
    </row>
    <row r="707" spans="2:2" x14ac:dyDescent="0.25">
      <c r="B707" s="42" t="s">
        <v>126</v>
      </c>
    </row>
    <row r="709" spans="2:2" x14ac:dyDescent="0.25">
      <c r="B709" s="41" t="s">
        <v>125</v>
      </c>
    </row>
    <row r="711" spans="2:2" x14ac:dyDescent="0.25">
      <c r="B711" s="42" t="s">
        <v>124</v>
      </c>
    </row>
    <row r="713" spans="2:2" x14ac:dyDescent="0.25">
      <c r="B713" s="44" t="s">
        <v>831</v>
      </c>
    </row>
    <row r="714" spans="2:2" x14ac:dyDescent="0.25">
      <c r="B714" s="44" t="s">
        <v>123</v>
      </c>
    </row>
    <row r="716" spans="2:2" x14ac:dyDescent="0.25">
      <c r="B716" s="43" t="s">
        <v>122</v>
      </c>
    </row>
    <row r="718" spans="2:2" x14ac:dyDescent="0.25">
      <c r="B718" s="42" t="s">
        <v>121</v>
      </c>
    </row>
    <row r="720" spans="2:2" x14ac:dyDescent="0.25">
      <c r="B720" s="44" t="s">
        <v>120</v>
      </c>
    </row>
    <row r="722" spans="2:3" x14ac:dyDescent="0.25">
      <c r="B722" s="42" t="s">
        <v>119</v>
      </c>
    </row>
    <row r="723" spans="2:3" x14ac:dyDescent="0.25">
      <c r="B723" s="42"/>
    </row>
    <row r="724" spans="2:3" x14ac:dyDescent="0.25">
      <c r="B724" s="44" t="s">
        <v>118</v>
      </c>
    </row>
    <row r="725" spans="2:3" x14ac:dyDescent="0.25">
      <c r="B725" s="44" t="s">
        <v>117</v>
      </c>
    </row>
    <row r="727" spans="2:3" x14ac:dyDescent="0.25">
      <c r="B727" s="43" t="s">
        <v>116</v>
      </c>
    </row>
    <row r="729" spans="2:3" x14ac:dyDescent="0.25">
      <c r="B729" s="42" t="s">
        <v>115</v>
      </c>
    </row>
    <row r="731" spans="2:3" x14ac:dyDescent="0.25">
      <c r="B731" s="44" t="s">
        <v>114</v>
      </c>
      <c r="C731" s="6" t="s">
        <v>1028</v>
      </c>
    </row>
  </sheetData>
  <hyperlinks>
    <hyperlink ref="B1" location="Indice!A1" display="INDICE"/>
    <hyperlink ref="B8" location="'Inventario empresas'!B18" display="I. SOCIEDADES NO FINANCIERAS PÚBLICAS CONTROLADAS POR EL ESTADO"/>
    <hyperlink ref="B9" location="'Inventario empresas'!B147" display="II. SOCIEDADES NO FINANCIERAS PÚBLICAS CONTROLADAS POR LAS ADMINISTRACIONES TERRITORIALES"/>
    <hyperlink ref="C147" location="'Inventario empresas'!A3" display="VOLVER"/>
    <hyperlink ref="B10" location="'Inventario empresas'!B150" display="1. SOCIEDADES NO FINANCIERAS PÚBLICAS CONTROLADAS POR LAS COMUNIDADES AUTÓNOMAS"/>
    <hyperlink ref="B11" location="'Inventario empresas'!B350" display="2. SOCIEDADES NO FINANCIERAS PÚBLICAS CONTROLADAS POR LAS CORPORACIONES LOCALES"/>
    <hyperlink ref="C350" location="'Inventario empresas'!A3" display="VOLVER"/>
    <hyperlink ref="C150" location="'Inventario empresas'!A3" display="VOLVER"/>
    <hyperlink ref="B13" location="'Inventario empresas'!B703" display="INSTITUCIONES FINANCIERAS PÚBLICAS"/>
    <hyperlink ref="C703" location="'Inventario empresas'!A3" display="VOLVER"/>
    <hyperlink ref="B14" location="'Inventario empresas'!B705" display="INSTITUCIONES FINANCIERAS MONETARIAS (IFM)"/>
    <hyperlink ref="B15" location="'Inventario empresas'!B716" display="INSTITUCIONES FINANCIERAS EXCEPTO IFM Y CSFP"/>
    <hyperlink ref="B16" location="'Inventario empresas'!B727" display="COMPAÑÍAS DE SEGUROS Y FONDOS DE PENSIONES (CSFP)"/>
    <hyperlink ref="C731" location="'Inventario empresas'!A3" display="VOLVER"/>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602</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13259520</v>
      </c>
      <c r="C11" s="79" t="s">
        <v>1029</v>
      </c>
      <c r="D11" s="79" t="s">
        <v>599</v>
      </c>
      <c r="E11" s="166" t="s">
        <v>1052</v>
      </c>
      <c r="F11" s="80" t="s">
        <v>598</v>
      </c>
      <c r="G11" s="81">
        <f>G12+G13</f>
        <v>29998965</v>
      </c>
    </row>
    <row r="12" spans="2:12" x14ac:dyDescent="0.2">
      <c r="B12" s="78">
        <f>G11-B11</f>
        <v>16739445</v>
      </c>
      <c r="C12" s="79" t="s">
        <v>1030</v>
      </c>
      <c r="D12" s="60" t="s">
        <v>593</v>
      </c>
      <c r="E12" s="166" t="s">
        <v>1060</v>
      </c>
      <c r="F12" s="77" t="s">
        <v>1061</v>
      </c>
      <c r="G12" s="81">
        <v>29927479</v>
      </c>
    </row>
    <row r="13" spans="2:12" x14ac:dyDescent="0.2">
      <c r="B13" s="78">
        <v>3436684</v>
      </c>
      <c r="C13" s="79" t="s">
        <v>1031</v>
      </c>
      <c r="D13" s="79" t="s">
        <v>551</v>
      </c>
      <c r="E13" s="166" t="s">
        <v>1062</v>
      </c>
      <c r="F13" s="75" t="s">
        <v>1063</v>
      </c>
      <c r="G13" s="81">
        <v>71486</v>
      </c>
    </row>
    <row r="14" spans="2:12" x14ac:dyDescent="0.2">
      <c r="B14" s="78">
        <f>B12-B13</f>
        <v>13302761</v>
      </c>
      <c r="C14" s="79" t="s">
        <v>1032</v>
      </c>
      <c r="D14" s="60" t="s">
        <v>597</v>
      </c>
      <c r="E14" s="166"/>
      <c r="F14" s="77"/>
      <c r="G14" s="81"/>
    </row>
    <row r="15" spans="2:12" ht="7.15" customHeight="1" x14ac:dyDescent="0.2">
      <c r="B15" s="78"/>
      <c r="E15" s="76"/>
      <c r="F15" s="77"/>
      <c r="G15" s="81"/>
    </row>
    <row r="16" spans="2:12" x14ac:dyDescent="0.2">
      <c r="B16" s="83">
        <f>B11+B12</f>
        <v>29998965</v>
      </c>
      <c r="C16" s="84" t="s">
        <v>545</v>
      </c>
      <c r="D16" s="72"/>
      <c r="E16" s="167" t="s">
        <v>1039</v>
      </c>
      <c r="F16" s="72"/>
      <c r="G16" s="85">
        <f>G11</f>
        <v>29998965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8260690</v>
      </c>
      <c r="C26" s="79" t="s">
        <v>1033</v>
      </c>
      <c r="D26" s="79" t="s">
        <v>594</v>
      </c>
      <c r="E26" s="166" t="s">
        <v>1030</v>
      </c>
      <c r="F26" s="62" t="s">
        <v>593</v>
      </c>
      <c r="G26" s="81">
        <f>+B12</f>
        <v>16739445</v>
      </c>
    </row>
    <row r="27" spans="2:7" x14ac:dyDescent="0.2">
      <c r="B27" s="78">
        <v>6458733</v>
      </c>
      <c r="C27" s="79" t="s">
        <v>592</v>
      </c>
      <c r="E27" s="76"/>
      <c r="F27" s="77"/>
      <c r="G27" s="81"/>
    </row>
    <row r="28" spans="2:7" x14ac:dyDescent="0.2">
      <c r="B28" s="78">
        <f>B29+B30</f>
        <v>1801957</v>
      </c>
      <c r="C28" s="79" t="s">
        <v>591</v>
      </c>
      <c r="E28" s="76"/>
      <c r="F28" s="77"/>
      <c r="G28" s="81"/>
    </row>
    <row r="29" spans="2:7" x14ac:dyDescent="0.2">
      <c r="B29" s="78">
        <v>1785805</v>
      </c>
      <c r="C29" s="79" t="s">
        <v>1056</v>
      </c>
      <c r="E29" s="76"/>
      <c r="F29" s="77"/>
      <c r="G29" s="81"/>
    </row>
    <row r="30" spans="2:7" x14ac:dyDescent="0.2">
      <c r="B30" s="78">
        <v>16152</v>
      </c>
      <c r="C30" s="79" t="s">
        <v>1057</v>
      </c>
      <c r="E30" s="76"/>
      <c r="F30" s="77"/>
      <c r="G30" s="81"/>
    </row>
    <row r="31" spans="2:7" ht="12.75" customHeight="1" x14ac:dyDescent="0.2">
      <c r="B31" s="78">
        <v>413442</v>
      </c>
      <c r="C31" s="79" t="s">
        <v>1034</v>
      </c>
      <c r="D31" s="75" t="s">
        <v>590</v>
      </c>
      <c r="E31" s="76"/>
      <c r="F31" s="77"/>
      <c r="G31" s="81"/>
    </row>
    <row r="32" spans="2:7" ht="12.75" customHeight="1" x14ac:dyDescent="0.2">
      <c r="B32" s="78">
        <v>-116669</v>
      </c>
      <c r="C32" s="79" t="s">
        <v>1035</v>
      </c>
      <c r="D32" s="75" t="s">
        <v>589</v>
      </c>
      <c r="E32" s="76"/>
      <c r="F32" s="77"/>
      <c r="G32" s="81"/>
    </row>
    <row r="33" spans="2:7" x14ac:dyDescent="0.2">
      <c r="B33" s="78">
        <f>G35-B26-B31-B32</f>
        <v>8181982</v>
      </c>
      <c r="C33" s="79" t="s">
        <v>1036</v>
      </c>
      <c r="D33" s="60" t="s">
        <v>587</v>
      </c>
      <c r="E33" s="76"/>
      <c r="F33" s="77"/>
      <c r="G33" s="81"/>
    </row>
    <row r="34" spans="2:7" x14ac:dyDescent="0.2">
      <c r="B34" s="78"/>
      <c r="E34" s="76"/>
      <c r="F34" s="77"/>
      <c r="G34" s="81"/>
    </row>
    <row r="35" spans="2:7" x14ac:dyDescent="0.2">
      <c r="B35" s="83">
        <f>B26+B31+B32+B33</f>
        <v>16739445</v>
      </c>
      <c r="C35" s="84" t="s">
        <v>1039</v>
      </c>
      <c r="D35" s="72"/>
      <c r="E35" s="167" t="s">
        <v>1039</v>
      </c>
      <c r="F35" s="72"/>
      <c r="G35" s="85">
        <f>G26</f>
        <v>16739445</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6844060</v>
      </c>
      <c r="C42" s="79" t="s">
        <v>1037</v>
      </c>
      <c r="D42" s="82" t="s">
        <v>586</v>
      </c>
      <c r="E42" s="166" t="s">
        <v>1036</v>
      </c>
      <c r="F42" s="60" t="s">
        <v>587</v>
      </c>
      <c r="G42" s="81">
        <f>+B33</f>
        <v>8181982</v>
      </c>
    </row>
    <row r="43" spans="2:7" x14ac:dyDescent="0.2">
      <c r="B43" s="78">
        <v>1114616</v>
      </c>
      <c r="C43" s="88" t="s">
        <v>585</v>
      </c>
      <c r="E43" s="169" t="s">
        <v>1037</v>
      </c>
      <c r="F43" s="89" t="s">
        <v>586</v>
      </c>
      <c r="G43" s="81">
        <f>G44+G45+G47+G48+G49</f>
        <v>7144092</v>
      </c>
    </row>
    <row r="44" spans="2:7" x14ac:dyDescent="0.2">
      <c r="B44" s="78">
        <v>5724542</v>
      </c>
      <c r="C44" s="79" t="s">
        <v>584</v>
      </c>
      <c r="E44" s="169" t="s">
        <v>1064</v>
      </c>
      <c r="F44" s="75" t="s">
        <v>1065</v>
      </c>
      <c r="G44" s="81">
        <v>6640993</v>
      </c>
    </row>
    <row r="45" spans="2:7" x14ac:dyDescent="0.2">
      <c r="B45" s="78">
        <v>0</v>
      </c>
      <c r="C45" s="79" t="s">
        <v>583</v>
      </c>
      <c r="D45" s="77"/>
      <c r="E45" s="166" t="s">
        <v>1066</v>
      </c>
      <c r="F45" s="75" t="s">
        <v>1067</v>
      </c>
      <c r="G45" s="81">
        <v>503099</v>
      </c>
    </row>
    <row r="46" spans="2:7" x14ac:dyDescent="0.2">
      <c r="B46" s="78"/>
      <c r="D46" s="82" t="s">
        <v>582</v>
      </c>
      <c r="E46" s="166" t="s">
        <v>1068</v>
      </c>
      <c r="F46" s="74" t="s">
        <v>1069</v>
      </c>
      <c r="G46" s="81"/>
    </row>
    <row r="47" spans="2:7" x14ac:dyDescent="0.2">
      <c r="B47" s="78">
        <v>4902</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7923279</v>
      </c>
      <c r="C49" s="79" t="s">
        <v>1038</v>
      </c>
      <c r="D49" s="60" t="s">
        <v>577</v>
      </c>
      <c r="E49" s="166" t="s">
        <v>1072</v>
      </c>
      <c r="F49" s="79" t="s">
        <v>1073</v>
      </c>
      <c r="G49" s="81">
        <v>0</v>
      </c>
    </row>
    <row r="50" spans="2:7" x14ac:dyDescent="0.2">
      <c r="B50" s="78"/>
      <c r="C50" s="79"/>
      <c r="D50" s="79"/>
      <c r="E50" s="166" t="s">
        <v>1074</v>
      </c>
      <c r="F50" s="79" t="s">
        <v>1075</v>
      </c>
      <c r="G50" s="81">
        <v>-558735</v>
      </c>
    </row>
    <row r="51" spans="2:7" x14ac:dyDescent="0.2">
      <c r="B51" s="78"/>
      <c r="E51" s="166"/>
      <c r="G51" s="81"/>
    </row>
    <row r="52" spans="2:7" x14ac:dyDescent="0.2">
      <c r="B52" s="83">
        <f>B42+B49</f>
        <v>14767339</v>
      </c>
      <c r="C52" s="84" t="s">
        <v>1039</v>
      </c>
      <c r="D52" s="72"/>
      <c r="E52" s="167" t="s">
        <v>1039</v>
      </c>
      <c r="F52" s="72"/>
      <c r="G52" s="85">
        <f>G42+G43+G50</f>
        <v>14767339</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1262263</v>
      </c>
      <c r="C59" s="79" t="s">
        <v>1040</v>
      </c>
      <c r="D59" s="80" t="s">
        <v>578</v>
      </c>
      <c r="E59" s="166" t="s">
        <v>1038</v>
      </c>
      <c r="F59" s="60" t="s">
        <v>577</v>
      </c>
      <c r="G59" s="81">
        <f>+B49</f>
        <v>7923279</v>
      </c>
    </row>
    <row r="60" spans="2:7" x14ac:dyDescent="0.2">
      <c r="B60" s="78">
        <v>1262263</v>
      </c>
      <c r="C60" s="79" t="s">
        <v>576</v>
      </c>
      <c r="E60" s="166" t="s">
        <v>1058</v>
      </c>
      <c r="F60" s="79" t="s">
        <v>1059</v>
      </c>
      <c r="G60" s="81">
        <f>G61+G62</f>
        <v>16152</v>
      </c>
    </row>
    <row r="61" spans="2:7" x14ac:dyDescent="0.2">
      <c r="B61" s="78">
        <v>0</v>
      </c>
      <c r="C61" s="79" t="s">
        <v>575</v>
      </c>
      <c r="E61" s="166" t="s">
        <v>1076</v>
      </c>
      <c r="F61" s="75" t="s">
        <v>1077</v>
      </c>
      <c r="G61" s="81">
        <v>0</v>
      </c>
    </row>
    <row r="62" spans="2:7" x14ac:dyDescent="0.2">
      <c r="B62" s="78">
        <v>16152</v>
      </c>
      <c r="C62" s="79" t="s">
        <v>1041</v>
      </c>
      <c r="D62" s="79" t="s">
        <v>574</v>
      </c>
      <c r="E62" s="166" t="s">
        <v>1078</v>
      </c>
      <c r="F62" s="75" t="s">
        <v>1079</v>
      </c>
      <c r="G62" s="81">
        <v>16152</v>
      </c>
    </row>
    <row r="63" spans="2:7" x14ac:dyDescent="0.2">
      <c r="B63" s="78"/>
      <c r="D63" s="79" t="s">
        <v>573</v>
      </c>
      <c r="E63" s="166" t="s">
        <v>1042</v>
      </c>
      <c r="F63" s="75" t="s">
        <v>572</v>
      </c>
      <c r="G63" s="81">
        <f>G64+G65+G66</f>
        <v>140486</v>
      </c>
    </row>
    <row r="64" spans="2:7" x14ac:dyDescent="0.2">
      <c r="B64" s="78">
        <f>B65+B66+B67</f>
        <v>177280</v>
      </c>
      <c r="C64" s="79" t="s">
        <v>1042</v>
      </c>
      <c r="D64" s="75" t="s">
        <v>572</v>
      </c>
      <c r="E64" s="166" t="s">
        <v>1080</v>
      </c>
      <c r="F64" s="75" t="s">
        <v>1081</v>
      </c>
      <c r="G64" s="81">
        <v>70632</v>
      </c>
    </row>
    <row r="65" spans="2:7" x14ac:dyDescent="0.2">
      <c r="B65" s="78">
        <v>52306</v>
      </c>
      <c r="C65" s="79" t="s">
        <v>571</v>
      </c>
      <c r="E65" s="166" t="s">
        <v>1082</v>
      </c>
      <c r="F65" s="75" t="s">
        <v>1083</v>
      </c>
      <c r="G65" s="81">
        <v>32114</v>
      </c>
    </row>
    <row r="66" spans="2:7" x14ac:dyDescent="0.2">
      <c r="B66" s="78">
        <v>70632</v>
      </c>
      <c r="C66" s="79" t="s">
        <v>570</v>
      </c>
      <c r="E66" s="166" t="s">
        <v>1084</v>
      </c>
      <c r="F66" s="75" t="s">
        <v>1085</v>
      </c>
      <c r="G66" s="81">
        <v>37740</v>
      </c>
    </row>
    <row r="67" spans="2:7" x14ac:dyDescent="0.2">
      <c r="B67" s="78">
        <v>54342</v>
      </c>
      <c r="C67" s="79" t="s">
        <v>569</v>
      </c>
      <c r="E67" s="76"/>
      <c r="F67" s="77"/>
      <c r="G67" s="81"/>
    </row>
    <row r="68" spans="2:7" x14ac:dyDescent="0.2">
      <c r="B68" s="78">
        <f>G70-B59-B62-B64</f>
        <v>6624222</v>
      </c>
      <c r="C68" s="79" t="s">
        <v>1043</v>
      </c>
      <c r="D68" s="79" t="s">
        <v>564</v>
      </c>
      <c r="E68" s="76"/>
      <c r="F68" s="77"/>
      <c r="G68" s="81"/>
    </row>
    <row r="69" spans="2:7" ht="17.45" customHeight="1" x14ac:dyDescent="0.2">
      <c r="B69" s="78"/>
      <c r="E69" s="76"/>
      <c r="F69" s="77"/>
      <c r="G69" s="81"/>
    </row>
    <row r="70" spans="2:7" ht="17.45" customHeight="1" x14ac:dyDescent="0.2">
      <c r="B70" s="83">
        <f>B59+B62+B64+B68</f>
        <v>8079917</v>
      </c>
      <c r="C70" s="84" t="s">
        <v>1039</v>
      </c>
      <c r="D70" s="72"/>
      <c r="E70" s="167" t="s">
        <v>1039</v>
      </c>
      <c r="F70" s="72"/>
      <c r="G70" s="85">
        <f>G59+G60+G63</f>
        <v>8079917</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6624222</v>
      </c>
    </row>
    <row r="78" spans="2:7" x14ac:dyDescent="0.2">
      <c r="B78" s="78"/>
      <c r="D78" s="79" t="s">
        <v>563</v>
      </c>
      <c r="E78" s="166"/>
      <c r="F78" s="79"/>
      <c r="G78" s="81"/>
    </row>
    <row r="79" spans="2:7" x14ac:dyDescent="0.2">
      <c r="B79" s="78">
        <f>G82-B77</f>
        <v>6624222</v>
      </c>
      <c r="C79" s="79" t="s">
        <v>1045</v>
      </c>
      <c r="D79" s="62" t="s">
        <v>562</v>
      </c>
      <c r="E79" s="76"/>
      <c r="F79" s="77"/>
      <c r="G79" s="81"/>
    </row>
    <row r="80" spans="2:7" x14ac:dyDescent="0.2">
      <c r="B80" s="78">
        <f>B79-B13</f>
        <v>3187538</v>
      </c>
      <c r="C80" s="79" t="s">
        <v>1046</v>
      </c>
      <c r="D80" s="60" t="s">
        <v>559</v>
      </c>
      <c r="E80" s="76"/>
      <c r="F80" s="77"/>
      <c r="G80" s="81"/>
    </row>
    <row r="81" spans="2:7" x14ac:dyDescent="0.2">
      <c r="B81" s="78"/>
      <c r="E81" s="76"/>
      <c r="F81" s="77"/>
      <c r="G81" s="81"/>
    </row>
    <row r="82" spans="2:7" x14ac:dyDescent="0.2">
      <c r="B82" s="83">
        <f>B77+B79</f>
        <v>6624222</v>
      </c>
      <c r="C82" s="84" t="s">
        <v>1039</v>
      </c>
      <c r="D82" s="72"/>
      <c r="E82" s="167" t="s">
        <v>1039</v>
      </c>
      <c r="F82" s="72"/>
      <c r="G82" s="85">
        <f>G77</f>
        <v>6624222</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4258281</v>
      </c>
      <c r="C92" s="79" t="s">
        <v>1047</v>
      </c>
      <c r="D92" s="60" t="s">
        <v>552</v>
      </c>
      <c r="E92" s="166" t="s">
        <v>1045</v>
      </c>
      <c r="F92" s="60" t="s">
        <v>559</v>
      </c>
      <c r="G92" s="81">
        <f>+B80</f>
        <v>3187538</v>
      </c>
    </row>
    <row r="93" spans="2:7" x14ac:dyDescent="0.2">
      <c r="B93" s="78"/>
      <c r="D93" s="62" t="s">
        <v>550</v>
      </c>
      <c r="E93" s="166" t="s">
        <v>1053</v>
      </c>
      <c r="F93" s="75" t="s">
        <v>558</v>
      </c>
      <c r="G93" s="81">
        <f>G94+G95</f>
        <v>1271984</v>
      </c>
    </row>
    <row r="94" spans="2:7" x14ac:dyDescent="0.2">
      <c r="B94" s="78"/>
      <c r="D94" s="79"/>
      <c r="E94" s="166" t="s">
        <v>557</v>
      </c>
      <c r="G94" s="81">
        <v>832526</v>
      </c>
    </row>
    <row r="95" spans="2:7" x14ac:dyDescent="0.2">
      <c r="B95" s="78"/>
      <c r="D95" s="79"/>
      <c r="E95" s="166" t="s">
        <v>556</v>
      </c>
      <c r="G95" s="81">
        <v>439458</v>
      </c>
    </row>
    <row r="96" spans="2:7" x14ac:dyDescent="0.2">
      <c r="B96" s="78"/>
      <c r="C96" s="79"/>
      <c r="E96" s="166" t="s">
        <v>1054</v>
      </c>
      <c r="F96" s="75" t="s">
        <v>555</v>
      </c>
      <c r="G96" s="81">
        <f>G97</f>
        <v>-201241</v>
      </c>
    </row>
    <row r="97" spans="2:7" x14ac:dyDescent="0.2">
      <c r="B97" s="90"/>
      <c r="C97" s="91"/>
      <c r="D97" s="79"/>
      <c r="E97" s="166" t="s">
        <v>1086</v>
      </c>
      <c r="F97" s="92" t="s">
        <v>1087</v>
      </c>
      <c r="G97" s="81">
        <v>-201241</v>
      </c>
    </row>
    <row r="98" spans="2:7" x14ac:dyDescent="0.2">
      <c r="B98" s="78"/>
      <c r="E98" s="76"/>
      <c r="F98" s="77"/>
      <c r="G98" s="81"/>
    </row>
    <row r="99" spans="2:7" x14ac:dyDescent="0.2">
      <c r="B99" s="83">
        <f>B92</f>
        <v>4258281</v>
      </c>
      <c r="C99" s="84" t="s">
        <v>1039</v>
      </c>
      <c r="D99" s="72"/>
      <c r="E99" s="167" t="s">
        <v>1039</v>
      </c>
      <c r="F99" s="72"/>
      <c r="G99" s="85">
        <f>G92+G93+G96</f>
        <v>4258281</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3213373</v>
      </c>
      <c r="C106" s="79" t="s">
        <v>1048</v>
      </c>
      <c r="D106" s="94" t="s">
        <v>553</v>
      </c>
      <c r="E106" s="76"/>
      <c r="F106" s="77"/>
      <c r="G106" s="76"/>
    </row>
    <row r="107" spans="2:7" x14ac:dyDescent="0.2">
      <c r="B107" s="78">
        <v>3236868</v>
      </c>
      <c r="C107" s="79" t="s">
        <v>1049</v>
      </c>
      <c r="D107" s="79"/>
      <c r="E107" s="166" t="s">
        <v>1047</v>
      </c>
      <c r="F107" s="62" t="s">
        <v>552</v>
      </c>
      <c r="G107" s="81"/>
    </row>
    <row r="108" spans="2:7" x14ac:dyDescent="0.2">
      <c r="B108" s="78">
        <f>-B13</f>
        <v>-3436684</v>
      </c>
      <c r="C108" s="79" t="s">
        <v>1055</v>
      </c>
      <c r="D108" s="79" t="s">
        <v>551</v>
      </c>
      <c r="E108" s="166"/>
      <c r="F108" s="61" t="s">
        <v>550</v>
      </c>
      <c r="G108" s="81">
        <f>B92</f>
        <v>4258281</v>
      </c>
    </row>
    <row r="109" spans="2:7" x14ac:dyDescent="0.2">
      <c r="B109" s="78">
        <v>-23495</v>
      </c>
      <c r="C109" s="88" t="s">
        <v>549</v>
      </c>
      <c r="D109" s="79" t="s">
        <v>1088</v>
      </c>
      <c r="E109" s="76"/>
      <c r="F109" s="95"/>
      <c r="G109" s="96"/>
    </row>
    <row r="110" spans="2:7" x14ac:dyDescent="0.2">
      <c r="B110" s="78">
        <v>0</v>
      </c>
      <c r="C110" s="88" t="s">
        <v>548</v>
      </c>
      <c r="D110" s="79" t="s">
        <v>547</v>
      </c>
      <c r="E110" s="170"/>
      <c r="G110" s="81"/>
    </row>
    <row r="111" spans="2:7" x14ac:dyDescent="0.2">
      <c r="B111" s="78">
        <v>128502</v>
      </c>
      <c r="C111" s="88" t="s">
        <v>1050</v>
      </c>
      <c r="D111" s="79" t="s">
        <v>1089</v>
      </c>
      <c r="E111" s="76"/>
      <c r="F111" s="95"/>
      <c r="G111" s="96"/>
    </row>
    <row r="112" spans="2:7" x14ac:dyDescent="0.2">
      <c r="B112" s="78"/>
      <c r="C112" s="79"/>
      <c r="D112" s="79" t="s">
        <v>1090</v>
      </c>
      <c r="E112" s="170"/>
      <c r="G112" s="81"/>
    </row>
    <row r="113" spans="2:7" x14ac:dyDescent="0.2">
      <c r="B113" s="78">
        <f>G115-B106-B108-B111</f>
        <v>4353090</v>
      </c>
      <c r="C113" s="168" t="s">
        <v>1051</v>
      </c>
      <c r="D113" s="60" t="s">
        <v>546</v>
      </c>
      <c r="E113" s="170"/>
      <c r="F113" s="92"/>
      <c r="G113" s="81"/>
    </row>
    <row r="114" spans="2:7" x14ac:dyDescent="0.2">
      <c r="B114" s="78"/>
      <c r="D114" s="79"/>
      <c r="E114" s="170"/>
      <c r="F114" s="77"/>
      <c r="G114" s="81"/>
    </row>
    <row r="115" spans="2:7" x14ac:dyDescent="0.2">
      <c r="B115" s="83">
        <f>B106+B108+B111+B113</f>
        <v>4258281</v>
      </c>
      <c r="C115" s="84" t="s">
        <v>1039</v>
      </c>
      <c r="D115" s="98"/>
      <c r="E115" s="167" t="s">
        <v>1039</v>
      </c>
      <c r="F115" s="72"/>
      <c r="G115" s="85">
        <f>G108</f>
        <v>4258281</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4363090</v>
      </c>
    </row>
    <row r="123" spans="2:7" ht="15" x14ac:dyDescent="0.2">
      <c r="B123" s="78">
        <f>B125+B128+B131+B134+B137+B142+B143+B144</f>
        <v>-36704765</v>
      </c>
      <c r="C123" s="52"/>
      <c r="D123" s="79" t="s">
        <v>540</v>
      </c>
      <c r="E123" s="52"/>
      <c r="F123" s="52"/>
      <c r="G123" s="81">
        <f>G125+G128+G131+G134+G137+G142+G143+G144</f>
        <v>-41067855</v>
      </c>
    </row>
    <row r="124" spans="2:7" ht="13.15" customHeight="1" x14ac:dyDescent="0.2">
      <c r="B124" s="53"/>
      <c r="C124" s="52"/>
      <c r="D124" s="79"/>
      <c r="E124" s="52"/>
      <c r="F124" s="52"/>
      <c r="G124" s="51"/>
    </row>
    <row r="125" spans="2:7" ht="13.15" customHeight="1" x14ac:dyDescent="0.2">
      <c r="B125" s="78">
        <f>B126+B127</f>
        <v>-22000</v>
      </c>
      <c r="C125" s="52"/>
      <c r="D125" s="79" t="s">
        <v>539</v>
      </c>
      <c r="E125" s="52"/>
      <c r="F125" s="52"/>
      <c r="G125" s="81">
        <f>G126+G127</f>
        <v>-2000</v>
      </c>
    </row>
    <row r="126" spans="2:7" ht="13.15" customHeight="1" x14ac:dyDescent="0.2">
      <c r="B126" s="78">
        <v>0</v>
      </c>
      <c r="C126" s="52"/>
      <c r="D126" s="79" t="s">
        <v>538</v>
      </c>
      <c r="E126" s="52"/>
      <c r="F126" s="52"/>
      <c r="G126" s="81">
        <v>0</v>
      </c>
    </row>
    <row r="127" spans="2:7" ht="15" x14ac:dyDescent="0.2">
      <c r="B127" s="78">
        <v>-22000</v>
      </c>
      <c r="C127" s="52"/>
      <c r="D127" s="79" t="s">
        <v>537</v>
      </c>
      <c r="E127" s="52"/>
      <c r="F127" s="52"/>
      <c r="G127" s="81">
        <v>-2000</v>
      </c>
    </row>
    <row r="128" spans="2:7" x14ac:dyDescent="0.2">
      <c r="B128" s="78">
        <f>B129+B130</f>
        <v>-26507943</v>
      </c>
      <c r="D128" s="79" t="s">
        <v>536</v>
      </c>
      <c r="G128" s="81">
        <f>G129+G130</f>
        <v>-36616940</v>
      </c>
    </row>
    <row r="129" spans="2:7" x14ac:dyDescent="0.2">
      <c r="B129" s="78">
        <v>759404</v>
      </c>
      <c r="D129" s="79" t="s">
        <v>535</v>
      </c>
      <c r="G129" s="81">
        <v>372000</v>
      </c>
    </row>
    <row r="130" spans="2:7" x14ac:dyDescent="0.2">
      <c r="B130" s="78">
        <v>-27267347</v>
      </c>
      <c r="D130" s="79" t="s">
        <v>534</v>
      </c>
      <c r="G130" s="81">
        <v>-36988940</v>
      </c>
    </row>
    <row r="131" spans="2:7" x14ac:dyDescent="0.2">
      <c r="B131" s="78">
        <f>B132+B133</f>
        <v>-9615024</v>
      </c>
      <c r="D131" s="79" t="s">
        <v>533</v>
      </c>
      <c r="G131" s="81">
        <f>G132+G133</f>
        <v>-3374263</v>
      </c>
    </row>
    <row r="132" spans="2:7" x14ac:dyDescent="0.2">
      <c r="B132" s="78">
        <v>-2673347</v>
      </c>
      <c r="D132" s="79" t="s">
        <v>532</v>
      </c>
      <c r="G132" s="81">
        <v>-2537174</v>
      </c>
    </row>
    <row r="133" spans="2:7" x14ac:dyDescent="0.2">
      <c r="B133" s="78">
        <v>-6941677</v>
      </c>
      <c r="D133" s="79" t="s">
        <v>531</v>
      </c>
      <c r="G133" s="81">
        <v>-837089</v>
      </c>
    </row>
    <row r="134" spans="2:7" x14ac:dyDescent="0.2">
      <c r="B134" s="78">
        <f>B135+B136</f>
        <v>-153336</v>
      </c>
      <c r="D134" s="79" t="s">
        <v>530</v>
      </c>
      <c r="G134" s="81">
        <f>G135+G136</f>
        <v>-1312025</v>
      </c>
    </row>
    <row r="135" spans="2:7" x14ac:dyDescent="0.2">
      <c r="B135" s="78">
        <v>-103358</v>
      </c>
      <c r="D135" s="79" t="s">
        <v>529</v>
      </c>
      <c r="G135" s="81">
        <v>164138</v>
      </c>
    </row>
    <row r="136" spans="2:7" x14ac:dyDescent="0.2">
      <c r="B136" s="78">
        <v>-49978</v>
      </c>
      <c r="D136" s="79" t="s">
        <v>528</v>
      </c>
      <c r="G136" s="81">
        <v>-1476163</v>
      </c>
    </row>
    <row r="137" spans="2:7" x14ac:dyDescent="0.2">
      <c r="B137" s="78">
        <f>B138+B141</f>
        <v>701084</v>
      </c>
      <c r="D137" s="97" t="s">
        <v>527</v>
      </c>
      <c r="G137" s="81">
        <f>G138+G141</f>
        <v>-737842</v>
      </c>
    </row>
    <row r="138" spans="2:7" x14ac:dyDescent="0.2">
      <c r="B138" s="78">
        <f>B139+B140</f>
        <v>644240</v>
      </c>
      <c r="D138" s="97" t="s">
        <v>526</v>
      </c>
      <c r="G138" s="81">
        <f>G139+G140</f>
        <v>-737842</v>
      </c>
    </row>
    <row r="139" spans="2:7" x14ac:dyDescent="0.2">
      <c r="B139" s="78">
        <v>798240</v>
      </c>
      <c r="D139" s="97" t="s">
        <v>525</v>
      </c>
      <c r="G139" s="81">
        <v>-542842</v>
      </c>
    </row>
    <row r="140" spans="2:7" x14ac:dyDescent="0.2">
      <c r="B140" s="78">
        <v>-154000</v>
      </c>
      <c r="D140" s="97" t="s">
        <v>524</v>
      </c>
      <c r="G140" s="81">
        <v>-195000</v>
      </c>
    </row>
    <row r="141" spans="2:7" x14ac:dyDescent="0.2">
      <c r="B141" s="78">
        <v>56844</v>
      </c>
      <c r="D141" s="97" t="s">
        <v>523</v>
      </c>
      <c r="G141" s="81">
        <v>0</v>
      </c>
    </row>
    <row r="142" spans="2:7" x14ac:dyDescent="0.2">
      <c r="B142" s="78">
        <v>0</v>
      </c>
      <c r="D142" s="79" t="s">
        <v>522</v>
      </c>
      <c r="G142" s="81">
        <v>-4978</v>
      </c>
    </row>
    <row r="143" spans="2:7" x14ac:dyDescent="0.2">
      <c r="B143" s="78">
        <v>-71182</v>
      </c>
      <c r="D143" s="79" t="s">
        <v>521</v>
      </c>
      <c r="G143" s="81">
        <v>-20326</v>
      </c>
    </row>
    <row r="144" spans="2:7" x14ac:dyDescent="0.2">
      <c r="B144" s="78">
        <f>B145+B146</f>
        <v>-1036364</v>
      </c>
      <c r="D144" s="79" t="s">
        <v>520</v>
      </c>
      <c r="G144" s="81">
        <f>G145+G146</f>
        <v>1000519</v>
      </c>
    </row>
    <row r="145" spans="2:7" x14ac:dyDescent="0.2">
      <c r="B145" s="78">
        <v>-201787</v>
      </c>
      <c r="D145" s="79" t="s">
        <v>519</v>
      </c>
      <c r="G145" s="81">
        <v>246223</v>
      </c>
    </row>
    <row r="146" spans="2:7" x14ac:dyDescent="0.2">
      <c r="B146" s="83">
        <v>-834577</v>
      </c>
      <c r="C146" s="99"/>
      <c r="D146" s="98" t="s">
        <v>518</v>
      </c>
      <c r="E146" s="99"/>
      <c r="F146" s="99"/>
      <c r="G146" s="85">
        <v>754296</v>
      </c>
    </row>
    <row r="185" spans="2:6" s="75" customFormat="1" x14ac:dyDescent="0.2">
      <c r="B185" s="99"/>
      <c r="C185" s="99"/>
      <c r="D185" s="99"/>
      <c r="E185" s="99"/>
      <c r="F185" s="99"/>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rstPageNumber="46" fitToHeight="4" orientation="portrait" useFirstPageNumber="1" r:id="rId1"/>
  <headerFooter alignWithMargins="0"/>
  <rowBreaks count="1" manualBreakCount="1">
    <brk id="72"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516</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12963057</v>
      </c>
      <c r="C11" s="79" t="s">
        <v>1029</v>
      </c>
      <c r="D11" s="79" t="s">
        <v>599</v>
      </c>
      <c r="E11" s="166" t="s">
        <v>1052</v>
      </c>
      <c r="F11" s="80" t="s">
        <v>598</v>
      </c>
      <c r="G11" s="81">
        <f>G12+G13</f>
        <v>29189508</v>
      </c>
    </row>
    <row r="12" spans="2:12" x14ac:dyDescent="0.2">
      <c r="B12" s="78">
        <f>G11-B11</f>
        <v>16226451</v>
      </c>
      <c r="C12" s="79" t="s">
        <v>1030</v>
      </c>
      <c r="D12" s="60" t="s">
        <v>593</v>
      </c>
      <c r="E12" s="166" t="s">
        <v>1060</v>
      </c>
      <c r="F12" s="77" t="s">
        <v>1061</v>
      </c>
      <c r="G12" s="81">
        <v>29119083</v>
      </c>
    </row>
    <row r="13" spans="2:12" x14ac:dyDescent="0.2">
      <c r="B13" s="78">
        <v>3387971</v>
      </c>
      <c r="C13" s="79" t="s">
        <v>1031</v>
      </c>
      <c r="D13" s="79" t="s">
        <v>551</v>
      </c>
      <c r="E13" s="166" t="s">
        <v>1062</v>
      </c>
      <c r="F13" s="75" t="s">
        <v>1063</v>
      </c>
      <c r="G13" s="81">
        <v>70425</v>
      </c>
    </row>
    <row r="14" spans="2:12" x14ac:dyDescent="0.2">
      <c r="B14" s="78">
        <f>B12-B13</f>
        <v>12838480</v>
      </c>
      <c r="C14" s="79" t="s">
        <v>1032</v>
      </c>
      <c r="D14" s="60" t="s">
        <v>597</v>
      </c>
      <c r="E14" s="166"/>
      <c r="F14" s="77"/>
      <c r="G14" s="81"/>
    </row>
    <row r="15" spans="2:12" ht="7.15" customHeight="1" x14ac:dyDescent="0.2">
      <c r="B15" s="78"/>
      <c r="E15" s="76"/>
      <c r="F15" s="77"/>
      <c r="G15" s="81"/>
    </row>
    <row r="16" spans="2:12" x14ac:dyDescent="0.2">
      <c r="B16" s="83">
        <f>B11+B12</f>
        <v>29189508</v>
      </c>
      <c r="C16" s="84" t="s">
        <v>545</v>
      </c>
      <c r="D16" s="72"/>
      <c r="E16" s="167" t="s">
        <v>1039</v>
      </c>
      <c r="F16" s="72"/>
      <c r="G16" s="85">
        <f>G11</f>
        <v>29189508</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7880299</v>
      </c>
      <c r="C26" s="79" t="s">
        <v>1033</v>
      </c>
      <c r="D26" s="79" t="s">
        <v>594</v>
      </c>
      <c r="E26" s="166" t="s">
        <v>1030</v>
      </c>
      <c r="F26" s="62" t="s">
        <v>593</v>
      </c>
      <c r="G26" s="81">
        <f>+B12</f>
        <v>16226451</v>
      </c>
    </row>
    <row r="27" spans="2:7" x14ac:dyDescent="0.2">
      <c r="B27" s="78">
        <v>6155752</v>
      </c>
      <c r="C27" s="79" t="s">
        <v>592</v>
      </c>
      <c r="E27" s="76"/>
      <c r="F27" s="77"/>
      <c r="G27" s="81"/>
    </row>
    <row r="28" spans="2:7" x14ac:dyDescent="0.2">
      <c r="B28" s="78">
        <f>B29+B30</f>
        <v>1724547</v>
      </c>
      <c r="C28" s="79" t="s">
        <v>591</v>
      </c>
      <c r="E28" s="76"/>
      <c r="F28" s="77"/>
      <c r="G28" s="81"/>
    </row>
    <row r="29" spans="2:7" x14ac:dyDescent="0.2">
      <c r="B29" s="78">
        <v>1710396</v>
      </c>
      <c r="C29" s="79" t="s">
        <v>1056</v>
      </c>
      <c r="E29" s="76"/>
      <c r="F29" s="77"/>
      <c r="G29" s="81"/>
    </row>
    <row r="30" spans="2:7" x14ac:dyDescent="0.2">
      <c r="B30" s="78">
        <v>14151</v>
      </c>
      <c r="C30" s="79" t="s">
        <v>1057</v>
      </c>
      <c r="E30" s="76"/>
      <c r="F30" s="77"/>
      <c r="G30" s="81"/>
    </row>
    <row r="31" spans="2:7" ht="12.75" customHeight="1" x14ac:dyDescent="0.2">
      <c r="B31" s="78">
        <v>410315</v>
      </c>
      <c r="C31" s="79" t="s">
        <v>1034</v>
      </c>
      <c r="D31" s="75" t="s">
        <v>590</v>
      </c>
      <c r="E31" s="76"/>
      <c r="F31" s="77"/>
      <c r="G31" s="81"/>
    </row>
    <row r="32" spans="2:7" ht="12.75" customHeight="1" x14ac:dyDescent="0.2">
      <c r="B32" s="78">
        <v>-116669</v>
      </c>
      <c r="C32" s="79" t="s">
        <v>1035</v>
      </c>
      <c r="D32" s="75" t="s">
        <v>589</v>
      </c>
      <c r="E32" s="76"/>
      <c r="F32" s="77"/>
      <c r="G32" s="81"/>
    </row>
    <row r="33" spans="2:7" x14ac:dyDescent="0.2">
      <c r="B33" s="78">
        <f>G35-B26-B31-B32</f>
        <v>8052506</v>
      </c>
      <c r="C33" s="79" t="s">
        <v>1036</v>
      </c>
      <c r="D33" s="60" t="s">
        <v>587</v>
      </c>
      <c r="E33" s="76"/>
      <c r="F33" s="77"/>
      <c r="G33" s="81"/>
    </row>
    <row r="34" spans="2:7" x14ac:dyDescent="0.2">
      <c r="B34" s="78"/>
      <c r="E34" s="76"/>
      <c r="F34" s="77"/>
      <c r="G34" s="81"/>
    </row>
    <row r="35" spans="2:7" x14ac:dyDescent="0.2">
      <c r="B35" s="83">
        <f>B26+B31+B32+B33</f>
        <v>16226451</v>
      </c>
      <c r="C35" s="84" t="s">
        <v>1039</v>
      </c>
      <c r="D35" s="72"/>
      <c r="E35" s="167" t="s">
        <v>1039</v>
      </c>
      <c r="F35" s="72"/>
      <c r="G35" s="85">
        <f>G26</f>
        <v>16226451</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4193116</v>
      </c>
      <c r="C42" s="79" t="s">
        <v>1037</v>
      </c>
      <c r="D42" s="82" t="s">
        <v>586</v>
      </c>
      <c r="E42" s="166" t="s">
        <v>1036</v>
      </c>
      <c r="F42" s="60" t="s">
        <v>587</v>
      </c>
      <c r="G42" s="81">
        <f>+B33</f>
        <v>8052506</v>
      </c>
    </row>
    <row r="43" spans="2:7" x14ac:dyDescent="0.2">
      <c r="B43" s="78">
        <v>900033</v>
      </c>
      <c r="C43" s="88" t="s">
        <v>585</v>
      </c>
      <c r="E43" s="169" t="s">
        <v>1037</v>
      </c>
      <c r="F43" s="89" t="s">
        <v>586</v>
      </c>
      <c r="G43" s="81">
        <f>G44+G45+G47+G48+G49</f>
        <v>556505</v>
      </c>
    </row>
    <row r="44" spans="2:7" x14ac:dyDescent="0.2">
      <c r="B44" s="78">
        <v>3293083</v>
      </c>
      <c r="C44" s="79" t="s">
        <v>584</v>
      </c>
      <c r="E44" s="169" t="s">
        <v>1064</v>
      </c>
      <c r="F44" s="75" t="s">
        <v>1065</v>
      </c>
      <c r="G44" s="81">
        <v>281354</v>
      </c>
    </row>
    <row r="45" spans="2:7" x14ac:dyDescent="0.2">
      <c r="B45" s="78">
        <v>0</v>
      </c>
      <c r="C45" s="79" t="s">
        <v>583</v>
      </c>
      <c r="D45" s="77"/>
      <c r="E45" s="166" t="s">
        <v>1066</v>
      </c>
      <c r="F45" s="75" t="s">
        <v>1067</v>
      </c>
      <c r="G45" s="81">
        <v>275151</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4415895</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8609011</v>
      </c>
      <c r="C52" s="84" t="s">
        <v>1039</v>
      </c>
      <c r="D52" s="72"/>
      <c r="E52" s="167" t="s">
        <v>1039</v>
      </c>
      <c r="F52" s="72"/>
      <c r="G52" s="85">
        <f>G42+G43+G50</f>
        <v>8609011</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1145918</v>
      </c>
      <c r="C59" s="79" t="s">
        <v>1040</v>
      </c>
      <c r="D59" s="80" t="s">
        <v>578</v>
      </c>
      <c r="E59" s="166" t="s">
        <v>1038</v>
      </c>
      <c r="F59" s="60" t="s">
        <v>577</v>
      </c>
      <c r="G59" s="81">
        <f>+B49</f>
        <v>4415895</v>
      </c>
    </row>
    <row r="60" spans="2:7" x14ac:dyDescent="0.2">
      <c r="B60" s="78">
        <v>1145918</v>
      </c>
      <c r="C60" s="79" t="s">
        <v>576</v>
      </c>
      <c r="E60" s="166" t="s">
        <v>1058</v>
      </c>
      <c r="F60" s="79" t="s">
        <v>1059</v>
      </c>
      <c r="G60" s="81">
        <f>G61+G62</f>
        <v>14151</v>
      </c>
    </row>
    <row r="61" spans="2:7" x14ac:dyDescent="0.2">
      <c r="B61" s="78">
        <v>0</v>
      </c>
      <c r="C61" s="79" t="s">
        <v>575</v>
      </c>
      <c r="E61" s="166" t="s">
        <v>1076</v>
      </c>
      <c r="F61" s="75" t="s">
        <v>1077</v>
      </c>
      <c r="G61" s="81">
        <v>0</v>
      </c>
    </row>
    <row r="62" spans="2:7" x14ac:dyDescent="0.2">
      <c r="B62" s="78">
        <v>14151</v>
      </c>
      <c r="C62" s="79" t="s">
        <v>1041</v>
      </c>
      <c r="D62" s="79" t="s">
        <v>574</v>
      </c>
      <c r="E62" s="166" t="s">
        <v>1078</v>
      </c>
      <c r="F62" s="75" t="s">
        <v>1079</v>
      </c>
      <c r="G62" s="81">
        <v>14151</v>
      </c>
    </row>
    <row r="63" spans="2:7" x14ac:dyDescent="0.2">
      <c r="B63" s="78"/>
      <c r="D63" s="79" t="s">
        <v>573</v>
      </c>
      <c r="E63" s="166" t="s">
        <v>1042</v>
      </c>
      <c r="F63" s="75" t="s">
        <v>572</v>
      </c>
      <c r="G63" s="81">
        <f>G64+G65+G66</f>
        <v>69854</v>
      </c>
    </row>
    <row r="64" spans="2:7" x14ac:dyDescent="0.2">
      <c r="B64" s="78">
        <f>B65+B66+B67</f>
        <v>97497</v>
      </c>
      <c r="C64" s="79" t="s">
        <v>1042</v>
      </c>
      <c r="D64" s="75" t="s">
        <v>572</v>
      </c>
      <c r="E64" s="166" t="s">
        <v>1080</v>
      </c>
      <c r="F64" s="75" t="s">
        <v>1081</v>
      </c>
      <c r="G64" s="81">
        <v>0</v>
      </c>
    </row>
    <row r="65" spans="2:7" x14ac:dyDescent="0.2">
      <c r="B65" s="78">
        <v>52249</v>
      </c>
      <c r="C65" s="79" t="s">
        <v>571</v>
      </c>
      <c r="E65" s="166" t="s">
        <v>1082</v>
      </c>
      <c r="F65" s="75" t="s">
        <v>1083</v>
      </c>
      <c r="G65" s="81">
        <v>32114</v>
      </c>
    </row>
    <row r="66" spans="2:7" x14ac:dyDescent="0.2">
      <c r="B66" s="78">
        <v>0</v>
      </c>
      <c r="C66" s="79" t="s">
        <v>570</v>
      </c>
      <c r="E66" s="166" t="s">
        <v>1084</v>
      </c>
      <c r="F66" s="75" t="s">
        <v>1085</v>
      </c>
      <c r="G66" s="81">
        <v>37740</v>
      </c>
    </row>
    <row r="67" spans="2:7" x14ac:dyDescent="0.2">
      <c r="B67" s="78">
        <v>45248</v>
      </c>
      <c r="C67" s="79" t="s">
        <v>569</v>
      </c>
      <c r="E67" s="76"/>
      <c r="F67" s="77"/>
      <c r="G67" s="81"/>
    </row>
    <row r="68" spans="2:7" x14ac:dyDescent="0.2">
      <c r="B68" s="78">
        <f>G70-B59-B62-B64</f>
        <v>3242334</v>
      </c>
      <c r="C68" s="79" t="s">
        <v>1043</v>
      </c>
      <c r="D68" s="79" t="s">
        <v>564</v>
      </c>
      <c r="E68" s="76"/>
      <c r="F68" s="77"/>
      <c r="G68" s="81"/>
    </row>
    <row r="69" spans="2:7" ht="17.45" customHeight="1" x14ac:dyDescent="0.2">
      <c r="B69" s="78"/>
      <c r="E69" s="76"/>
      <c r="F69" s="77"/>
      <c r="G69" s="81"/>
    </row>
    <row r="70" spans="2:7" ht="17.45" customHeight="1" x14ac:dyDescent="0.2">
      <c r="B70" s="83">
        <f>B59+B62+B64+B68</f>
        <v>4499900</v>
      </c>
      <c r="C70" s="84" t="s">
        <v>1039</v>
      </c>
      <c r="D70" s="72"/>
      <c r="E70" s="167" t="s">
        <v>1039</v>
      </c>
      <c r="F70" s="72"/>
      <c r="G70" s="85">
        <f>G59+G60+G63</f>
        <v>4499900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3242334</v>
      </c>
    </row>
    <row r="78" spans="2:7" x14ac:dyDescent="0.2">
      <c r="B78" s="78"/>
      <c r="D78" s="79" t="s">
        <v>563</v>
      </c>
      <c r="E78" s="166"/>
      <c r="F78" s="79"/>
      <c r="G78" s="81"/>
    </row>
    <row r="79" spans="2:7" x14ac:dyDescent="0.2">
      <c r="B79" s="78">
        <f>G82-B77</f>
        <v>3242334</v>
      </c>
      <c r="C79" s="79" t="s">
        <v>1045</v>
      </c>
      <c r="D79" s="62" t="s">
        <v>562</v>
      </c>
      <c r="E79" s="76"/>
      <c r="F79" s="77"/>
      <c r="G79" s="81"/>
    </row>
    <row r="80" spans="2:7" x14ac:dyDescent="0.2">
      <c r="B80" s="78">
        <f>B79-B13</f>
        <v>-145637</v>
      </c>
      <c r="C80" s="79" t="s">
        <v>1046</v>
      </c>
      <c r="D80" s="60" t="s">
        <v>559</v>
      </c>
      <c r="E80" s="76"/>
      <c r="F80" s="77"/>
      <c r="G80" s="81"/>
    </row>
    <row r="81" spans="2:7" x14ac:dyDescent="0.2">
      <c r="B81" s="78"/>
      <c r="E81" s="76"/>
      <c r="F81" s="77"/>
      <c r="G81" s="81"/>
    </row>
    <row r="82" spans="2:7" x14ac:dyDescent="0.2">
      <c r="B82" s="83">
        <f>B77+B79</f>
        <v>3242334</v>
      </c>
      <c r="C82" s="84" t="s">
        <v>1039</v>
      </c>
      <c r="D82" s="72"/>
      <c r="E82" s="167" t="s">
        <v>1039</v>
      </c>
      <c r="F82" s="72"/>
      <c r="G82" s="85">
        <f>G77</f>
        <v>3242334</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908797</v>
      </c>
      <c r="C92" s="79" t="s">
        <v>1047</v>
      </c>
      <c r="D92" s="60" t="s">
        <v>552</v>
      </c>
      <c r="E92" s="166" t="s">
        <v>1045</v>
      </c>
      <c r="F92" s="60" t="s">
        <v>559</v>
      </c>
      <c r="G92" s="81">
        <f>+B80</f>
        <v>-145637</v>
      </c>
    </row>
    <row r="93" spans="2:7" x14ac:dyDescent="0.2">
      <c r="B93" s="78"/>
      <c r="D93" s="62" t="s">
        <v>550</v>
      </c>
      <c r="E93" s="166" t="s">
        <v>1053</v>
      </c>
      <c r="F93" s="75" t="s">
        <v>558</v>
      </c>
      <c r="G93" s="81">
        <f>G94+G95</f>
        <v>1255675</v>
      </c>
    </row>
    <row r="94" spans="2:7" x14ac:dyDescent="0.2">
      <c r="B94" s="78"/>
      <c r="D94" s="79"/>
      <c r="E94" s="166" t="s">
        <v>557</v>
      </c>
      <c r="G94" s="81">
        <v>815160</v>
      </c>
    </row>
    <row r="95" spans="2:7" x14ac:dyDescent="0.2">
      <c r="B95" s="78"/>
      <c r="D95" s="79"/>
      <c r="E95" s="166" t="s">
        <v>556</v>
      </c>
      <c r="G95" s="81">
        <v>440515</v>
      </c>
    </row>
    <row r="96" spans="2:7" x14ac:dyDescent="0.2">
      <c r="B96" s="78"/>
      <c r="C96" s="79"/>
      <c r="E96" s="166" t="s">
        <v>1054</v>
      </c>
      <c r="F96" s="75" t="s">
        <v>555</v>
      </c>
      <c r="G96" s="81">
        <f>G97</f>
        <v>-201241</v>
      </c>
    </row>
    <row r="97" spans="2:7" x14ac:dyDescent="0.2">
      <c r="B97" s="90"/>
      <c r="C97" s="91"/>
      <c r="D97" s="79"/>
      <c r="E97" s="166" t="s">
        <v>1086</v>
      </c>
      <c r="F97" s="92" t="s">
        <v>1087</v>
      </c>
      <c r="G97" s="81">
        <v>-201241</v>
      </c>
    </row>
    <row r="98" spans="2:7" x14ac:dyDescent="0.2">
      <c r="B98" s="78"/>
      <c r="E98" s="76"/>
      <c r="F98" s="77"/>
      <c r="G98" s="81"/>
    </row>
    <row r="99" spans="2:7" x14ac:dyDescent="0.2">
      <c r="B99" s="83">
        <f>B92</f>
        <v>908797</v>
      </c>
      <c r="C99" s="84" t="s">
        <v>1039</v>
      </c>
      <c r="D99" s="72"/>
      <c r="E99" s="167" t="s">
        <v>1039</v>
      </c>
      <c r="F99" s="72"/>
      <c r="G99" s="85">
        <f>G92+G93+G96</f>
        <v>908797</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3216254</v>
      </c>
      <c r="C106" s="79" t="s">
        <v>1048</v>
      </c>
      <c r="D106" s="94" t="s">
        <v>553</v>
      </c>
      <c r="E106" s="76"/>
      <c r="F106" s="77"/>
      <c r="G106" s="76"/>
    </row>
    <row r="107" spans="2:7" x14ac:dyDescent="0.2">
      <c r="B107" s="78">
        <v>3239749</v>
      </c>
      <c r="C107" s="79" t="s">
        <v>1049</v>
      </c>
      <c r="D107" s="79"/>
      <c r="E107" s="166" t="s">
        <v>1047</v>
      </c>
      <c r="F107" s="62" t="s">
        <v>552</v>
      </c>
      <c r="G107" s="81"/>
    </row>
    <row r="108" spans="2:7" x14ac:dyDescent="0.2">
      <c r="B108" s="78">
        <f>-B13</f>
        <v>-3387971</v>
      </c>
      <c r="C108" s="79" t="s">
        <v>1055</v>
      </c>
      <c r="D108" s="79" t="s">
        <v>551</v>
      </c>
      <c r="E108" s="166"/>
      <c r="F108" s="61" t="s">
        <v>550</v>
      </c>
      <c r="G108" s="81">
        <f>B92</f>
        <v>908797</v>
      </c>
    </row>
    <row r="109" spans="2:7" x14ac:dyDescent="0.2">
      <c r="B109" s="78">
        <v>-23495</v>
      </c>
      <c r="C109" s="88" t="s">
        <v>549</v>
      </c>
      <c r="D109" s="79" t="s">
        <v>1088</v>
      </c>
      <c r="E109" s="76"/>
      <c r="F109" s="95"/>
      <c r="G109" s="96"/>
    </row>
    <row r="110" spans="2:7" x14ac:dyDescent="0.2">
      <c r="B110" s="78">
        <v>0</v>
      </c>
      <c r="C110" s="88" t="s">
        <v>548</v>
      </c>
      <c r="D110" s="79" t="s">
        <v>547</v>
      </c>
      <c r="E110" s="170"/>
      <c r="G110" s="81"/>
    </row>
    <row r="111" spans="2:7" x14ac:dyDescent="0.2">
      <c r="B111" s="78">
        <v>128502</v>
      </c>
      <c r="C111" s="88" t="s">
        <v>1050</v>
      </c>
      <c r="D111" s="79" t="s">
        <v>1089</v>
      </c>
      <c r="E111" s="76"/>
      <c r="F111" s="95"/>
      <c r="G111" s="96"/>
    </row>
    <row r="112" spans="2:7" x14ac:dyDescent="0.2">
      <c r="B112" s="78"/>
      <c r="C112" s="79"/>
      <c r="D112" s="79" t="s">
        <v>1090</v>
      </c>
      <c r="E112" s="170"/>
      <c r="G112" s="81"/>
    </row>
    <row r="113" spans="2:7" x14ac:dyDescent="0.2">
      <c r="B113" s="78">
        <f>G115-B106-B108-B111</f>
        <v>952012</v>
      </c>
      <c r="C113" s="168" t="s">
        <v>1051</v>
      </c>
      <c r="D113" s="60" t="s">
        <v>546</v>
      </c>
      <c r="E113" s="170"/>
      <c r="F113" s="92"/>
      <c r="G113" s="81"/>
    </row>
    <row r="114" spans="2:7" x14ac:dyDescent="0.2">
      <c r="B114" s="78"/>
      <c r="D114" s="79"/>
      <c r="E114" s="170"/>
      <c r="F114" s="77"/>
      <c r="G114" s="81"/>
    </row>
    <row r="115" spans="2:7" x14ac:dyDescent="0.2">
      <c r="B115" s="83">
        <f>B106+B108+B111+B113</f>
        <v>908797</v>
      </c>
      <c r="C115" s="84" t="s">
        <v>1039</v>
      </c>
      <c r="D115" s="98"/>
      <c r="E115" s="167" t="s">
        <v>1039</v>
      </c>
      <c r="F115" s="72"/>
      <c r="G115" s="85">
        <f>G108</f>
        <v>908797</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952012</v>
      </c>
    </row>
    <row r="123" spans="2:7" ht="15" x14ac:dyDescent="0.2">
      <c r="B123" s="78">
        <f>B125+B128+B131+B134+B137+B142+B143+B144</f>
        <v>236839</v>
      </c>
      <c r="C123" s="52"/>
      <c r="D123" s="79" t="s">
        <v>540</v>
      </c>
      <c r="E123" s="52"/>
      <c r="F123" s="52"/>
      <c r="G123" s="81">
        <f>G125+G128+G131+G134+G137+G142+G143+G144</f>
        <v>-715173</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685100</v>
      </c>
      <c r="D128" s="79" t="s">
        <v>536</v>
      </c>
      <c r="G128" s="81">
        <f>G129+G130</f>
        <v>76930</v>
      </c>
    </row>
    <row r="129" spans="2:7" x14ac:dyDescent="0.2">
      <c r="B129" s="78">
        <v>739814</v>
      </c>
      <c r="D129" s="79" t="s">
        <v>535</v>
      </c>
      <c r="G129" s="81">
        <v>0</v>
      </c>
    </row>
    <row r="130" spans="2:7" x14ac:dyDescent="0.2">
      <c r="B130" s="78">
        <v>-54714</v>
      </c>
      <c r="D130" s="79" t="s">
        <v>534</v>
      </c>
      <c r="G130" s="81">
        <v>76930</v>
      </c>
    </row>
    <row r="131" spans="2:7" x14ac:dyDescent="0.2">
      <c r="B131" s="78">
        <f>B132+B133</f>
        <v>-56327</v>
      </c>
      <c r="D131" s="79" t="s">
        <v>533</v>
      </c>
      <c r="G131" s="81">
        <f>G132+G133</f>
        <v>260663</v>
      </c>
    </row>
    <row r="132" spans="2:7" x14ac:dyDescent="0.2">
      <c r="B132" s="78">
        <v>-103347</v>
      </c>
      <c r="D132" s="79" t="s">
        <v>532</v>
      </c>
      <c r="G132" s="81">
        <v>-336174</v>
      </c>
    </row>
    <row r="133" spans="2:7" x14ac:dyDescent="0.2">
      <c r="B133" s="78">
        <v>47020</v>
      </c>
      <c r="D133" s="79" t="s">
        <v>531</v>
      </c>
      <c r="G133" s="81">
        <v>596837</v>
      </c>
    </row>
    <row r="134" spans="2:7" x14ac:dyDescent="0.2">
      <c r="B134" s="78">
        <f>B135+B136</f>
        <v>37955</v>
      </c>
      <c r="D134" s="79" t="s">
        <v>530</v>
      </c>
      <c r="G134" s="81">
        <f>G135+G136</f>
        <v>-1191543</v>
      </c>
    </row>
    <row r="135" spans="2:7" x14ac:dyDescent="0.2">
      <c r="B135" s="78">
        <v>-133941</v>
      </c>
      <c r="D135" s="79" t="s">
        <v>529</v>
      </c>
      <c r="G135" s="81">
        <v>159133</v>
      </c>
    </row>
    <row r="136" spans="2:7" x14ac:dyDescent="0.2">
      <c r="B136" s="78">
        <v>171896</v>
      </c>
      <c r="D136" s="79" t="s">
        <v>528</v>
      </c>
      <c r="G136" s="81">
        <v>-1350676</v>
      </c>
    </row>
    <row r="137" spans="2:7" x14ac:dyDescent="0.2">
      <c r="B137" s="78">
        <f>B138+B141</f>
        <v>582463</v>
      </c>
      <c r="D137" s="97" t="s">
        <v>527</v>
      </c>
      <c r="G137" s="81">
        <f>G138+G141</f>
        <v>-542842</v>
      </c>
    </row>
    <row r="138" spans="2:7" x14ac:dyDescent="0.2">
      <c r="B138" s="78">
        <f>B139+B140</f>
        <v>591917</v>
      </c>
      <c r="D138" s="97" t="s">
        <v>526</v>
      </c>
      <c r="G138" s="81">
        <f>G139+G140</f>
        <v>-542842</v>
      </c>
    </row>
    <row r="139" spans="2:7" x14ac:dyDescent="0.2">
      <c r="B139" s="78">
        <v>591917</v>
      </c>
      <c r="D139" s="97" t="s">
        <v>525</v>
      </c>
      <c r="G139" s="81">
        <v>-542842</v>
      </c>
    </row>
    <row r="140" spans="2:7" x14ac:dyDescent="0.2">
      <c r="B140" s="78">
        <v>0</v>
      </c>
      <c r="D140" s="97" t="s">
        <v>524</v>
      </c>
      <c r="G140" s="81">
        <v>0</v>
      </c>
    </row>
    <row r="141" spans="2:7" x14ac:dyDescent="0.2">
      <c r="B141" s="78">
        <v>-9454</v>
      </c>
      <c r="D141" s="97" t="s">
        <v>523</v>
      </c>
      <c r="G141" s="81">
        <v>0</v>
      </c>
    </row>
    <row r="142" spans="2:7" x14ac:dyDescent="0.2">
      <c r="B142" s="78">
        <v>0</v>
      </c>
      <c r="D142" s="79" t="s">
        <v>522</v>
      </c>
      <c r="G142" s="81">
        <v>0</v>
      </c>
    </row>
    <row r="143" spans="2:7" x14ac:dyDescent="0.2">
      <c r="B143" s="78">
        <v>2</v>
      </c>
      <c r="D143" s="79" t="s">
        <v>521</v>
      </c>
      <c r="G143" s="81">
        <v>-13356</v>
      </c>
    </row>
    <row r="144" spans="2:7" x14ac:dyDescent="0.2">
      <c r="B144" s="78">
        <f>B145+B146</f>
        <v>-1012354</v>
      </c>
      <c r="D144" s="79" t="s">
        <v>520</v>
      </c>
      <c r="G144" s="81">
        <f>G145+G146</f>
        <v>694975</v>
      </c>
    </row>
    <row r="145" spans="2:7" x14ac:dyDescent="0.2">
      <c r="B145" s="78">
        <v>-198689</v>
      </c>
      <c r="D145" s="79" t="s">
        <v>519</v>
      </c>
      <c r="G145" s="81">
        <v>246969</v>
      </c>
    </row>
    <row r="146" spans="2:7" x14ac:dyDescent="0.2">
      <c r="B146" s="83">
        <v>-813665</v>
      </c>
      <c r="C146" s="99"/>
      <c r="D146" s="98" t="s">
        <v>518</v>
      </c>
      <c r="E146" s="99"/>
      <c r="F146" s="99"/>
      <c r="G146" s="85">
        <v>448006</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7" firstPageNumber="52" fitToHeight="6" orientation="portrait" r:id="rId1"/>
  <headerFooter alignWithMargins="0"/>
  <rowBreaks count="2" manualBreakCount="2">
    <brk id="72" min="1" max="8" man="1"/>
    <brk id="1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603</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9277516</v>
      </c>
      <c r="C11" s="79" t="s">
        <v>1029</v>
      </c>
      <c r="D11" s="79" t="s">
        <v>599</v>
      </c>
      <c r="E11" s="166" t="s">
        <v>1052</v>
      </c>
      <c r="F11" s="80" t="s">
        <v>598</v>
      </c>
      <c r="G11" s="81">
        <f>G12+G13</f>
        <v>20773481</v>
      </c>
    </row>
    <row r="12" spans="2:12" x14ac:dyDescent="0.2">
      <c r="B12" s="78">
        <f>G11-B11</f>
        <v>11495965</v>
      </c>
      <c r="C12" s="79" t="s">
        <v>1030</v>
      </c>
      <c r="D12" s="60" t="s">
        <v>593</v>
      </c>
      <c r="E12" s="166" t="s">
        <v>1060</v>
      </c>
      <c r="F12" s="77" t="s">
        <v>1061</v>
      </c>
      <c r="G12" s="81">
        <v>20748107</v>
      </c>
    </row>
    <row r="13" spans="2:12" x14ac:dyDescent="0.2">
      <c r="B13" s="78">
        <v>2408828</v>
      </c>
      <c r="C13" s="79" t="s">
        <v>1031</v>
      </c>
      <c r="D13" s="79" t="s">
        <v>551</v>
      </c>
      <c r="E13" s="166" t="s">
        <v>1062</v>
      </c>
      <c r="F13" s="75" t="s">
        <v>1063</v>
      </c>
      <c r="G13" s="81">
        <v>25374</v>
      </c>
    </row>
    <row r="14" spans="2:12" x14ac:dyDescent="0.2">
      <c r="B14" s="78">
        <f>B12-B13</f>
        <v>9087137</v>
      </c>
      <c r="C14" s="79" t="s">
        <v>1032</v>
      </c>
      <c r="D14" s="60" t="s">
        <v>597</v>
      </c>
      <c r="E14" s="166"/>
      <c r="F14" s="77"/>
      <c r="G14" s="81"/>
    </row>
    <row r="15" spans="2:12" ht="7.15" customHeight="1" x14ac:dyDescent="0.2">
      <c r="B15" s="78"/>
      <c r="E15" s="76"/>
      <c r="F15" s="77"/>
      <c r="G15" s="81"/>
    </row>
    <row r="16" spans="2:12" x14ac:dyDescent="0.2">
      <c r="B16" s="83">
        <f>B11+B12</f>
        <v>20773481</v>
      </c>
      <c r="C16" s="84" t="s">
        <v>545</v>
      </c>
      <c r="D16" s="72"/>
      <c r="E16" s="167" t="s">
        <v>1039</v>
      </c>
      <c r="F16" s="72"/>
      <c r="G16" s="85">
        <f>G11</f>
        <v>20773481</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4822577</v>
      </c>
      <c r="C26" s="79" t="s">
        <v>1033</v>
      </c>
      <c r="D26" s="79" t="s">
        <v>594</v>
      </c>
      <c r="E26" s="166" t="s">
        <v>1030</v>
      </c>
      <c r="F26" s="62" t="s">
        <v>593</v>
      </c>
      <c r="G26" s="81">
        <f>+B12</f>
        <v>11495965</v>
      </c>
    </row>
    <row r="27" spans="2:7" x14ac:dyDescent="0.2">
      <c r="B27" s="78">
        <v>3802740</v>
      </c>
      <c r="C27" s="79" t="s">
        <v>592</v>
      </c>
      <c r="E27" s="76"/>
      <c r="F27" s="77"/>
      <c r="G27" s="81"/>
    </row>
    <row r="28" spans="2:7" x14ac:dyDescent="0.2">
      <c r="B28" s="78">
        <f>B29+B30</f>
        <v>1019837</v>
      </c>
      <c r="C28" s="79" t="s">
        <v>591</v>
      </c>
      <c r="E28" s="76"/>
      <c r="F28" s="77"/>
      <c r="G28" s="81"/>
    </row>
    <row r="29" spans="2:7" x14ac:dyDescent="0.2">
      <c r="B29" s="78">
        <v>1007703</v>
      </c>
      <c r="C29" s="79" t="s">
        <v>1056</v>
      </c>
      <c r="E29" s="76"/>
      <c r="F29" s="77"/>
      <c r="G29" s="81"/>
    </row>
    <row r="30" spans="2:7" x14ac:dyDescent="0.2">
      <c r="B30" s="78">
        <v>12134</v>
      </c>
      <c r="C30" s="79" t="s">
        <v>1057</v>
      </c>
      <c r="E30" s="76"/>
      <c r="F30" s="77"/>
      <c r="G30" s="81"/>
    </row>
    <row r="31" spans="2:7" ht="12.75" customHeight="1" x14ac:dyDescent="0.2">
      <c r="B31" s="78">
        <v>306027</v>
      </c>
      <c r="C31" s="79" t="s">
        <v>1034</v>
      </c>
      <c r="D31" s="75" t="s">
        <v>590</v>
      </c>
      <c r="E31" s="76"/>
      <c r="F31" s="77"/>
      <c r="G31" s="81"/>
    </row>
    <row r="32" spans="2:7" ht="12.75" customHeight="1" x14ac:dyDescent="0.2">
      <c r="B32" s="78">
        <v>-115592</v>
      </c>
      <c r="C32" s="79" t="s">
        <v>1035</v>
      </c>
      <c r="D32" s="75" t="s">
        <v>589</v>
      </c>
      <c r="E32" s="76"/>
      <c r="F32" s="77"/>
      <c r="G32" s="81"/>
    </row>
    <row r="33" spans="2:7" x14ac:dyDescent="0.2">
      <c r="B33" s="78">
        <f>G35-B26-B31-B32</f>
        <v>6482953</v>
      </c>
      <c r="C33" s="79" t="s">
        <v>1036</v>
      </c>
      <c r="D33" s="60" t="s">
        <v>587</v>
      </c>
      <c r="E33" s="76"/>
      <c r="F33" s="77"/>
      <c r="G33" s="81"/>
    </row>
    <row r="34" spans="2:7" x14ac:dyDescent="0.2">
      <c r="B34" s="78"/>
      <c r="E34" s="76"/>
      <c r="F34" s="77"/>
      <c r="G34" s="81"/>
    </row>
    <row r="35" spans="2:7" x14ac:dyDescent="0.2">
      <c r="B35" s="83">
        <f>B26+B31+B32+B33</f>
        <v>11495965</v>
      </c>
      <c r="C35" s="84" t="s">
        <v>1039</v>
      </c>
      <c r="D35" s="72"/>
      <c r="E35" s="167" t="s">
        <v>1039</v>
      </c>
      <c r="F35" s="72"/>
      <c r="G35" s="85">
        <f>G26</f>
        <v>11495965</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3684111</v>
      </c>
      <c r="C42" s="79" t="s">
        <v>1037</v>
      </c>
      <c r="D42" s="82" t="s">
        <v>586</v>
      </c>
      <c r="E42" s="166" t="s">
        <v>1036</v>
      </c>
      <c r="F42" s="60" t="s">
        <v>587</v>
      </c>
      <c r="G42" s="81">
        <f>+B33</f>
        <v>6482953</v>
      </c>
    </row>
    <row r="43" spans="2:7" x14ac:dyDescent="0.2">
      <c r="B43" s="78">
        <v>749748</v>
      </c>
      <c r="C43" s="88" t="s">
        <v>585</v>
      </c>
      <c r="E43" s="169" t="s">
        <v>1037</v>
      </c>
      <c r="F43" s="89" t="s">
        <v>586</v>
      </c>
      <c r="G43" s="81">
        <f>G44+G45+G47+G48+G49</f>
        <v>510588</v>
      </c>
    </row>
    <row r="44" spans="2:7" x14ac:dyDescent="0.2">
      <c r="B44" s="78">
        <v>2934363</v>
      </c>
      <c r="C44" s="79" t="s">
        <v>584</v>
      </c>
      <c r="E44" s="169" t="s">
        <v>1064</v>
      </c>
      <c r="F44" s="75" t="s">
        <v>1065</v>
      </c>
      <c r="G44" s="81">
        <v>235665</v>
      </c>
    </row>
    <row r="45" spans="2:7" x14ac:dyDescent="0.2">
      <c r="B45" s="78">
        <v>0</v>
      </c>
      <c r="C45" s="79" t="s">
        <v>583</v>
      </c>
      <c r="D45" s="77"/>
      <c r="E45" s="166" t="s">
        <v>1066</v>
      </c>
      <c r="F45" s="75" t="s">
        <v>1067</v>
      </c>
      <c r="G45" s="81">
        <v>274923</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3309430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6993541</v>
      </c>
      <c r="C52" s="84" t="s">
        <v>1039</v>
      </c>
      <c r="D52" s="72"/>
      <c r="E52" s="167" t="s">
        <v>1039</v>
      </c>
      <c r="F52" s="72"/>
      <c r="G52" s="85">
        <f>G42+G43+G50</f>
        <v>6993541</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1113468</v>
      </c>
      <c r="C59" s="79" t="s">
        <v>1040</v>
      </c>
      <c r="D59" s="80" t="s">
        <v>578</v>
      </c>
      <c r="E59" s="166" t="s">
        <v>1038</v>
      </c>
      <c r="F59" s="60" t="s">
        <v>577</v>
      </c>
      <c r="G59" s="81">
        <f>+B49</f>
        <v>3309430</v>
      </c>
    </row>
    <row r="60" spans="2:7" x14ac:dyDescent="0.2">
      <c r="B60" s="78">
        <v>1113468</v>
      </c>
      <c r="C60" s="79" t="s">
        <v>576</v>
      </c>
      <c r="E60" s="166" t="s">
        <v>1058</v>
      </c>
      <c r="F60" s="79" t="s">
        <v>1059</v>
      </c>
      <c r="G60" s="81">
        <f>G61+G62</f>
        <v>12134</v>
      </c>
    </row>
    <row r="61" spans="2:7" x14ac:dyDescent="0.2">
      <c r="B61" s="78">
        <v>0</v>
      </c>
      <c r="C61" s="79" t="s">
        <v>575</v>
      </c>
      <c r="E61" s="166" t="s">
        <v>1076</v>
      </c>
      <c r="F61" s="75" t="s">
        <v>1077</v>
      </c>
      <c r="G61" s="81">
        <v>0</v>
      </c>
    </row>
    <row r="62" spans="2:7" x14ac:dyDescent="0.2">
      <c r="B62" s="78">
        <v>12134</v>
      </c>
      <c r="C62" s="79" t="s">
        <v>1041</v>
      </c>
      <c r="D62" s="79" t="s">
        <v>574</v>
      </c>
      <c r="E62" s="166" t="s">
        <v>1078</v>
      </c>
      <c r="F62" s="75" t="s">
        <v>1079</v>
      </c>
      <c r="G62" s="81">
        <v>12134</v>
      </c>
    </row>
    <row r="63" spans="2:7" x14ac:dyDescent="0.2">
      <c r="B63" s="78"/>
      <c r="D63" s="79" t="s">
        <v>573</v>
      </c>
      <c r="E63" s="166" t="s">
        <v>1042</v>
      </c>
      <c r="F63" s="75" t="s">
        <v>572</v>
      </c>
      <c r="G63" s="81">
        <f>G64+G65+G66</f>
        <v>35285</v>
      </c>
    </row>
    <row r="64" spans="2:7" x14ac:dyDescent="0.2">
      <c r="B64" s="78">
        <f>B65+B66+B67</f>
        <v>43112</v>
      </c>
      <c r="C64" s="79" t="s">
        <v>1042</v>
      </c>
      <c r="D64" s="75" t="s">
        <v>572</v>
      </c>
      <c r="E64" s="166" t="s">
        <v>1080</v>
      </c>
      <c r="F64" s="75" t="s">
        <v>1081</v>
      </c>
      <c r="G64" s="81">
        <v>0</v>
      </c>
    </row>
    <row r="65" spans="2:7" x14ac:dyDescent="0.2">
      <c r="B65" s="78">
        <v>35328</v>
      </c>
      <c r="C65" s="79" t="s">
        <v>571</v>
      </c>
      <c r="E65" s="166" t="s">
        <v>1082</v>
      </c>
      <c r="F65" s="75" t="s">
        <v>1083</v>
      </c>
      <c r="G65" s="81">
        <v>31823</v>
      </c>
    </row>
    <row r="66" spans="2:7" x14ac:dyDescent="0.2">
      <c r="B66" s="78">
        <v>0</v>
      </c>
      <c r="C66" s="79" t="s">
        <v>570</v>
      </c>
      <c r="E66" s="166" t="s">
        <v>1084</v>
      </c>
      <c r="F66" s="75" t="s">
        <v>1085</v>
      </c>
      <c r="G66" s="81">
        <v>3462</v>
      </c>
    </row>
    <row r="67" spans="2:7" x14ac:dyDescent="0.2">
      <c r="B67" s="78">
        <v>7784</v>
      </c>
      <c r="C67" s="79" t="s">
        <v>569</v>
      </c>
      <c r="E67" s="76"/>
      <c r="F67" s="77"/>
      <c r="G67" s="81"/>
    </row>
    <row r="68" spans="2:7" x14ac:dyDescent="0.2">
      <c r="B68" s="78">
        <f>G70-B59-B62-B64</f>
        <v>2188135</v>
      </c>
      <c r="C68" s="79" t="s">
        <v>1043</v>
      </c>
      <c r="D68" s="79" t="s">
        <v>564</v>
      </c>
      <c r="E68" s="76"/>
      <c r="F68" s="77"/>
      <c r="G68" s="81"/>
    </row>
    <row r="69" spans="2:7" ht="17.45" customHeight="1" x14ac:dyDescent="0.2">
      <c r="B69" s="78"/>
      <c r="E69" s="76"/>
      <c r="F69" s="77"/>
      <c r="G69" s="81"/>
    </row>
    <row r="70" spans="2:7" ht="17.45" customHeight="1" x14ac:dyDescent="0.2">
      <c r="B70" s="83">
        <f>B59+B62+B64+B68</f>
        <v>3356849</v>
      </c>
      <c r="C70" s="84" t="s">
        <v>1039</v>
      </c>
      <c r="D70" s="72"/>
      <c r="E70" s="167" t="s">
        <v>1039</v>
      </c>
      <c r="F70" s="72"/>
      <c r="G70" s="85">
        <f>G59+G60+G63</f>
        <v>3356849</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2188135</v>
      </c>
    </row>
    <row r="78" spans="2:7" x14ac:dyDescent="0.2">
      <c r="B78" s="78"/>
      <c r="D78" s="79" t="s">
        <v>563</v>
      </c>
      <c r="E78" s="166"/>
      <c r="F78" s="79"/>
      <c r="G78" s="81"/>
    </row>
    <row r="79" spans="2:7" x14ac:dyDescent="0.2">
      <c r="B79" s="78">
        <f>G82-B77</f>
        <v>2188135</v>
      </c>
      <c r="C79" s="79" t="s">
        <v>1045</v>
      </c>
      <c r="D79" s="62" t="s">
        <v>562</v>
      </c>
      <c r="E79" s="76"/>
      <c r="F79" s="77"/>
      <c r="G79" s="81"/>
    </row>
    <row r="80" spans="2:7" x14ac:dyDescent="0.2">
      <c r="B80" s="78">
        <f>B79-B13</f>
        <v>-220693</v>
      </c>
      <c r="C80" s="79" t="s">
        <v>1046</v>
      </c>
      <c r="D80" s="60" t="s">
        <v>559</v>
      </c>
      <c r="E80" s="76"/>
      <c r="F80" s="77"/>
      <c r="G80" s="81"/>
    </row>
    <row r="81" spans="2:7" x14ac:dyDescent="0.2">
      <c r="B81" s="78"/>
      <c r="E81" s="76"/>
      <c r="F81" s="77"/>
      <c r="G81" s="81"/>
    </row>
    <row r="82" spans="2:7" x14ac:dyDescent="0.2">
      <c r="B82" s="83">
        <f>B77+B79</f>
        <v>2188135</v>
      </c>
      <c r="C82" s="84" t="s">
        <v>1039</v>
      </c>
      <c r="D82" s="72"/>
      <c r="E82" s="167" t="s">
        <v>1039</v>
      </c>
      <c r="F82" s="72"/>
      <c r="G82" s="85">
        <f>G77</f>
        <v>2188135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491480</v>
      </c>
      <c r="C92" s="79" t="s">
        <v>1047</v>
      </c>
      <c r="D92" s="60" t="s">
        <v>552</v>
      </c>
      <c r="E92" s="166" t="s">
        <v>1045</v>
      </c>
      <c r="F92" s="60" t="s">
        <v>559</v>
      </c>
      <c r="G92" s="81">
        <f>+B80</f>
        <v>-220693</v>
      </c>
    </row>
    <row r="93" spans="2:7" x14ac:dyDescent="0.2">
      <c r="B93" s="78"/>
      <c r="D93" s="62" t="s">
        <v>550</v>
      </c>
      <c r="E93" s="166" t="s">
        <v>1053</v>
      </c>
      <c r="F93" s="75" t="s">
        <v>558</v>
      </c>
      <c r="G93" s="81">
        <f>G94+G95</f>
        <v>910218</v>
      </c>
    </row>
    <row r="94" spans="2:7" x14ac:dyDescent="0.2">
      <c r="B94" s="78"/>
      <c r="D94" s="79"/>
      <c r="E94" s="166" t="s">
        <v>557</v>
      </c>
      <c r="G94" s="81">
        <v>564703</v>
      </c>
    </row>
    <row r="95" spans="2:7" x14ac:dyDescent="0.2">
      <c r="B95" s="78"/>
      <c r="D95" s="79"/>
      <c r="E95" s="166" t="s">
        <v>556</v>
      </c>
      <c r="G95" s="81">
        <v>345515</v>
      </c>
    </row>
    <row r="96" spans="2:7" x14ac:dyDescent="0.2">
      <c r="B96" s="78"/>
      <c r="C96" s="79"/>
      <c r="E96" s="166" t="s">
        <v>1054</v>
      </c>
      <c r="F96" s="75" t="s">
        <v>555</v>
      </c>
      <c r="G96" s="81">
        <f>G97</f>
        <v>-198045</v>
      </c>
    </row>
    <row r="97" spans="2:7" x14ac:dyDescent="0.2">
      <c r="B97" s="90"/>
      <c r="C97" s="91"/>
      <c r="D97" s="79"/>
      <c r="E97" s="166" t="s">
        <v>1086</v>
      </c>
      <c r="F97" s="92" t="s">
        <v>1087</v>
      </c>
      <c r="G97" s="81">
        <v>-198045</v>
      </c>
    </row>
    <row r="98" spans="2:7" x14ac:dyDescent="0.2">
      <c r="B98" s="78"/>
      <c r="E98" s="76"/>
      <c r="F98" s="77"/>
      <c r="G98" s="81"/>
    </row>
    <row r="99" spans="2:7" x14ac:dyDescent="0.2">
      <c r="B99" s="83">
        <f>B92</f>
        <v>491480</v>
      </c>
      <c r="C99" s="84" t="s">
        <v>1039</v>
      </c>
      <c r="D99" s="72"/>
      <c r="E99" s="167" t="s">
        <v>1039</v>
      </c>
      <c r="F99" s="72"/>
      <c r="G99" s="85">
        <f>G92+G93+G96</f>
        <v>491480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2277294</v>
      </c>
      <c r="C106" s="79" t="s">
        <v>1048</v>
      </c>
      <c r="D106" s="94" t="s">
        <v>553</v>
      </c>
      <c r="E106" s="76"/>
      <c r="F106" s="77"/>
      <c r="G106" s="76"/>
    </row>
    <row r="107" spans="2:7" x14ac:dyDescent="0.2">
      <c r="B107" s="78">
        <v>2314769</v>
      </c>
      <c r="C107" s="79" t="s">
        <v>1049</v>
      </c>
      <c r="D107" s="79"/>
      <c r="E107" s="166" t="s">
        <v>1047</v>
      </c>
      <c r="F107" s="62" t="s">
        <v>552</v>
      </c>
      <c r="G107" s="81"/>
    </row>
    <row r="108" spans="2:7" x14ac:dyDescent="0.2">
      <c r="B108" s="78">
        <f>-B13</f>
        <v>-2408828</v>
      </c>
      <c r="C108" s="79" t="s">
        <v>1055</v>
      </c>
      <c r="D108" s="79" t="s">
        <v>551</v>
      </c>
      <c r="E108" s="166"/>
      <c r="F108" s="61" t="s">
        <v>550</v>
      </c>
      <c r="G108" s="81">
        <f>B92</f>
        <v>491480</v>
      </c>
    </row>
    <row r="109" spans="2:7" x14ac:dyDescent="0.2">
      <c r="B109" s="78">
        <v>-37475</v>
      </c>
      <c r="C109" s="88" t="s">
        <v>549</v>
      </c>
      <c r="D109" s="79" t="s">
        <v>1088</v>
      </c>
      <c r="E109" s="76"/>
      <c r="F109" s="95"/>
      <c r="G109" s="96"/>
    </row>
    <row r="110" spans="2:7" x14ac:dyDescent="0.2">
      <c r="B110" s="78">
        <v>0</v>
      </c>
      <c r="C110" s="88" t="s">
        <v>548</v>
      </c>
      <c r="D110" s="79" t="s">
        <v>547</v>
      </c>
      <c r="E110" s="170"/>
      <c r="G110" s="81"/>
    </row>
    <row r="111" spans="2:7" x14ac:dyDescent="0.2">
      <c r="B111" s="78">
        <v>77533</v>
      </c>
      <c r="C111" s="88" t="s">
        <v>1050</v>
      </c>
      <c r="D111" s="79" t="s">
        <v>1089</v>
      </c>
      <c r="E111" s="76"/>
      <c r="F111" s="95"/>
      <c r="G111" s="96"/>
    </row>
    <row r="112" spans="2:7" x14ac:dyDescent="0.2">
      <c r="B112" s="78"/>
      <c r="C112" s="79"/>
      <c r="D112" s="79" t="s">
        <v>1090</v>
      </c>
      <c r="E112" s="170"/>
      <c r="G112" s="81"/>
    </row>
    <row r="113" spans="2:7" x14ac:dyDescent="0.2">
      <c r="B113" s="78">
        <f>G115-B106-B108-B111</f>
        <v>545481</v>
      </c>
      <c r="C113" s="168" t="s">
        <v>1051</v>
      </c>
      <c r="D113" s="60" t="s">
        <v>546</v>
      </c>
      <c r="E113" s="170"/>
      <c r="F113" s="92"/>
      <c r="G113" s="81"/>
    </row>
    <row r="114" spans="2:7" x14ac:dyDescent="0.2">
      <c r="B114" s="78"/>
      <c r="D114" s="79"/>
      <c r="E114" s="170"/>
      <c r="F114" s="77"/>
      <c r="G114" s="81"/>
    </row>
    <row r="115" spans="2:7" x14ac:dyDescent="0.2">
      <c r="B115" s="83">
        <f>B106+B108+B111+B113</f>
        <v>491480</v>
      </c>
      <c r="C115" s="84" t="s">
        <v>1039</v>
      </c>
      <c r="D115" s="98"/>
      <c r="E115" s="167" t="s">
        <v>1039</v>
      </c>
      <c r="F115" s="72"/>
      <c r="G115" s="85">
        <f>G108</f>
        <v>491480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545481</v>
      </c>
    </row>
    <row r="123" spans="2:7" ht="15" x14ac:dyDescent="0.2">
      <c r="B123" s="78">
        <f>B125+B128+B131+B134+B137+B142+B143+B144</f>
        <v>51115</v>
      </c>
      <c r="C123" s="52"/>
      <c r="D123" s="79" t="s">
        <v>540</v>
      </c>
      <c r="E123" s="52"/>
      <c r="F123" s="52"/>
      <c r="G123" s="81">
        <f>G125+G128+G131+G134+G137+G142+G143+G144</f>
        <v>-494366</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519403</v>
      </c>
      <c r="D128" s="79" t="s">
        <v>536</v>
      </c>
      <c r="G128" s="81">
        <f>G129+G130</f>
        <v>44666</v>
      </c>
    </row>
    <row r="129" spans="2:7" x14ac:dyDescent="0.2">
      <c r="B129" s="78">
        <v>544396</v>
      </c>
      <c r="D129" s="79" t="s">
        <v>535</v>
      </c>
      <c r="G129" s="81">
        <v>0</v>
      </c>
    </row>
    <row r="130" spans="2:7" x14ac:dyDescent="0.2">
      <c r="B130" s="78">
        <v>-24993</v>
      </c>
      <c r="D130" s="79" t="s">
        <v>534</v>
      </c>
      <c r="G130" s="81">
        <v>44666</v>
      </c>
    </row>
    <row r="131" spans="2:7" x14ac:dyDescent="0.2">
      <c r="B131" s="78">
        <f>B132+B133</f>
        <v>-67612</v>
      </c>
      <c r="D131" s="79" t="s">
        <v>533</v>
      </c>
      <c r="G131" s="81">
        <f>G132+G133</f>
        <v>760917</v>
      </c>
    </row>
    <row r="132" spans="2:7" x14ac:dyDescent="0.2">
      <c r="B132" s="78">
        <v>-84330</v>
      </c>
      <c r="D132" s="79" t="s">
        <v>532</v>
      </c>
      <c r="G132" s="81">
        <v>162545</v>
      </c>
    </row>
    <row r="133" spans="2:7" x14ac:dyDescent="0.2">
      <c r="B133" s="78">
        <v>16718</v>
      </c>
      <c r="D133" s="79" t="s">
        <v>531</v>
      </c>
      <c r="G133" s="81">
        <v>598372</v>
      </c>
    </row>
    <row r="134" spans="2:7" x14ac:dyDescent="0.2">
      <c r="B134" s="78">
        <f>B135+B136</f>
        <v>-10054</v>
      </c>
      <c r="D134" s="79" t="s">
        <v>530</v>
      </c>
      <c r="G134" s="81">
        <f>G135+G136</f>
        <v>-891715</v>
      </c>
    </row>
    <row r="135" spans="2:7" x14ac:dyDescent="0.2">
      <c r="B135" s="78">
        <v>-132872</v>
      </c>
      <c r="D135" s="79" t="s">
        <v>529</v>
      </c>
      <c r="G135" s="81">
        <v>235294</v>
      </c>
    </row>
    <row r="136" spans="2:7" x14ac:dyDescent="0.2">
      <c r="B136" s="78">
        <v>122818</v>
      </c>
      <c r="D136" s="79" t="s">
        <v>528</v>
      </c>
      <c r="G136" s="81">
        <v>-1127009</v>
      </c>
    </row>
    <row r="137" spans="2:7" x14ac:dyDescent="0.2">
      <c r="B137" s="78">
        <f>B138+B141</f>
        <v>596063</v>
      </c>
      <c r="D137" s="97" t="s">
        <v>527</v>
      </c>
      <c r="G137" s="81">
        <f>G138+G141</f>
        <v>-640894</v>
      </c>
    </row>
    <row r="138" spans="2:7" x14ac:dyDescent="0.2">
      <c r="B138" s="78">
        <f>B139+B140</f>
        <v>596537</v>
      </c>
      <c r="D138" s="97" t="s">
        <v>526</v>
      </c>
      <c r="G138" s="81">
        <f>G139+G140</f>
        <v>-640894</v>
      </c>
    </row>
    <row r="139" spans="2:7" x14ac:dyDescent="0.2">
      <c r="B139" s="78">
        <v>596537</v>
      </c>
      <c r="D139" s="97" t="s">
        <v>525</v>
      </c>
      <c r="G139" s="81">
        <v>-640894</v>
      </c>
    </row>
    <row r="140" spans="2:7" x14ac:dyDescent="0.2">
      <c r="B140" s="78">
        <v>0</v>
      </c>
      <c r="D140" s="97" t="s">
        <v>524</v>
      </c>
      <c r="G140" s="81">
        <v>0</v>
      </c>
    </row>
    <row r="141" spans="2:7" x14ac:dyDescent="0.2">
      <c r="B141" s="78">
        <v>-474</v>
      </c>
      <c r="D141" s="97" t="s">
        <v>523</v>
      </c>
      <c r="G141" s="81">
        <v>0</v>
      </c>
    </row>
    <row r="142" spans="2:7" x14ac:dyDescent="0.2">
      <c r="B142" s="78">
        <v>0</v>
      </c>
      <c r="D142" s="79" t="s">
        <v>522</v>
      </c>
      <c r="G142" s="81">
        <v>0</v>
      </c>
    </row>
    <row r="143" spans="2:7" x14ac:dyDescent="0.2">
      <c r="B143" s="78">
        <v>6</v>
      </c>
      <c r="D143" s="79" t="s">
        <v>521</v>
      </c>
      <c r="G143" s="81">
        <v>-13173</v>
      </c>
    </row>
    <row r="144" spans="2:7" x14ac:dyDescent="0.2">
      <c r="B144" s="78">
        <f>B145+B146</f>
        <v>-986691</v>
      </c>
      <c r="D144" s="79" t="s">
        <v>520</v>
      </c>
      <c r="G144" s="81">
        <f>G145+G146</f>
        <v>245833</v>
      </c>
    </row>
    <row r="145" spans="2:7" x14ac:dyDescent="0.2">
      <c r="B145" s="78">
        <v>-267191</v>
      </c>
      <c r="D145" s="79" t="s">
        <v>519</v>
      </c>
      <c r="G145" s="81">
        <v>254863</v>
      </c>
    </row>
    <row r="146" spans="2:7" x14ac:dyDescent="0.2">
      <c r="B146" s="83">
        <v>-719500</v>
      </c>
      <c r="C146" s="99"/>
      <c r="D146" s="98" t="s">
        <v>518</v>
      </c>
      <c r="E146" s="99"/>
      <c r="F146" s="99"/>
      <c r="G146" s="85">
        <v>-9030</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rstPageNumber="56" fitToHeight="4" orientation="portrait" r:id="rId1"/>
  <headerFooter alignWithMargins="0"/>
  <rowBreaks count="2" manualBreakCount="2">
    <brk id="72" min="1" max="8" man="1"/>
    <brk id="1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605</v>
      </c>
      <c r="C3" s="117"/>
      <c r="D3" s="121"/>
      <c r="E3" s="117"/>
      <c r="F3" s="117"/>
      <c r="G3" s="117"/>
      <c r="H3" s="117"/>
      <c r="I3" s="117"/>
      <c r="J3" s="117"/>
      <c r="K3" s="117"/>
      <c r="L3" s="122"/>
    </row>
    <row r="4" spans="2:12" s="120" customFormat="1" ht="15" customHeight="1" x14ac:dyDescent="0.25">
      <c r="B4" s="70" t="s">
        <v>604</v>
      </c>
      <c r="C4" s="117"/>
      <c r="D4" s="121"/>
      <c r="E4" s="117"/>
      <c r="F4" s="117"/>
      <c r="G4" s="117"/>
      <c r="H4" s="117"/>
      <c r="I4" s="117"/>
      <c r="J4" s="117"/>
      <c r="K4" s="117"/>
      <c r="L4" s="122"/>
    </row>
    <row r="5" spans="2:12" s="123" customFormat="1" ht="15" customHeight="1" x14ac:dyDescent="0.2">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3685541</v>
      </c>
      <c r="C11" s="79" t="s">
        <v>1029</v>
      </c>
      <c r="D11" s="79" t="s">
        <v>599</v>
      </c>
      <c r="E11" s="166" t="s">
        <v>1052</v>
      </c>
      <c r="F11" s="80" t="s">
        <v>598</v>
      </c>
      <c r="G11" s="81">
        <f>G12+G13</f>
        <v>8416027</v>
      </c>
    </row>
    <row r="12" spans="2:12" x14ac:dyDescent="0.2">
      <c r="B12" s="78">
        <f>G11-B11</f>
        <v>4730486</v>
      </c>
      <c r="C12" s="79" t="s">
        <v>1030</v>
      </c>
      <c r="D12" s="60" t="s">
        <v>593</v>
      </c>
      <c r="E12" s="166" t="s">
        <v>1060</v>
      </c>
      <c r="F12" s="77" t="s">
        <v>1061</v>
      </c>
      <c r="G12" s="81">
        <v>8370976</v>
      </c>
    </row>
    <row r="13" spans="2:12" x14ac:dyDescent="0.2">
      <c r="B13" s="78">
        <v>979143</v>
      </c>
      <c r="C13" s="79" t="s">
        <v>1031</v>
      </c>
      <c r="D13" s="79" t="s">
        <v>551</v>
      </c>
      <c r="E13" s="166" t="s">
        <v>1062</v>
      </c>
      <c r="F13" s="75" t="s">
        <v>1063</v>
      </c>
      <c r="G13" s="81">
        <v>45051</v>
      </c>
    </row>
    <row r="14" spans="2:12" x14ac:dyDescent="0.2">
      <c r="B14" s="78">
        <f>B12-B13</f>
        <v>3751343</v>
      </c>
      <c r="C14" s="79" t="s">
        <v>1032</v>
      </c>
      <c r="D14" s="60" t="s">
        <v>597</v>
      </c>
      <c r="E14" s="166"/>
      <c r="F14" s="77"/>
      <c r="G14" s="81"/>
    </row>
    <row r="15" spans="2:12" ht="7.15" customHeight="1" x14ac:dyDescent="0.2">
      <c r="B15" s="78"/>
      <c r="E15" s="76"/>
      <c r="F15" s="77"/>
      <c r="G15" s="81"/>
    </row>
    <row r="16" spans="2:12" x14ac:dyDescent="0.2">
      <c r="B16" s="83">
        <f>B11+B12</f>
        <v>8416027</v>
      </c>
      <c r="C16" s="84" t="s">
        <v>545</v>
      </c>
      <c r="D16" s="72"/>
      <c r="E16" s="167" t="s">
        <v>1039</v>
      </c>
      <c r="F16" s="72"/>
      <c r="G16" s="85">
        <f>G11</f>
        <v>8416027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3057722</v>
      </c>
      <c r="C26" s="79" t="s">
        <v>1033</v>
      </c>
      <c r="D26" s="79" t="s">
        <v>594</v>
      </c>
      <c r="E26" s="166" t="s">
        <v>1030</v>
      </c>
      <c r="F26" s="62" t="s">
        <v>593</v>
      </c>
      <c r="G26" s="81">
        <f>+B12</f>
        <v>4730486</v>
      </c>
    </row>
    <row r="27" spans="2:7" x14ac:dyDescent="0.2">
      <c r="B27" s="78">
        <v>2353012</v>
      </c>
      <c r="C27" s="79" t="s">
        <v>592</v>
      </c>
      <c r="E27" s="76"/>
      <c r="F27" s="77"/>
      <c r="G27" s="81"/>
    </row>
    <row r="28" spans="2:7" x14ac:dyDescent="0.2">
      <c r="B28" s="78">
        <f>B29+B30</f>
        <v>704710</v>
      </c>
      <c r="C28" s="79" t="s">
        <v>591</v>
      </c>
      <c r="E28" s="76"/>
      <c r="F28" s="77"/>
      <c r="G28" s="81"/>
    </row>
    <row r="29" spans="2:7" x14ac:dyDescent="0.2">
      <c r="B29" s="78">
        <v>702693</v>
      </c>
      <c r="C29" s="79" t="s">
        <v>1056</v>
      </c>
      <c r="E29" s="76"/>
      <c r="F29" s="77"/>
      <c r="G29" s="81"/>
    </row>
    <row r="30" spans="2:7" x14ac:dyDescent="0.2">
      <c r="B30" s="78">
        <v>2017</v>
      </c>
      <c r="C30" s="79" t="s">
        <v>1057</v>
      </c>
      <c r="E30" s="76"/>
      <c r="F30" s="77"/>
      <c r="G30" s="81"/>
    </row>
    <row r="31" spans="2:7" ht="12.75" customHeight="1" x14ac:dyDescent="0.2">
      <c r="B31" s="78">
        <v>104288</v>
      </c>
      <c r="C31" s="79" t="s">
        <v>1034</v>
      </c>
      <c r="D31" s="75" t="s">
        <v>590</v>
      </c>
      <c r="E31" s="76"/>
      <c r="F31" s="77"/>
      <c r="G31" s="81"/>
    </row>
    <row r="32" spans="2:7" ht="12.75" customHeight="1" x14ac:dyDescent="0.2">
      <c r="B32" s="78">
        <v>-1077</v>
      </c>
      <c r="C32" s="79" t="s">
        <v>1035</v>
      </c>
      <c r="D32" s="75" t="s">
        <v>589</v>
      </c>
      <c r="E32" s="76"/>
      <c r="F32" s="77"/>
      <c r="G32" s="81"/>
    </row>
    <row r="33" spans="2:7" x14ac:dyDescent="0.2">
      <c r="B33" s="78">
        <f>G35-B26-B31-B32</f>
        <v>1569553</v>
      </c>
      <c r="C33" s="79" t="s">
        <v>1036</v>
      </c>
      <c r="D33" s="60" t="s">
        <v>587</v>
      </c>
      <c r="E33" s="76"/>
      <c r="F33" s="77"/>
      <c r="G33" s="81"/>
    </row>
    <row r="34" spans="2:7" x14ac:dyDescent="0.2">
      <c r="B34" s="78"/>
      <c r="E34" s="76"/>
      <c r="F34" s="77"/>
      <c r="G34" s="81"/>
    </row>
    <row r="35" spans="2:7" x14ac:dyDescent="0.2">
      <c r="B35" s="83">
        <f>B26+B31+B32+B33</f>
        <v>4730486</v>
      </c>
      <c r="C35" s="84" t="s">
        <v>1039</v>
      </c>
      <c r="D35" s="72"/>
      <c r="E35" s="167" t="s">
        <v>1039</v>
      </c>
      <c r="F35" s="72"/>
      <c r="G35" s="85">
        <f>G26</f>
        <v>4730486</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513473</v>
      </c>
      <c r="C42" s="79" t="s">
        <v>1037</v>
      </c>
      <c r="D42" s="82" t="s">
        <v>586</v>
      </c>
      <c r="E42" s="166" t="s">
        <v>1036</v>
      </c>
      <c r="F42" s="60" t="s">
        <v>587</v>
      </c>
      <c r="G42" s="81">
        <f>+B33</f>
        <v>1569553</v>
      </c>
    </row>
    <row r="43" spans="2:7" x14ac:dyDescent="0.2">
      <c r="B43" s="78">
        <v>150366</v>
      </c>
      <c r="C43" s="88" t="s">
        <v>585</v>
      </c>
      <c r="E43" s="169" t="s">
        <v>1037</v>
      </c>
      <c r="F43" s="89" t="s">
        <v>586</v>
      </c>
      <c r="G43" s="81">
        <f>G44+G45+G47+G48+G49</f>
        <v>50385</v>
      </c>
    </row>
    <row r="44" spans="2:7" x14ac:dyDescent="0.2">
      <c r="B44" s="78">
        <v>363107</v>
      </c>
      <c r="C44" s="79" t="s">
        <v>584</v>
      </c>
      <c r="E44" s="169" t="s">
        <v>1064</v>
      </c>
      <c r="F44" s="75" t="s">
        <v>1065</v>
      </c>
      <c r="G44" s="81">
        <v>45770</v>
      </c>
    </row>
    <row r="45" spans="2:7" x14ac:dyDescent="0.2">
      <c r="B45" s="78">
        <v>0</v>
      </c>
      <c r="C45" s="79" t="s">
        <v>583</v>
      </c>
      <c r="D45" s="77"/>
      <c r="E45" s="166" t="s">
        <v>1066</v>
      </c>
      <c r="F45" s="75" t="s">
        <v>1067</v>
      </c>
      <c r="G45" s="81">
        <v>4615</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1106465</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1619938</v>
      </c>
      <c r="C52" s="84" t="s">
        <v>1039</v>
      </c>
      <c r="D52" s="72"/>
      <c r="E52" s="167" t="s">
        <v>1039</v>
      </c>
      <c r="F52" s="72"/>
      <c r="G52" s="85">
        <f>G42+G43+G50</f>
        <v>1619938</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32450</v>
      </c>
      <c r="C59" s="79" t="s">
        <v>1040</v>
      </c>
      <c r="D59" s="80" t="s">
        <v>578</v>
      </c>
      <c r="E59" s="166" t="s">
        <v>1038</v>
      </c>
      <c r="F59" s="60" t="s">
        <v>577</v>
      </c>
      <c r="G59" s="81">
        <f>+B49</f>
        <v>1106465</v>
      </c>
    </row>
    <row r="60" spans="2:7" x14ac:dyDescent="0.2">
      <c r="B60" s="78">
        <v>32450</v>
      </c>
      <c r="C60" s="79" t="s">
        <v>576</v>
      </c>
      <c r="E60" s="166" t="s">
        <v>1058</v>
      </c>
      <c r="F60" s="79" t="s">
        <v>1059</v>
      </c>
      <c r="G60" s="81">
        <f>G61+G62</f>
        <v>2017</v>
      </c>
    </row>
    <row r="61" spans="2:7" x14ac:dyDescent="0.2">
      <c r="B61" s="78">
        <v>0</v>
      </c>
      <c r="C61" s="79" t="s">
        <v>575</v>
      </c>
      <c r="E61" s="166" t="s">
        <v>1076</v>
      </c>
      <c r="F61" s="75" t="s">
        <v>1077</v>
      </c>
      <c r="G61" s="81">
        <v>0</v>
      </c>
    </row>
    <row r="62" spans="2:7" x14ac:dyDescent="0.2">
      <c r="B62" s="78">
        <v>2017</v>
      </c>
      <c r="C62" s="79" t="s">
        <v>1041</v>
      </c>
      <c r="D62" s="79" t="s">
        <v>574</v>
      </c>
      <c r="E62" s="166" t="s">
        <v>1078</v>
      </c>
      <c r="F62" s="75" t="s">
        <v>1079</v>
      </c>
      <c r="G62" s="81">
        <v>2017</v>
      </c>
    </row>
    <row r="63" spans="2:7" x14ac:dyDescent="0.2">
      <c r="B63" s="78"/>
      <c r="D63" s="79" t="s">
        <v>573</v>
      </c>
      <c r="E63" s="166" t="s">
        <v>1042</v>
      </c>
      <c r="F63" s="75" t="s">
        <v>572</v>
      </c>
      <c r="G63" s="81">
        <f>G64+G65+G66</f>
        <v>34569</v>
      </c>
    </row>
    <row r="64" spans="2:7" x14ac:dyDescent="0.2">
      <c r="B64" s="78">
        <f>B65+B66+B67</f>
        <v>54385</v>
      </c>
      <c r="C64" s="79" t="s">
        <v>1042</v>
      </c>
      <c r="D64" s="75" t="s">
        <v>572</v>
      </c>
      <c r="E64" s="166" t="s">
        <v>1080</v>
      </c>
      <c r="F64" s="75" t="s">
        <v>1081</v>
      </c>
      <c r="G64" s="81">
        <v>0</v>
      </c>
    </row>
    <row r="65" spans="2:7" x14ac:dyDescent="0.2">
      <c r="B65" s="78">
        <v>16921</v>
      </c>
      <c r="C65" s="79" t="s">
        <v>571</v>
      </c>
      <c r="E65" s="166" t="s">
        <v>1082</v>
      </c>
      <c r="F65" s="75" t="s">
        <v>1083</v>
      </c>
      <c r="G65" s="81">
        <v>291</v>
      </c>
    </row>
    <row r="66" spans="2:7" x14ac:dyDescent="0.2">
      <c r="B66" s="78">
        <v>0</v>
      </c>
      <c r="C66" s="79" t="s">
        <v>570</v>
      </c>
      <c r="E66" s="166" t="s">
        <v>1084</v>
      </c>
      <c r="F66" s="75" t="s">
        <v>1085</v>
      </c>
      <c r="G66" s="81">
        <v>34278</v>
      </c>
    </row>
    <row r="67" spans="2:7" x14ac:dyDescent="0.2">
      <c r="B67" s="78">
        <v>37464</v>
      </c>
      <c r="C67" s="79" t="s">
        <v>569</v>
      </c>
      <c r="E67" s="76"/>
      <c r="F67" s="77"/>
      <c r="G67" s="81"/>
    </row>
    <row r="68" spans="2:7" x14ac:dyDescent="0.2">
      <c r="B68" s="78">
        <f>G70-B59-B62-B64</f>
        <v>1054199</v>
      </c>
      <c r="C68" s="79" t="s">
        <v>1043</v>
      </c>
      <c r="D68" s="79" t="s">
        <v>564</v>
      </c>
      <c r="E68" s="76"/>
      <c r="F68" s="77"/>
      <c r="G68" s="81"/>
    </row>
    <row r="69" spans="2:7" ht="17.45" customHeight="1" x14ac:dyDescent="0.2">
      <c r="B69" s="78"/>
      <c r="E69" s="76"/>
      <c r="F69" s="77"/>
      <c r="G69" s="81"/>
    </row>
    <row r="70" spans="2:7" ht="17.45" customHeight="1" x14ac:dyDescent="0.2">
      <c r="B70" s="83">
        <f>B59+B62+B64+B68</f>
        <v>1143051</v>
      </c>
      <c r="C70" s="84" t="s">
        <v>1039</v>
      </c>
      <c r="D70" s="72"/>
      <c r="E70" s="167" t="s">
        <v>1039</v>
      </c>
      <c r="F70" s="72"/>
      <c r="G70" s="85">
        <f>G59+G60+G63</f>
        <v>1143051</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1054199</v>
      </c>
    </row>
    <row r="78" spans="2:7" x14ac:dyDescent="0.2">
      <c r="B78" s="78"/>
      <c r="D78" s="79" t="s">
        <v>563</v>
      </c>
      <c r="E78" s="166"/>
      <c r="F78" s="79"/>
      <c r="G78" s="81"/>
    </row>
    <row r="79" spans="2:7" x14ac:dyDescent="0.2">
      <c r="B79" s="78">
        <f>G82-B77</f>
        <v>1054199</v>
      </c>
      <c r="C79" s="79" t="s">
        <v>1045</v>
      </c>
      <c r="D79" s="62" t="s">
        <v>562</v>
      </c>
      <c r="E79" s="76"/>
      <c r="F79" s="77"/>
      <c r="G79" s="81"/>
    </row>
    <row r="80" spans="2:7" x14ac:dyDescent="0.2">
      <c r="B80" s="78">
        <f>B79-B13</f>
        <v>75056</v>
      </c>
      <c r="C80" s="79" t="s">
        <v>1046</v>
      </c>
      <c r="D80" s="60" t="s">
        <v>559</v>
      </c>
      <c r="E80" s="76"/>
      <c r="F80" s="77"/>
      <c r="G80" s="81"/>
    </row>
    <row r="81" spans="2:7" x14ac:dyDescent="0.2">
      <c r="B81" s="78"/>
      <c r="E81" s="76"/>
      <c r="F81" s="77"/>
      <c r="G81" s="81"/>
    </row>
    <row r="82" spans="2:7" x14ac:dyDescent="0.2">
      <c r="B82" s="83">
        <f>B77+B79</f>
        <v>1054199</v>
      </c>
      <c r="C82" s="84" t="s">
        <v>1039</v>
      </c>
      <c r="D82" s="72"/>
      <c r="E82" s="167" t="s">
        <v>1039</v>
      </c>
      <c r="F82" s="72"/>
      <c r="G82" s="85">
        <f>G77</f>
        <v>1054199</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417317</v>
      </c>
      <c r="C92" s="79" t="s">
        <v>1047</v>
      </c>
      <c r="D92" s="60" t="s">
        <v>552</v>
      </c>
      <c r="E92" s="166" t="s">
        <v>1045</v>
      </c>
      <c r="F92" s="60" t="s">
        <v>559</v>
      </c>
      <c r="G92" s="81">
        <f>+B80</f>
        <v>75056</v>
      </c>
    </row>
    <row r="93" spans="2:7" x14ac:dyDescent="0.2">
      <c r="B93" s="78"/>
      <c r="D93" s="62" t="s">
        <v>550</v>
      </c>
      <c r="E93" s="166" t="s">
        <v>1053</v>
      </c>
      <c r="F93" s="75" t="s">
        <v>558</v>
      </c>
      <c r="G93" s="81">
        <f>G94+G95</f>
        <v>345457</v>
      </c>
    </row>
    <row r="94" spans="2:7" x14ac:dyDescent="0.2">
      <c r="B94" s="78"/>
      <c r="D94" s="79"/>
      <c r="E94" s="166" t="s">
        <v>557</v>
      </c>
      <c r="G94" s="81">
        <v>250457</v>
      </c>
    </row>
    <row r="95" spans="2:7" x14ac:dyDescent="0.2">
      <c r="B95" s="78"/>
      <c r="D95" s="79"/>
      <c r="E95" s="166" t="s">
        <v>556</v>
      </c>
      <c r="G95" s="81">
        <v>95000</v>
      </c>
    </row>
    <row r="96" spans="2:7" x14ac:dyDescent="0.2">
      <c r="B96" s="78"/>
      <c r="C96" s="79"/>
      <c r="E96" s="166" t="s">
        <v>1054</v>
      </c>
      <c r="F96" s="75" t="s">
        <v>555</v>
      </c>
      <c r="G96" s="81">
        <f>G97</f>
        <v>-3196</v>
      </c>
    </row>
    <row r="97" spans="2:7" x14ac:dyDescent="0.2">
      <c r="B97" s="90"/>
      <c r="C97" s="91"/>
      <c r="D97" s="79"/>
      <c r="E97" s="166" t="s">
        <v>1086</v>
      </c>
      <c r="F97" s="92" t="s">
        <v>1087</v>
      </c>
      <c r="G97" s="81">
        <v>-3196</v>
      </c>
    </row>
    <row r="98" spans="2:7" x14ac:dyDescent="0.2">
      <c r="B98" s="78"/>
      <c r="E98" s="76"/>
      <c r="F98" s="77"/>
      <c r="G98" s="81"/>
    </row>
    <row r="99" spans="2:7" x14ac:dyDescent="0.2">
      <c r="B99" s="83">
        <f>B92</f>
        <v>417317</v>
      </c>
      <c r="C99" s="84" t="s">
        <v>1039</v>
      </c>
      <c r="D99" s="72"/>
      <c r="E99" s="167" t="s">
        <v>1039</v>
      </c>
      <c r="F99" s="72"/>
      <c r="G99" s="85">
        <f>G92+G93+G96</f>
        <v>417317</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938960</v>
      </c>
      <c r="C106" s="79" t="s">
        <v>1048</v>
      </c>
      <c r="D106" s="94" t="s">
        <v>553</v>
      </c>
      <c r="E106" s="76"/>
      <c r="F106" s="77"/>
      <c r="G106" s="76"/>
    </row>
    <row r="107" spans="2:7" x14ac:dyDescent="0.2">
      <c r="B107" s="78">
        <v>924980</v>
      </c>
      <c r="C107" s="79" t="s">
        <v>1049</v>
      </c>
      <c r="D107" s="79"/>
      <c r="E107" s="166" t="s">
        <v>1047</v>
      </c>
      <c r="F107" s="62" t="s">
        <v>552</v>
      </c>
      <c r="G107" s="81"/>
    </row>
    <row r="108" spans="2:7" x14ac:dyDescent="0.2">
      <c r="B108" s="78">
        <f>-B13</f>
        <v>-979143</v>
      </c>
      <c r="C108" s="79" t="s">
        <v>1055</v>
      </c>
      <c r="D108" s="79" t="s">
        <v>551</v>
      </c>
      <c r="E108" s="166"/>
      <c r="F108" s="61" t="s">
        <v>550</v>
      </c>
      <c r="G108" s="81">
        <f>B92</f>
        <v>417317</v>
      </c>
    </row>
    <row r="109" spans="2:7" x14ac:dyDescent="0.2">
      <c r="B109" s="78">
        <v>13980</v>
      </c>
      <c r="C109" s="88" t="s">
        <v>549</v>
      </c>
      <c r="D109" s="79" t="s">
        <v>1088</v>
      </c>
      <c r="E109" s="76"/>
      <c r="F109" s="95"/>
      <c r="G109" s="96"/>
    </row>
    <row r="110" spans="2:7" x14ac:dyDescent="0.2">
      <c r="B110" s="78">
        <v>0</v>
      </c>
      <c r="C110" s="88" t="s">
        <v>548</v>
      </c>
      <c r="D110" s="79" t="s">
        <v>547</v>
      </c>
      <c r="E110" s="170"/>
      <c r="G110" s="81"/>
    </row>
    <row r="111" spans="2:7" x14ac:dyDescent="0.2">
      <c r="B111" s="78">
        <v>50969</v>
      </c>
      <c r="C111" s="88" t="s">
        <v>1050</v>
      </c>
      <c r="D111" s="79" t="s">
        <v>1089</v>
      </c>
      <c r="E111" s="76"/>
      <c r="F111" s="95"/>
      <c r="G111" s="96"/>
    </row>
    <row r="112" spans="2:7" x14ac:dyDescent="0.2">
      <c r="B112" s="78"/>
      <c r="C112" s="79"/>
      <c r="D112" s="79" t="s">
        <v>1090</v>
      </c>
      <c r="E112" s="170"/>
      <c r="G112" s="81"/>
    </row>
    <row r="113" spans="2:7" x14ac:dyDescent="0.2">
      <c r="B113" s="78">
        <f>G115-B106-B108-B111</f>
        <v>406531</v>
      </c>
      <c r="C113" s="168" t="s">
        <v>1051</v>
      </c>
      <c r="D113" s="60" t="s">
        <v>546</v>
      </c>
      <c r="E113" s="170"/>
      <c r="F113" s="92"/>
      <c r="G113" s="81"/>
    </row>
    <row r="114" spans="2:7" x14ac:dyDescent="0.2">
      <c r="B114" s="78"/>
      <c r="D114" s="79"/>
      <c r="E114" s="170"/>
      <c r="F114" s="77"/>
      <c r="G114" s="81"/>
    </row>
    <row r="115" spans="2:7" x14ac:dyDescent="0.2">
      <c r="B115" s="83">
        <f>B106+B108+B111+B113</f>
        <v>417317</v>
      </c>
      <c r="C115" s="84" t="s">
        <v>1039</v>
      </c>
      <c r="D115" s="98"/>
      <c r="E115" s="167" t="s">
        <v>1039</v>
      </c>
      <c r="F115" s="72"/>
      <c r="G115" s="85">
        <f>G108</f>
        <v>417317</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406531</v>
      </c>
    </row>
    <row r="123" spans="2:7" ht="15" x14ac:dyDescent="0.2">
      <c r="B123" s="78">
        <f>B125+B128+B131+B134+B137+B142+B143+B144</f>
        <v>185639</v>
      </c>
      <c r="C123" s="52"/>
      <c r="D123" s="79" t="s">
        <v>540</v>
      </c>
      <c r="E123" s="52"/>
      <c r="F123" s="52"/>
      <c r="G123" s="81">
        <f>G125+G128+G131+G134+G137+G142+G143+G144</f>
        <v>-220892</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165697</v>
      </c>
      <c r="D128" s="79" t="s">
        <v>536</v>
      </c>
      <c r="G128" s="81">
        <f>G129+G130</f>
        <v>32264</v>
      </c>
    </row>
    <row r="129" spans="2:7" x14ac:dyDescent="0.2">
      <c r="B129" s="78">
        <v>195418</v>
      </c>
      <c r="D129" s="79" t="s">
        <v>535</v>
      </c>
      <c r="G129" s="81">
        <v>0</v>
      </c>
    </row>
    <row r="130" spans="2:7" x14ac:dyDescent="0.2">
      <c r="B130" s="78">
        <v>-29721</v>
      </c>
      <c r="D130" s="79" t="s">
        <v>534</v>
      </c>
      <c r="G130" s="81">
        <v>32264</v>
      </c>
    </row>
    <row r="131" spans="2:7" x14ac:dyDescent="0.2">
      <c r="B131" s="78">
        <f>B132+B133</f>
        <v>11285</v>
      </c>
      <c r="D131" s="79" t="s">
        <v>533</v>
      </c>
      <c r="G131" s="81">
        <f>G132+G133</f>
        <v>-500254</v>
      </c>
    </row>
    <row r="132" spans="2:7" x14ac:dyDescent="0.2">
      <c r="B132" s="78">
        <v>-19017</v>
      </c>
      <c r="D132" s="79" t="s">
        <v>532</v>
      </c>
      <c r="G132" s="81">
        <v>-498719</v>
      </c>
    </row>
    <row r="133" spans="2:7" x14ac:dyDescent="0.2">
      <c r="B133" s="78">
        <v>30302</v>
      </c>
      <c r="D133" s="79" t="s">
        <v>531</v>
      </c>
      <c r="G133" s="81">
        <v>-1535</v>
      </c>
    </row>
    <row r="134" spans="2:7" x14ac:dyDescent="0.2">
      <c r="B134" s="78">
        <f>B135+B136</f>
        <v>47926</v>
      </c>
      <c r="D134" s="79" t="s">
        <v>530</v>
      </c>
      <c r="G134" s="81">
        <f>G135+G136</f>
        <v>-299911</v>
      </c>
    </row>
    <row r="135" spans="2:7" x14ac:dyDescent="0.2">
      <c r="B135" s="78">
        <v>-161</v>
      </c>
      <c r="D135" s="79" t="s">
        <v>529</v>
      </c>
      <c r="G135" s="81">
        <v>-75253</v>
      </c>
    </row>
    <row r="136" spans="2:7" x14ac:dyDescent="0.2">
      <c r="B136" s="78">
        <v>48087</v>
      </c>
      <c r="D136" s="79" t="s">
        <v>528</v>
      </c>
      <c r="G136" s="81">
        <v>-224658</v>
      </c>
    </row>
    <row r="137" spans="2:7" x14ac:dyDescent="0.2">
      <c r="B137" s="78">
        <f>B138+B141</f>
        <v>-13600</v>
      </c>
      <c r="D137" s="97" t="s">
        <v>527</v>
      </c>
      <c r="G137" s="81">
        <f>G138+G141</f>
        <v>98052</v>
      </c>
    </row>
    <row r="138" spans="2:7" x14ac:dyDescent="0.2">
      <c r="B138" s="78">
        <f>B139+B140</f>
        <v>-4620</v>
      </c>
      <c r="D138" s="97" t="s">
        <v>526</v>
      </c>
      <c r="G138" s="81">
        <f>G139+G140</f>
        <v>98052</v>
      </c>
    </row>
    <row r="139" spans="2:7" x14ac:dyDescent="0.2">
      <c r="B139" s="78">
        <v>-4620</v>
      </c>
      <c r="D139" s="97" t="s">
        <v>525</v>
      </c>
      <c r="G139" s="81">
        <v>98052</v>
      </c>
    </row>
    <row r="140" spans="2:7" x14ac:dyDescent="0.2">
      <c r="B140" s="78">
        <v>0</v>
      </c>
      <c r="D140" s="97" t="s">
        <v>524</v>
      </c>
      <c r="G140" s="81">
        <v>0</v>
      </c>
    </row>
    <row r="141" spans="2:7" x14ac:dyDescent="0.2">
      <c r="B141" s="78">
        <v>-8980</v>
      </c>
      <c r="D141" s="97" t="s">
        <v>523</v>
      </c>
      <c r="G141" s="81">
        <v>0</v>
      </c>
    </row>
    <row r="142" spans="2:7" x14ac:dyDescent="0.2">
      <c r="B142" s="78">
        <v>0</v>
      </c>
      <c r="D142" s="79" t="s">
        <v>522</v>
      </c>
      <c r="G142" s="81">
        <v>0</v>
      </c>
    </row>
    <row r="143" spans="2:7" x14ac:dyDescent="0.2">
      <c r="B143" s="78">
        <v>-4</v>
      </c>
      <c r="D143" s="79" t="s">
        <v>521</v>
      </c>
      <c r="G143" s="81">
        <v>-183</v>
      </c>
    </row>
    <row r="144" spans="2:7" x14ac:dyDescent="0.2">
      <c r="B144" s="78">
        <f>B145+B146</f>
        <v>-25665</v>
      </c>
      <c r="D144" s="79" t="s">
        <v>520</v>
      </c>
      <c r="G144" s="81">
        <f>G145+G146</f>
        <v>449140</v>
      </c>
    </row>
    <row r="145" spans="2:7" x14ac:dyDescent="0.2">
      <c r="B145" s="78">
        <v>68498</v>
      </c>
      <c r="D145" s="79" t="s">
        <v>519</v>
      </c>
      <c r="G145" s="81">
        <v>-7898</v>
      </c>
    </row>
    <row r="146" spans="2:7" x14ac:dyDescent="0.2">
      <c r="B146" s="83">
        <v>-94163</v>
      </c>
      <c r="C146" s="99"/>
      <c r="D146" s="98" t="s">
        <v>518</v>
      </c>
      <c r="E146" s="99"/>
      <c r="F146" s="99"/>
      <c r="G146" s="85">
        <v>457038</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607</v>
      </c>
      <c r="C3" s="117"/>
      <c r="D3" s="121"/>
      <c r="E3" s="117"/>
      <c r="F3" s="117"/>
      <c r="G3" s="117"/>
      <c r="H3" s="117"/>
      <c r="I3" s="117"/>
      <c r="J3" s="117"/>
      <c r="K3" s="117"/>
      <c r="L3" s="122"/>
    </row>
    <row r="4" spans="2:12" s="120" customFormat="1" ht="15" customHeight="1" x14ac:dyDescent="0.25">
      <c r="B4" s="70" t="s">
        <v>606</v>
      </c>
      <c r="C4" s="117"/>
      <c r="D4" s="121"/>
      <c r="E4" s="117"/>
      <c r="F4" s="117"/>
      <c r="G4" s="117"/>
      <c r="H4" s="117"/>
      <c r="I4" s="117"/>
      <c r="J4" s="117"/>
      <c r="K4" s="117"/>
      <c r="L4" s="122"/>
    </row>
    <row r="5" spans="2:12" s="123" customFormat="1" ht="15" customHeight="1" x14ac:dyDescent="0.2">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1803240</v>
      </c>
      <c r="C11" s="79" t="s">
        <v>1029</v>
      </c>
      <c r="D11" s="79" t="s">
        <v>599</v>
      </c>
      <c r="E11" s="166" t="s">
        <v>1052</v>
      </c>
      <c r="F11" s="80" t="s">
        <v>598</v>
      </c>
      <c r="G11" s="81">
        <f>G12+G13</f>
        <v>3894553</v>
      </c>
    </row>
    <row r="12" spans="2:12" x14ac:dyDescent="0.2">
      <c r="B12" s="78">
        <f>G11-B11</f>
        <v>2091313</v>
      </c>
      <c r="C12" s="79" t="s">
        <v>1030</v>
      </c>
      <c r="D12" s="60" t="s">
        <v>593</v>
      </c>
      <c r="E12" s="166" t="s">
        <v>1060</v>
      </c>
      <c r="F12" s="77" t="s">
        <v>1061</v>
      </c>
      <c r="G12" s="81">
        <v>3886872</v>
      </c>
    </row>
    <row r="13" spans="2:12" x14ac:dyDescent="0.2">
      <c r="B13" s="78">
        <v>455978</v>
      </c>
      <c r="C13" s="79" t="s">
        <v>1031</v>
      </c>
      <c r="D13" s="79" t="s">
        <v>551</v>
      </c>
      <c r="E13" s="166" t="s">
        <v>1062</v>
      </c>
      <c r="F13" s="75" t="s">
        <v>1063</v>
      </c>
      <c r="G13" s="81">
        <v>7681</v>
      </c>
    </row>
    <row r="14" spans="2:12" x14ac:dyDescent="0.2">
      <c r="B14" s="78">
        <f>B12-B13</f>
        <v>1635335</v>
      </c>
      <c r="C14" s="79" t="s">
        <v>1032</v>
      </c>
      <c r="D14" s="60" t="s">
        <v>597</v>
      </c>
      <c r="E14" s="166"/>
      <c r="F14" s="77"/>
      <c r="G14" s="81"/>
    </row>
    <row r="15" spans="2:12" ht="7.15" customHeight="1" x14ac:dyDescent="0.2">
      <c r="B15" s="78"/>
      <c r="E15" s="76"/>
      <c r="F15" s="77"/>
      <c r="G15" s="81"/>
    </row>
    <row r="16" spans="2:12" x14ac:dyDescent="0.2">
      <c r="B16" s="83">
        <f>B11+B12</f>
        <v>3894553</v>
      </c>
      <c r="C16" s="84" t="s">
        <v>545</v>
      </c>
      <c r="D16" s="72"/>
      <c r="E16" s="167" t="s">
        <v>1039</v>
      </c>
      <c r="F16" s="72"/>
      <c r="G16" s="85">
        <f>G11</f>
        <v>3894553</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1213134</v>
      </c>
      <c r="C26" s="79" t="s">
        <v>1033</v>
      </c>
      <c r="D26" s="79" t="s">
        <v>594</v>
      </c>
      <c r="E26" s="166" t="s">
        <v>1030</v>
      </c>
      <c r="F26" s="62" t="s">
        <v>593</v>
      </c>
      <c r="G26" s="81">
        <f>+B12</f>
        <v>2091313</v>
      </c>
    </row>
    <row r="27" spans="2:7" x14ac:dyDescent="0.2">
      <c r="B27" s="78">
        <v>922266</v>
      </c>
      <c r="C27" s="79" t="s">
        <v>592</v>
      </c>
      <c r="E27" s="76"/>
      <c r="F27" s="77"/>
      <c r="G27" s="81"/>
    </row>
    <row r="28" spans="2:7" x14ac:dyDescent="0.2">
      <c r="B28" s="78">
        <f>B29+B30</f>
        <v>290868</v>
      </c>
      <c r="C28" s="79" t="s">
        <v>591</v>
      </c>
      <c r="E28" s="76"/>
      <c r="F28" s="77"/>
      <c r="G28" s="81"/>
    </row>
    <row r="29" spans="2:7" x14ac:dyDescent="0.2">
      <c r="B29" s="78">
        <v>289739</v>
      </c>
      <c r="C29" s="79" t="s">
        <v>1056</v>
      </c>
      <c r="E29" s="76"/>
      <c r="F29" s="77"/>
      <c r="G29" s="81"/>
    </row>
    <row r="30" spans="2:7" x14ac:dyDescent="0.2">
      <c r="B30" s="78">
        <v>1129</v>
      </c>
      <c r="C30" s="79" t="s">
        <v>1057</v>
      </c>
      <c r="E30" s="76"/>
      <c r="F30" s="77"/>
      <c r="G30" s="81"/>
    </row>
    <row r="31" spans="2:7" ht="12.75" customHeight="1" x14ac:dyDescent="0.2">
      <c r="B31" s="78">
        <v>56885</v>
      </c>
      <c r="C31" s="79" t="s">
        <v>1034</v>
      </c>
      <c r="D31" s="75" t="s">
        <v>590</v>
      </c>
      <c r="E31" s="76"/>
      <c r="F31" s="77"/>
      <c r="G31" s="81"/>
    </row>
    <row r="32" spans="2:7" ht="12.75" customHeight="1" x14ac:dyDescent="0.2">
      <c r="B32" s="78">
        <v>-341</v>
      </c>
      <c r="C32" s="79" t="s">
        <v>1035</v>
      </c>
      <c r="D32" s="75" t="s">
        <v>589</v>
      </c>
      <c r="E32" s="76"/>
      <c r="F32" s="77"/>
      <c r="G32" s="81"/>
    </row>
    <row r="33" spans="2:7" x14ac:dyDescent="0.2">
      <c r="B33" s="78">
        <f>G35-B26-B31-B32</f>
        <v>821635</v>
      </c>
      <c r="C33" s="79" t="s">
        <v>1036</v>
      </c>
      <c r="D33" s="60" t="s">
        <v>587</v>
      </c>
      <c r="E33" s="76"/>
      <c r="F33" s="77"/>
      <c r="G33" s="81"/>
    </row>
    <row r="34" spans="2:7" x14ac:dyDescent="0.2">
      <c r="B34" s="78"/>
      <c r="E34" s="76"/>
      <c r="F34" s="77"/>
      <c r="G34" s="81"/>
    </row>
    <row r="35" spans="2:7" x14ac:dyDescent="0.2">
      <c r="B35" s="83">
        <f>B26+B31+B32+B33</f>
        <v>2091313</v>
      </c>
      <c r="C35" s="84" t="s">
        <v>1039</v>
      </c>
      <c r="D35" s="72"/>
      <c r="E35" s="167" t="s">
        <v>1039</v>
      </c>
      <c r="F35" s="72"/>
      <c r="G35" s="85">
        <f>G26</f>
        <v>2091313</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361002</v>
      </c>
      <c r="C42" s="79" t="s">
        <v>1037</v>
      </c>
      <c r="D42" s="82" t="s">
        <v>586</v>
      </c>
      <c r="E42" s="166" t="s">
        <v>1036</v>
      </c>
      <c r="F42" s="60" t="s">
        <v>587</v>
      </c>
      <c r="G42" s="81">
        <f>+B33</f>
        <v>821635</v>
      </c>
    </row>
    <row r="43" spans="2:7" x14ac:dyDescent="0.2">
      <c r="B43" s="78">
        <v>66979</v>
      </c>
      <c r="C43" s="88" t="s">
        <v>585</v>
      </c>
      <c r="E43" s="169" t="s">
        <v>1037</v>
      </c>
      <c r="F43" s="89" t="s">
        <v>586</v>
      </c>
      <c r="G43" s="81">
        <f>G44+G45+G47+G48+G49</f>
        <v>37522</v>
      </c>
    </row>
    <row r="44" spans="2:7" x14ac:dyDescent="0.2">
      <c r="B44" s="78">
        <v>294023</v>
      </c>
      <c r="C44" s="79" t="s">
        <v>584</v>
      </c>
      <c r="E44" s="169" t="s">
        <v>1064</v>
      </c>
      <c r="F44" s="75" t="s">
        <v>1065</v>
      </c>
      <c r="G44" s="81">
        <v>36606</v>
      </c>
    </row>
    <row r="45" spans="2:7" x14ac:dyDescent="0.2">
      <c r="B45" s="78">
        <v>0</v>
      </c>
      <c r="C45" s="79" t="s">
        <v>583</v>
      </c>
      <c r="D45" s="77"/>
      <c r="E45" s="166" t="s">
        <v>1066</v>
      </c>
      <c r="F45" s="75" t="s">
        <v>1067</v>
      </c>
      <c r="G45" s="81">
        <v>916</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498155</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859157</v>
      </c>
      <c r="C52" s="84" t="s">
        <v>1039</v>
      </c>
      <c r="D52" s="72"/>
      <c r="E52" s="167" t="s">
        <v>1039</v>
      </c>
      <c r="F52" s="72"/>
      <c r="G52" s="85">
        <f>G42+G43+G50</f>
        <v>859157</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11266</v>
      </c>
      <c r="C59" s="79" t="s">
        <v>1040</v>
      </c>
      <c r="D59" s="80" t="s">
        <v>578</v>
      </c>
      <c r="E59" s="166" t="s">
        <v>1038</v>
      </c>
      <c r="F59" s="60" t="s">
        <v>577</v>
      </c>
      <c r="G59" s="81">
        <f>+B49</f>
        <v>498155</v>
      </c>
    </row>
    <row r="60" spans="2:7" x14ac:dyDescent="0.2">
      <c r="B60" s="78">
        <v>11266</v>
      </c>
      <c r="C60" s="79" t="s">
        <v>576</v>
      </c>
      <c r="E60" s="166" t="s">
        <v>1058</v>
      </c>
      <c r="F60" s="79" t="s">
        <v>1059</v>
      </c>
      <c r="G60" s="81">
        <f>G61+G62</f>
        <v>1129</v>
      </c>
    </row>
    <row r="61" spans="2:7" x14ac:dyDescent="0.2">
      <c r="B61" s="78">
        <v>0</v>
      </c>
      <c r="C61" s="79" t="s">
        <v>575</v>
      </c>
      <c r="E61" s="166" t="s">
        <v>1076</v>
      </c>
      <c r="F61" s="75" t="s">
        <v>1077</v>
      </c>
      <c r="G61" s="81">
        <v>0</v>
      </c>
    </row>
    <row r="62" spans="2:7" x14ac:dyDescent="0.2">
      <c r="B62" s="78">
        <v>1129</v>
      </c>
      <c r="C62" s="79" t="s">
        <v>1041</v>
      </c>
      <c r="D62" s="79" t="s">
        <v>574</v>
      </c>
      <c r="E62" s="166" t="s">
        <v>1078</v>
      </c>
      <c r="F62" s="75" t="s">
        <v>1079</v>
      </c>
      <c r="G62" s="81">
        <v>1129</v>
      </c>
    </row>
    <row r="63" spans="2:7" x14ac:dyDescent="0.2">
      <c r="B63" s="78"/>
      <c r="D63" s="79" t="s">
        <v>573</v>
      </c>
      <c r="E63" s="166" t="s">
        <v>1042</v>
      </c>
      <c r="F63" s="75" t="s">
        <v>572</v>
      </c>
      <c r="G63" s="81">
        <f>G64+G65+G66</f>
        <v>26851</v>
      </c>
    </row>
    <row r="64" spans="2:7" x14ac:dyDescent="0.2">
      <c r="B64" s="78">
        <f>B65+B66+B67</f>
        <v>35922</v>
      </c>
      <c r="C64" s="79" t="s">
        <v>1042</v>
      </c>
      <c r="D64" s="75" t="s">
        <v>572</v>
      </c>
      <c r="E64" s="166" t="s">
        <v>1080</v>
      </c>
      <c r="F64" s="75" t="s">
        <v>1081</v>
      </c>
      <c r="G64" s="81">
        <v>0</v>
      </c>
    </row>
    <row r="65" spans="2:7" x14ac:dyDescent="0.2">
      <c r="B65" s="78">
        <v>5109</v>
      </c>
      <c r="C65" s="79" t="s">
        <v>571</v>
      </c>
      <c r="E65" s="166" t="s">
        <v>1082</v>
      </c>
      <c r="F65" s="75" t="s">
        <v>1083</v>
      </c>
      <c r="G65" s="81">
        <v>30</v>
      </c>
    </row>
    <row r="66" spans="2:7" x14ac:dyDescent="0.2">
      <c r="B66" s="78">
        <v>0</v>
      </c>
      <c r="C66" s="79" t="s">
        <v>570</v>
      </c>
      <c r="E66" s="166" t="s">
        <v>1084</v>
      </c>
      <c r="F66" s="75" t="s">
        <v>1085</v>
      </c>
      <c r="G66" s="81">
        <v>26821</v>
      </c>
    </row>
    <row r="67" spans="2:7" x14ac:dyDescent="0.2">
      <c r="B67" s="78">
        <v>30813</v>
      </c>
      <c r="C67" s="79" t="s">
        <v>569</v>
      </c>
      <c r="E67" s="76"/>
      <c r="F67" s="77"/>
      <c r="G67" s="81"/>
    </row>
    <row r="68" spans="2:7" x14ac:dyDescent="0.2">
      <c r="B68" s="78">
        <f>G70-B59-B62-B64</f>
        <v>477818</v>
      </c>
      <c r="C68" s="79" t="s">
        <v>1043</v>
      </c>
      <c r="D68" s="79" t="s">
        <v>564</v>
      </c>
      <c r="E68" s="76"/>
      <c r="F68" s="77"/>
      <c r="G68" s="81"/>
    </row>
    <row r="69" spans="2:7" ht="17.45" customHeight="1" x14ac:dyDescent="0.2">
      <c r="B69" s="78"/>
      <c r="E69" s="76"/>
      <c r="F69" s="77"/>
      <c r="G69" s="81"/>
    </row>
    <row r="70" spans="2:7" ht="17.45" customHeight="1" x14ac:dyDescent="0.2">
      <c r="B70" s="83">
        <f>B59+B62+B64+B68</f>
        <v>526135</v>
      </c>
      <c r="C70" s="84" t="s">
        <v>1039</v>
      </c>
      <c r="D70" s="72"/>
      <c r="E70" s="167" t="s">
        <v>1039</v>
      </c>
      <c r="F70" s="72"/>
      <c r="G70" s="85">
        <f>G59+G60+G63</f>
        <v>526135</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477818</v>
      </c>
    </row>
    <row r="78" spans="2:7" x14ac:dyDescent="0.2">
      <c r="B78" s="78"/>
      <c r="D78" s="79" t="s">
        <v>563</v>
      </c>
      <c r="E78" s="166"/>
      <c r="F78" s="79"/>
      <c r="G78" s="81"/>
    </row>
    <row r="79" spans="2:7" x14ac:dyDescent="0.2">
      <c r="B79" s="78">
        <f>G82-B77</f>
        <v>477818</v>
      </c>
      <c r="C79" s="79" t="s">
        <v>1045</v>
      </c>
      <c r="D79" s="62" t="s">
        <v>562</v>
      </c>
      <c r="E79" s="76"/>
      <c r="F79" s="77"/>
      <c r="G79" s="81"/>
    </row>
    <row r="80" spans="2:7" x14ac:dyDescent="0.2">
      <c r="B80" s="78">
        <f>B79-B13</f>
        <v>21840</v>
      </c>
      <c r="C80" s="79" t="s">
        <v>1046</v>
      </c>
      <c r="D80" s="60" t="s">
        <v>559</v>
      </c>
      <c r="E80" s="76"/>
      <c r="F80" s="77"/>
      <c r="G80" s="81"/>
    </row>
    <row r="81" spans="2:7" x14ac:dyDescent="0.2">
      <c r="B81" s="78"/>
      <c r="E81" s="76"/>
      <c r="F81" s="77"/>
      <c r="G81" s="81"/>
    </row>
    <row r="82" spans="2:7" x14ac:dyDescent="0.2">
      <c r="B82" s="83">
        <f>B77+B79</f>
        <v>477818</v>
      </c>
      <c r="C82" s="84" t="s">
        <v>1039</v>
      </c>
      <c r="D82" s="72"/>
      <c r="E82" s="167" t="s">
        <v>1039</v>
      </c>
      <c r="F82" s="72"/>
      <c r="G82" s="85">
        <f>G77</f>
        <v>477818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184260</v>
      </c>
      <c r="C92" s="79" t="s">
        <v>1047</v>
      </c>
      <c r="D92" s="60" t="s">
        <v>552</v>
      </c>
      <c r="E92" s="166" t="s">
        <v>1045</v>
      </c>
      <c r="F92" s="60" t="s">
        <v>559</v>
      </c>
      <c r="G92" s="81">
        <f>+B80</f>
        <v>21840</v>
      </c>
    </row>
    <row r="93" spans="2:7" x14ac:dyDescent="0.2">
      <c r="B93" s="78"/>
      <c r="D93" s="62" t="s">
        <v>550</v>
      </c>
      <c r="E93" s="166" t="s">
        <v>1053</v>
      </c>
      <c r="F93" s="75" t="s">
        <v>558</v>
      </c>
      <c r="G93" s="81">
        <f>G94+G95</f>
        <v>162874</v>
      </c>
    </row>
    <row r="94" spans="2:7" x14ac:dyDescent="0.2">
      <c r="B94" s="78"/>
      <c r="D94" s="79"/>
      <c r="E94" s="166" t="s">
        <v>557</v>
      </c>
      <c r="G94" s="81">
        <v>90402</v>
      </c>
    </row>
    <row r="95" spans="2:7" x14ac:dyDescent="0.2">
      <c r="B95" s="78"/>
      <c r="D95" s="79"/>
      <c r="E95" s="166" t="s">
        <v>556</v>
      </c>
      <c r="G95" s="81">
        <v>72472</v>
      </c>
    </row>
    <row r="96" spans="2:7" x14ac:dyDescent="0.2">
      <c r="B96" s="78"/>
      <c r="C96" s="79"/>
      <c r="E96" s="166" t="s">
        <v>1054</v>
      </c>
      <c r="F96" s="75" t="s">
        <v>555</v>
      </c>
      <c r="G96" s="81">
        <f>G97</f>
        <v>-454</v>
      </c>
    </row>
    <row r="97" spans="2:7" x14ac:dyDescent="0.2">
      <c r="B97" s="90"/>
      <c r="C97" s="91"/>
      <c r="D97" s="79"/>
      <c r="E97" s="166" t="s">
        <v>1086</v>
      </c>
      <c r="F97" s="92" t="s">
        <v>1087</v>
      </c>
      <c r="G97" s="81">
        <v>-454</v>
      </c>
    </row>
    <row r="98" spans="2:7" x14ac:dyDescent="0.2">
      <c r="B98" s="78"/>
      <c r="E98" s="76"/>
      <c r="F98" s="77"/>
      <c r="G98" s="81"/>
    </row>
    <row r="99" spans="2:7" x14ac:dyDescent="0.2">
      <c r="B99" s="83">
        <f>B92</f>
        <v>184260</v>
      </c>
      <c r="C99" s="84" t="s">
        <v>1039</v>
      </c>
      <c r="D99" s="72"/>
      <c r="E99" s="167" t="s">
        <v>1039</v>
      </c>
      <c r="F99" s="72"/>
      <c r="G99" s="85">
        <f>G92+G93+G96</f>
        <v>184260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307387</v>
      </c>
      <c r="C106" s="79" t="s">
        <v>1048</v>
      </c>
      <c r="D106" s="94" t="s">
        <v>553</v>
      </c>
      <c r="E106" s="76"/>
      <c r="F106" s="77"/>
      <c r="G106" s="76"/>
    </row>
    <row r="107" spans="2:7" x14ac:dyDescent="0.2">
      <c r="B107" s="78">
        <v>312576</v>
      </c>
      <c r="C107" s="79" t="s">
        <v>1049</v>
      </c>
      <c r="D107" s="79"/>
      <c r="E107" s="166" t="s">
        <v>1047</v>
      </c>
      <c r="F107" s="62" t="s">
        <v>552</v>
      </c>
      <c r="G107" s="81"/>
    </row>
    <row r="108" spans="2:7" x14ac:dyDescent="0.2">
      <c r="B108" s="78">
        <f>-B13</f>
        <v>-455978</v>
      </c>
      <c r="C108" s="79" t="s">
        <v>1055</v>
      </c>
      <c r="D108" s="79" t="s">
        <v>551</v>
      </c>
      <c r="E108" s="166"/>
      <c r="F108" s="61" t="s">
        <v>550</v>
      </c>
      <c r="G108" s="81">
        <f>B92</f>
        <v>184260</v>
      </c>
    </row>
    <row r="109" spans="2:7" x14ac:dyDescent="0.2">
      <c r="B109" s="78">
        <v>-5189</v>
      </c>
      <c r="C109" s="88" t="s">
        <v>549</v>
      </c>
      <c r="D109" s="79" t="s">
        <v>1088</v>
      </c>
      <c r="E109" s="76"/>
      <c r="F109" s="95"/>
      <c r="G109" s="96"/>
    </row>
    <row r="110" spans="2:7" x14ac:dyDescent="0.2">
      <c r="B110" s="78">
        <v>0</v>
      </c>
      <c r="C110" s="88" t="s">
        <v>548</v>
      </c>
      <c r="D110" s="79" t="s">
        <v>547</v>
      </c>
      <c r="E110" s="170"/>
      <c r="G110" s="81"/>
    </row>
    <row r="111" spans="2:7" x14ac:dyDescent="0.2">
      <c r="B111" s="78">
        <v>3365</v>
      </c>
      <c r="C111" s="88" t="s">
        <v>1050</v>
      </c>
      <c r="D111" s="79" t="s">
        <v>1089</v>
      </c>
      <c r="E111" s="76"/>
      <c r="F111" s="95"/>
      <c r="G111" s="96"/>
    </row>
    <row r="112" spans="2:7" x14ac:dyDescent="0.2">
      <c r="B112" s="78"/>
      <c r="C112" s="79"/>
      <c r="D112" s="79" t="s">
        <v>1090</v>
      </c>
      <c r="E112" s="170"/>
      <c r="G112" s="81"/>
    </row>
    <row r="113" spans="2:7" x14ac:dyDescent="0.2">
      <c r="B113" s="78">
        <f>G115-B106-B108-B111</f>
        <v>329486</v>
      </c>
      <c r="C113" s="168" t="s">
        <v>1051</v>
      </c>
      <c r="D113" s="60" t="s">
        <v>546</v>
      </c>
      <c r="E113" s="170"/>
      <c r="F113" s="92"/>
      <c r="G113" s="81"/>
    </row>
    <row r="114" spans="2:7" x14ac:dyDescent="0.2">
      <c r="B114" s="78"/>
      <c r="D114" s="79"/>
      <c r="E114" s="170"/>
      <c r="F114" s="77"/>
      <c r="G114" s="81"/>
    </row>
    <row r="115" spans="2:7" x14ac:dyDescent="0.2">
      <c r="B115" s="83">
        <f>B106+B108+B111+B113</f>
        <v>184260</v>
      </c>
      <c r="C115" s="84" t="s">
        <v>1039</v>
      </c>
      <c r="D115" s="98"/>
      <c r="E115" s="167" t="s">
        <v>1039</v>
      </c>
      <c r="F115" s="72"/>
      <c r="G115" s="85">
        <f>G108</f>
        <v>184260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329486</v>
      </c>
    </row>
    <row r="123" spans="2:7" ht="15" x14ac:dyDescent="0.2">
      <c r="B123" s="78">
        <f>B125+B128+B131+B134+B137+B142+B143+B144</f>
        <v>232128</v>
      </c>
      <c r="C123" s="52"/>
      <c r="D123" s="79" t="s">
        <v>540</v>
      </c>
      <c r="E123" s="52"/>
      <c r="F123" s="52"/>
      <c r="G123" s="81">
        <f>G125+G128+G131+G134+G137+G142+G143+G144</f>
        <v>-97358</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96206</v>
      </c>
      <c r="D128" s="79" t="s">
        <v>536</v>
      </c>
      <c r="G128" s="81">
        <f>G129+G130</f>
        <v>14032</v>
      </c>
    </row>
    <row r="129" spans="2:7" x14ac:dyDescent="0.2">
      <c r="B129" s="78">
        <v>92372</v>
      </c>
      <c r="D129" s="79" t="s">
        <v>535</v>
      </c>
      <c r="G129" s="81">
        <v>0</v>
      </c>
    </row>
    <row r="130" spans="2:7" x14ac:dyDescent="0.2">
      <c r="B130" s="78">
        <v>3834</v>
      </c>
      <c r="D130" s="79" t="s">
        <v>534</v>
      </c>
      <c r="G130" s="81">
        <v>14032</v>
      </c>
    </row>
    <row r="131" spans="2:7" x14ac:dyDescent="0.2">
      <c r="B131" s="78">
        <f>B132+B133</f>
        <v>22355</v>
      </c>
      <c r="D131" s="79" t="s">
        <v>533</v>
      </c>
      <c r="G131" s="81">
        <f>G132+G133</f>
        <v>-498719</v>
      </c>
    </row>
    <row r="132" spans="2:7" x14ac:dyDescent="0.2">
      <c r="B132" s="78">
        <v>20670</v>
      </c>
      <c r="D132" s="79" t="s">
        <v>532</v>
      </c>
      <c r="G132" s="81">
        <v>-498719</v>
      </c>
    </row>
    <row r="133" spans="2:7" x14ac:dyDescent="0.2">
      <c r="B133" s="78">
        <v>1685</v>
      </c>
      <c r="D133" s="79" t="s">
        <v>531</v>
      </c>
      <c r="G133" s="81">
        <v>0</v>
      </c>
    </row>
    <row r="134" spans="2:7" x14ac:dyDescent="0.2">
      <c r="B134" s="78">
        <f>B135+B136</f>
        <v>44218</v>
      </c>
      <c r="D134" s="79" t="s">
        <v>530</v>
      </c>
      <c r="G134" s="81">
        <f>G135+G136</f>
        <v>-151009</v>
      </c>
    </row>
    <row r="135" spans="2:7" x14ac:dyDescent="0.2">
      <c r="B135" s="78">
        <v>6856</v>
      </c>
      <c r="D135" s="79" t="s">
        <v>529</v>
      </c>
      <c r="G135" s="81">
        <v>-30919</v>
      </c>
    </row>
    <row r="136" spans="2:7" x14ac:dyDescent="0.2">
      <c r="B136" s="78">
        <v>37362</v>
      </c>
      <c r="D136" s="79" t="s">
        <v>528</v>
      </c>
      <c r="G136" s="81">
        <v>-120090</v>
      </c>
    </row>
    <row r="137" spans="2:7" x14ac:dyDescent="0.2">
      <c r="B137" s="78">
        <f>B138+B141</f>
        <v>-2491</v>
      </c>
      <c r="D137" s="97" t="s">
        <v>527</v>
      </c>
      <c r="G137" s="81">
        <f>G138+G141</f>
        <v>50448</v>
      </c>
    </row>
    <row r="138" spans="2:7" x14ac:dyDescent="0.2">
      <c r="B138" s="78">
        <f>B139+B140</f>
        <v>489</v>
      </c>
      <c r="D138" s="97" t="s">
        <v>526</v>
      </c>
      <c r="G138" s="81">
        <f>G139+G140</f>
        <v>50448</v>
      </c>
    </row>
    <row r="139" spans="2:7" x14ac:dyDescent="0.2">
      <c r="B139" s="78">
        <v>489</v>
      </c>
      <c r="D139" s="97" t="s">
        <v>525</v>
      </c>
      <c r="G139" s="81">
        <v>50448</v>
      </c>
    </row>
    <row r="140" spans="2:7" x14ac:dyDescent="0.2">
      <c r="B140" s="78">
        <v>0</v>
      </c>
      <c r="D140" s="97" t="s">
        <v>524</v>
      </c>
      <c r="G140" s="81">
        <v>0</v>
      </c>
    </row>
    <row r="141" spans="2:7" x14ac:dyDescent="0.2">
      <c r="B141" s="78">
        <v>-2980</v>
      </c>
      <c r="D141" s="97" t="s">
        <v>523</v>
      </c>
      <c r="G141" s="81">
        <v>0</v>
      </c>
    </row>
    <row r="142" spans="2:7" x14ac:dyDescent="0.2">
      <c r="B142" s="78">
        <v>0</v>
      </c>
      <c r="D142" s="79" t="s">
        <v>522</v>
      </c>
      <c r="G142" s="81">
        <v>0</v>
      </c>
    </row>
    <row r="143" spans="2:7" x14ac:dyDescent="0.2">
      <c r="B143" s="78">
        <v>0</v>
      </c>
      <c r="D143" s="79" t="s">
        <v>521</v>
      </c>
      <c r="G143" s="81">
        <v>1</v>
      </c>
    </row>
    <row r="144" spans="2:7" x14ac:dyDescent="0.2">
      <c r="B144" s="78">
        <f>B145+B146</f>
        <v>71840</v>
      </c>
      <c r="D144" s="79" t="s">
        <v>520</v>
      </c>
      <c r="G144" s="81">
        <f>G145+G146</f>
        <v>487889</v>
      </c>
    </row>
    <row r="145" spans="2:7" x14ac:dyDescent="0.2">
      <c r="B145" s="78">
        <v>64753</v>
      </c>
      <c r="D145" s="79" t="s">
        <v>519</v>
      </c>
      <c r="G145" s="81">
        <v>58364</v>
      </c>
    </row>
    <row r="146" spans="2:7" x14ac:dyDescent="0.2">
      <c r="B146" s="83">
        <v>7087</v>
      </c>
      <c r="C146" s="99"/>
      <c r="D146" s="98" t="s">
        <v>518</v>
      </c>
      <c r="E146" s="99"/>
      <c r="F146" s="99"/>
      <c r="G146" s="85">
        <v>429525</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7" fitToHeight="4" orientation="portrait" r:id="rId1"/>
  <headerFooter alignWithMargins="0"/>
  <rowBreaks count="2" manualBreakCount="2">
    <brk id="72" min="1" max="8" man="1"/>
    <brk id="1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779</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67037</v>
      </c>
      <c r="C11" s="79" t="s">
        <v>1029</v>
      </c>
      <c r="D11" s="79" t="s">
        <v>599</v>
      </c>
      <c r="E11" s="166" t="s">
        <v>1052</v>
      </c>
      <c r="F11" s="80" t="s">
        <v>598</v>
      </c>
      <c r="G11" s="81">
        <f>G12+G13</f>
        <v>252781</v>
      </c>
    </row>
    <row r="12" spans="2:12" x14ac:dyDescent="0.2">
      <c r="B12" s="78">
        <f>G11-B11</f>
        <v>185744</v>
      </c>
      <c r="C12" s="79" t="s">
        <v>1030</v>
      </c>
      <c r="D12" s="60" t="s">
        <v>593</v>
      </c>
      <c r="E12" s="166" t="s">
        <v>1060</v>
      </c>
      <c r="F12" s="77" t="s">
        <v>1061</v>
      </c>
      <c r="G12" s="81">
        <v>252551</v>
      </c>
    </row>
    <row r="13" spans="2:12" x14ac:dyDescent="0.2">
      <c r="B13" s="78">
        <v>35168</v>
      </c>
      <c r="C13" s="79" t="s">
        <v>1031</v>
      </c>
      <c r="D13" s="79" t="s">
        <v>551</v>
      </c>
      <c r="E13" s="166" t="s">
        <v>1062</v>
      </c>
      <c r="F13" s="75" t="s">
        <v>1063</v>
      </c>
      <c r="G13" s="81">
        <v>230</v>
      </c>
    </row>
    <row r="14" spans="2:12" x14ac:dyDescent="0.2">
      <c r="B14" s="78">
        <f>B12-B13</f>
        <v>150576</v>
      </c>
      <c r="C14" s="79" t="s">
        <v>1032</v>
      </c>
      <c r="D14" s="60" t="s">
        <v>597</v>
      </c>
      <c r="E14" s="166"/>
      <c r="F14" s="77"/>
      <c r="G14" s="81"/>
    </row>
    <row r="15" spans="2:12" ht="7.15" customHeight="1" x14ac:dyDescent="0.2">
      <c r="B15" s="78"/>
      <c r="E15" s="76"/>
      <c r="F15" s="77"/>
      <c r="G15" s="81"/>
    </row>
    <row r="16" spans="2:12" x14ac:dyDescent="0.2">
      <c r="B16" s="83">
        <f>B11+B12</f>
        <v>252781</v>
      </c>
      <c r="C16" s="84" t="s">
        <v>545</v>
      </c>
      <c r="D16" s="72"/>
      <c r="E16" s="167" t="s">
        <v>1039</v>
      </c>
      <c r="F16" s="72"/>
      <c r="G16" s="85">
        <f>G11</f>
        <v>252781</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131674</v>
      </c>
      <c r="C26" s="79" t="s">
        <v>1033</v>
      </c>
      <c r="D26" s="79" t="s">
        <v>594</v>
      </c>
      <c r="E26" s="166" t="s">
        <v>1030</v>
      </c>
      <c r="F26" s="62" t="s">
        <v>593</v>
      </c>
      <c r="G26" s="81">
        <f>+B12</f>
        <v>185744</v>
      </c>
    </row>
    <row r="27" spans="2:7" x14ac:dyDescent="0.2">
      <c r="B27" s="78">
        <v>100858</v>
      </c>
      <c r="C27" s="79" t="s">
        <v>592</v>
      </c>
      <c r="E27" s="76"/>
      <c r="F27" s="77"/>
      <c r="G27" s="81"/>
    </row>
    <row r="28" spans="2:7" x14ac:dyDescent="0.2">
      <c r="B28" s="78">
        <f>B29+B30</f>
        <v>30816</v>
      </c>
      <c r="C28" s="79" t="s">
        <v>591</v>
      </c>
      <c r="E28" s="76"/>
      <c r="F28" s="77"/>
      <c r="G28" s="81"/>
    </row>
    <row r="29" spans="2:7" x14ac:dyDescent="0.2">
      <c r="B29" s="78">
        <v>30574</v>
      </c>
      <c r="C29" s="79" t="s">
        <v>1056</v>
      </c>
      <c r="E29" s="76"/>
      <c r="F29" s="77"/>
      <c r="G29" s="81"/>
    </row>
    <row r="30" spans="2:7" x14ac:dyDescent="0.2">
      <c r="B30" s="78">
        <v>242</v>
      </c>
      <c r="C30" s="79" t="s">
        <v>1057</v>
      </c>
      <c r="E30" s="76"/>
      <c r="F30" s="77"/>
      <c r="G30" s="81"/>
    </row>
    <row r="31" spans="2:7" ht="12.75" customHeight="1" x14ac:dyDescent="0.2">
      <c r="B31" s="78">
        <v>4349</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49721</v>
      </c>
      <c r="C33" s="79" t="s">
        <v>1036</v>
      </c>
      <c r="D33" s="60" t="s">
        <v>587</v>
      </c>
      <c r="E33" s="76"/>
      <c r="F33" s="77"/>
      <c r="G33" s="81"/>
    </row>
    <row r="34" spans="2:7" x14ac:dyDescent="0.2">
      <c r="B34" s="78"/>
      <c r="E34" s="76"/>
      <c r="F34" s="77"/>
      <c r="G34" s="81"/>
    </row>
    <row r="35" spans="2:7" x14ac:dyDescent="0.2">
      <c r="B35" s="83">
        <f>B26+B31+B32+B33</f>
        <v>185744</v>
      </c>
      <c r="C35" s="84" t="s">
        <v>1039</v>
      </c>
      <c r="D35" s="72"/>
      <c r="E35" s="167" t="s">
        <v>1039</v>
      </c>
      <c r="F35" s="72"/>
      <c r="G35" s="85">
        <f>G26</f>
        <v>185744</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5785</v>
      </c>
      <c r="C42" s="79" t="s">
        <v>1037</v>
      </c>
      <c r="D42" s="82" t="s">
        <v>586</v>
      </c>
      <c r="E42" s="166" t="s">
        <v>1036</v>
      </c>
      <c r="F42" s="60" t="s">
        <v>587</v>
      </c>
      <c r="G42" s="81">
        <f>+B33</f>
        <v>49721</v>
      </c>
    </row>
    <row r="43" spans="2:7" x14ac:dyDescent="0.2">
      <c r="B43" s="78">
        <v>1785</v>
      </c>
      <c r="C43" s="88" t="s">
        <v>585</v>
      </c>
      <c r="E43" s="169" t="s">
        <v>1037</v>
      </c>
      <c r="F43" s="89" t="s">
        <v>586</v>
      </c>
      <c r="G43" s="81">
        <f>G44+G45+G47+G48+G49</f>
        <v>459</v>
      </c>
    </row>
    <row r="44" spans="2:7" x14ac:dyDescent="0.2">
      <c r="B44" s="78">
        <v>4000</v>
      </c>
      <c r="C44" s="79" t="s">
        <v>584</v>
      </c>
      <c r="E44" s="169" t="s">
        <v>1064</v>
      </c>
      <c r="F44" s="75" t="s">
        <v>1065</v>
      </c>
      <c r="G44" s="81">
        <v>248</v>
      </c>
    </row>
    <row r="45" spans="2:7" x14ac:dyDescent="0.2">
      <c r="B45" s="78">
        <v>0</v>
      </c>
      <c r="C45" s="79" t="s">
        <v>583</v>
      </c>
      <c r="D45" s="77"/>
      <c r="E45" s="166" t="s">
        <v>1066</v>
      </c>
      <c r="F45" s="75" t="s">
        <v>1067</v>
      </c>
      <c r="G45" s="81">
        <v>211</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44395</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50180</v>
      </c>
      <c r="C52" s="84" t="s">
        <v>1039</v>
      </c>
      <c r="D52" s="72"/>
      <c r="E52" s="167" t="s">
        <v>1039</v>
      </c>
      <c r="F52" s="72"/>
      <c r="G52" s="85">
        <f>G42+G43+G50</f>
        <v>50180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-1932</v>
      </c>
      <c r="C59" s="79" t="s">
        <v>1040</v>
      </c>
      <c r="D59" s="80" t="s">
        <v>578</v>
      </c>
      <c r="E59" s="166" t="s">
        <v>1038</v>
      </c>
      <c r="F59" s="60" t="s">
        <v>577</v>
      </c>
      <c r="G59" s="81">
        <f>+B49</f>
        <v>44395</v>
      </c>
    </row>
    <row r="60" spans="2:7" x14ac:dyDescent="0.2">
      <c r="B60" s="78">
        <v>-1932</v>
      </c>
      <c r="C60" s="79" t="s">
        <v>576</v>
      </c>
      <c r="E60" s="166" t="s">
        <v>1058</v>
      </c>
      <c r="F60" s="79" t="s">
        <v>1059</v>
      </c>
      <c r="G60" s="81">
        <f>G61+G62</f>
        <v>242</v>
      </c>
    </row>
    <row r="61" spans="2:7" x14ac:dyDescent="0.2">
      <c r="B61" s="78">
        <v>0</v>
      </c>
      <c r="C61" s="79" t="s">
        <v>575</v>
      </c>
      <c r="E61" s="166" t="s">
        <v>1076</v>
      </c>
      <c r="F61" s="75" t="s">
        <v>1077</v>
      </c>
      <c r="G61" s="81">
        <v>0</v>
      </c>
    </row>
    <row r="62" spans="2:7" x14ac:dyDescent="0.2">
      <c r="B62" s="78">
        <v>242</v>
      </c>
      <c r="C62" s="79" t="s">
        <v>1041</v>
      </c>
      <c r="D62" s="79" t="s">
        <v>574</v>
      </c>
      <c r="E62" s="166" t="s">
        <v>1078</v>
      </c>
      <c r="F62" s="75" t="s">
        <v>1079</v>
      </c>
      <c r="G62" s="81">
        <v>242</v>
      </c>
    </row>
    <row r="63" spans="2:7" x14ac:dyDescent="0.2">
      <c r="B63" s="78"/>
      <c r="D63" s="79" t="s">
        <v>573</v>
      </c>
      <c r="E63" s="166" t="s">
        <v>1042</v>
      </c>
      <c r="F63" s="75" t="s">
        <v>572</v>
      </c>
      <c r="G63" s="81">
        <f>G64+G65+G66</f>
        <v>4543</v>
      </c>
    </row>
    <row r="64" spans="2:7" x14ac:dyDescent="0.2">
      <c r="B64" s="78">
        <f>B65+B66+B67</f>
        <v>1492</v>
      </c>
      <c r="C64" s="79" t="s">
        <v>1042</v>
      </c>
      <c r="D64" s="75" t="s">
        <v>572</v>
      </c>
      <c r="E64" s="166" t="s">
        <v>1080</v>
      </c>
      <c r="F64" s="75" t="s">
        <v>1081</v>
      </c>
      <c r="G64" s="81">
        <v>0</v>
      </c>
    </row>
    <row r="65" spans="2:7" x14ac:dyDescent="0.2">
      <c r="B65" s="78">
        <v>413</v>
      </c>
      <c r="C65" s="79" t="s">
        <v>571</v>
      </c>
      <c r="E65" s="166" t="s">
        <v>1082</v>
      </c>
      <c r="F65" s="75" t="s">
        <v>1083</v>
      </c>
      <c r="G65" s="81">
        <v>0</v>
      </c>
    </row>
    <row r="66" spans="2:7" x14ac:dyDescent="0.2">
      <c r="B66" s="78">
        <v>0</v>
      </c>
      <c r="C66" s="79" t="s">
        <v>570</v>
      </c>
      <c r="E66" s="166" t="s">
        <v>1084</v>
      </c>
      <c r="F66" s="75" t="s">
        <v>1085</v>
      </c>
      <c r="G66" s="81">
        <v>4543</v>
      </c>
    </row>
    <row r="67" spans="2:7" x14ac:dyDescent="0.2">
      <c r="B67" s="78">
        <v>1079</v>
      </c>
      <c r="C67" s="79" t="s">
        <v>569</v>
      </c>
      <c r="E67" s="76"/>
      <c r="F67" s="77"/>
      <c r="G67" s="81"/>
    </row>
    <row r="68" spans="2:7" x14ac:dyDescent="0.2">
      <c r="B68" s="78">
        <f>G70-B59-B62-B64</f>
        <v>49378</v>
      </c>
      <c r="C68" s="79" t="s">
        <v>1043</v>
      </c>
      <c r="D68" s="79" t="s">
        <v>564</v>
      </c>
      <c r="E68" s="76"/>
      <c r="F68" s="77"/>
      <c r="G68" s="81"/>
    </row>
    <row r="69" spans="2:7" ht="17.45" customHeight="1" x14ac:dyDescent="0.2">
      <c r="B69" s="78"/>
      <c r="E69" s="76"/>
      <c r="F69" s="77"/>
      <c r="G69" s="81"/>
    </row>
    <row r="70" spans="2:7" ht="17.45" customHeight="1" x14ac:dyDescent="0.2">
      <c r="B70" s="83">
        <f>B59+B62+B64+B68</f>
        <v>49180</v>
      </c>
      <c r="C70" s="84" t="s">
        <v>1039</v>
      </c>
      <c r="D70" s="72"/>
      <c r="E70" s="167" t="s">
        <v>1039</v>
      </c>
      <c r="F70" s="72"/>
      <c r="G70" s="85">
        <f>G59+G60+G63</f>
        <v>49180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49378</v>
      </c>
    </row>
    <row r="78" spans="2:7" x14ac:dyDescent="0.2">
      <c r="B78" s="78"/>
      <c r="D78" s="79" t="s">
        <v>563</v>
      </c>
      <c r="E78" s="166"/>
      <c r="F78" s="79"/>
      <c r="G78" s="81"/>
    </row>
    <row r="79" spans="2:7" x14ac:dyDescent="0.2">
      <c r="B79" s="78">
        <f>G82-B77</f>
        <v>49378</v>
      </c>
      <c r="C79" s="79" t="s">
        <v>1045</v>
      </c>
      <c r="D79" s="62" t="s">
        <v>562</v>
      </c>
      <c r="E79" s="76"/>
      <c r="F79" s="77"/>
      <c r="G79" s="81"/>
    </row>
    <row r="80" spans="2:7" x14ac:dyDescent="0.2">
      <c r="B80" s="78">
        <f>B79-B13</f>
        <v>14210</v>
      </c>
      <c r="C80" s="79" t="s">
        <v>1046</v>
      </c>
      <c r="D80" s="60" t="s">
        <v>559</v>
      </c>
      <c r="E80" s="76"/>
      <c r="F80" s="77"/>
      <c r="G80" s="81"/>
    </row>
    <row r="81" spans="2:7" x14ac:dyDescent="0.2">
      <c r="B81" s="78"/>
      <c r="E81" s="76"/>
      <c r="F81" s="77"/>
      <c r="G81" s="81"/>
    </row>
    <row r="82" spans="2:7" x14ac:dyDescent="0.2">
      <c r="B82" s="83">
        <f>B77+B79</f>
        <v>49378</v>
      </c>
      <c r="C82" s="84" t="s">
        <v>1039</v>
      </c>
      <c r="D82" s="72"/>
      <c r="E82" s="167" t="s">
        <v>1039</v>
      </c>
      <c r="F82" s="72"/>
      <c r="G82" s="85">
        <f>G77</f>
        <v>49378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31378</v>
      </c>
      <c r="C92" s="79" t="s">
        <v>1047</v>
      </c>
      <c r="D92" s="60" t="s">
        <v>552</v>
      </c>
      <c r="E92" s="166" t="s">
        <v>1045</v>
      </c>
      <c r="F92" s="60" t="s">
        <v>559</v>
      </c>
      <c r="G92" s="81">
        <f>+B80</f>
        <v>14210</v>
      </c>
    </row>
    <row r="93" spans="2:7" x14ac:dyDescent="0.2">
      <c r="B93" s="78"/>
      <c r="D93" s="62" t="s">
        <v>550</v>
      </c>
      <c r="E93" s="166" t="s">
        <v>1053</v>
      </c>
      <c r="F93" s="75" t="s">
        <v>558</v>
      </c>
      <c r="G93" s="81">
        <f>G94+G95</f>
        <v>17594</v>
      </c>
    </row>
    <row r="94" spans="2:7" x14ac:dyDescent="0.2">
      <c r="B94" s="78"/>
      <c r="D94" s="79"/>
      <c r="E94" s="166" t="s">
        <v>557</v>
      </c>
      <c r="G94" s="81">
        <v>15555</v>
      </c>
    </row>
    <row r="95" spans="2:7" x14ac:dyDescent="0.2">
      <c r="B95" s="78"/>
      <c r="D95" s="79"/>
      <c r="E95" s="166" t="s">
        <v>556</v>
      </c>
      <c r="G95" s="81">
        <v>2039</v>
      </c>
    </row>
    <row r="96" spans="2:7" x14ac:dyDescent="0.2">
      <c r="B96" s="78"/>
      <c r="C96" s="79"/>
      <c r="E96" s="166" t="s">
        <v>1054</v>
      </c>
      <c r="F96" s="75" t="s">
        <v>555</v>
      </c>
      <c r="G96" s="81">
        <f>G97</f>
        <v>-426</v>
      </c>
    </row>
    <row r="97" spans="2:7" x14ac:dyDescent="0.2">
      <c r="B97" s="90"/>
      <c r="C97" s="91"/>
      <c r="D97" s="79"/>
      <c r="E97" s="166" t="s">
        <v>1086</v>
      </c>
      <c r="F97" s="92" t="s">
        <v>1087</v>
      </c>
      <c r="G97" s="81">
        <v>-426</v>
      </c>
    </row>
    <row r="98" spans="2:7" x14ac:dyDescent="0.2">
      <c r="B98" s="78"/>
      <c r="E98" s="76"/>
      <c r="F98" s="77"/>
      <c r="G98" s="81"/>
    </row>
    <row r="99" spans="2:7" x14ac:dyDescent="0.2">
      <c r="B99" s="83">
        <f>B92</f>
        <v>31378</v>
      </c>
      <c r="C99" s="84" t="s">
        <v>1039</v>
      </c>
      <c r="D99" s="72"/>
      <c r="E99" s="167" t="s">
        <v>1039</v>
      </c>
      <c r="F99" s="72"/>
      <c r="G99" s="85">
        <f>G92+G93+G96</f>
        <v>31378</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58350</v>
      </c>
      <c r="C106" s="79" t="s">
        <v>1048</v>
      </c>
      <c r="D106" s="94" t="s">
        <v>553</v>
      </c>
      <c r="E106" s="76"/>
      <c r="F106" s="77"/>
      <c r="G106" s="76"/>
    </row>
    <row r="107" spans="2:7" x14ac:dyDescent="0.2">
      <c r="B107" s="78">
        <v>57863</v>
      </c>
      <c r="C107" s="79" t="s">
        <v>1049</v>
      </c>
      <c r="D107" s="79"/>
      <c r="E107" s="166" t="s">
        <v>1047</v>
      </c>
      <c r="F107" s="62" t="s">
        <v>552</v>
      </c>
      <c r="G107" s="81"/>
    </row>
    <row r="108" spans="2:7" x14ac:dyDescent="0.2">
      <c r="B108" s="78">
        <f>-B13</f>
        <v>-35168</v>
      </c>
      <c r="C108" s="79" t="s">
        <v>1055</v>
      </c>
      <c r="D108" s="79" t="s">
        <v>551</v>
      </c>
      <c r="E108" s="166"/>
      <c r="F108" s="61" t="s">
        <v>550</v>
      </c>
      <c r="G108" s="81">
        <f>B92</f>
        <v>31378</v>
      </c>
    </row>
    <row r="109" spans="2:7" x14ac:dyDescent="0.2">
      <c r="B109" s="78">
        <v>487</v>
      </c>
      <c r="C109" s="88" t="s">
        <v>549</v>
      </c>
      <c r="D109" s="79" t="s">
        <v>1088</v>
      </c>
      <c r="E109" s="76"/>
      <c r="F109" s="95"/>
      <c r="G109" s="96"/>
    </row>
    <row r="110" spans="2:7" x14ac:dyDescent="0.2">
      <c r="B110" s="78">
        <v>0</v>
      </c>
      <c r="C110" s="88" t="s">
        <v>548</v>
      </c>
      <c r="D110" s="79" t="s">
        <v>547</v>
      </c>
      <c r="E110" s="170"/>
      <c r="G110" s="81"/>
    </row>
    <row r="111" spans="2:7" x14ac:dyDescent="0.2">
      <c r="B111" s="78">
        <v>26</v>
      </c>
      <c r="C111" s="88" t="s">
        <v>1050</v>
      </c>
      <c r="D111" s="79" t="s">
        <v>1089</v>
      </c>
      <c r="E111" s="76"/>
      <c r="F111" s="95"/>
      <c r="G111" s="96"/>
    </row>
    <row r="112" spans="2:7" x14ac:dyDescent="0.2">
      <c r="B112" s="78"/>
      <c r="C112" s="79"/>
      <c r="D112" s="79" t="s">
        <v>1090</v>
      </c>
      <c r="E112" s="170"/>
      <c r="G112" s="81"/>
    </row>
    <row r="113" spans="2:7" x14ac:dyDescent="0.2">
      <c r="B113" s="78">
        <f>G115-B106-B108-B111</f>
        <v>8170</v>
      </c>
      <c r="C113" s="168" t="s">
        <v>1051</v>
      </c>
      <c r="D113" s="60" t="s">
        <v>546</v>
      </c>
      <c r="E113" s="170"/>
      <c r="F113" s="92"/>
      <c r="G113" s="81"/>
    </row>
    <row r="114" spans="2:7" x14ac:dyDescent="0.2">
      <c r="B114" s="78"/>
      <c r="D114" s="79"/>
      <c r="E114" s="170"/>
      <c r="F114" s="77"/>
      <c r="G114" s="81"/>
    </row>
    <row r="115" spans="2:7" x14ac:dyDescent="0.2">
      <c r="B115" s="83">
        <f>B106+B108+B111+B113</f>
        <v>31378</v>
      </c>
      <c r="C115" s="84" t="s">
        <v>1039</v>
      </c>
      <c r="D115" s="98"/>
      <c r="E115" s="167" t="s">
        <v>1039</v>
      </c>
      <c r="F115" s="72"/>
      <c r="G115" s="85">
        <f>G108</f>
        <v>31378</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8170</v>
      </c>
    </row>
    <row r="123" spans="2:7" ht="15" x14ac:dyDescent="0.2">
      <c r="B123" s="78">
        <f>B125+B128+B131+B134+B137+B142+B143+B144</f>
        <v>9211</v>
      </c>
      <c r="C123" s="52"/>
      <c r="D123" s="79" t="s">
        <v>540</v>
      </c>
      <c r="E123" s="52"/>
      <c r="F123" s="52"/>
      <c r="G123" s="81">
        <f>G125+G128+G131+G134+G137+G142+G143+G144</f>
        <v>1041</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16258</v>
      </c>
      <c r="D128" s="79" t="s">
        <v>536</v>
      </c>
      <c r="G128" s="81">
        <f>G129+G130</f>
        <v>585</v>
      </c>
    </row>
    <row r="129" spans="2:7" x14ac:dyDescent="0.2">
      <c r="B129" s="78">
        <v>18411</v>
      </c>
      <c r="D129" s="79" t="s">
        <v>535</v>
      </c>
      <c r="G129" s="81">
        <v>0</v>
      </c>
    </row>
    <row r="130" spans="2:7" x14ac:dyDescent="0.2">
      <c r="B130" s="78">
        <v>-2153</v>
      </c>
      <c r="D130" s="79" t="s">
        <v>534</v>
      </c>
      <c r="G130" s="81">
        <v>585</v>
      </c>
    </row>
    <row r="131" spans="2:7" x14ac:dyDescent="0.2">
      <c r="B131" s="78">
        <f>B132+B133</f>
        <v>-36</v>
      </c>
      <c r="D131" s="79" t="s">
        <v>533</v>
      </c>
      <c r="G131" s="81">
        <f>G132+G133</f>
        <v>0</v>
      </c>
    </row>
    <row r="132" spans="2:7" x14ac:dyDescent="0.2">
      <c r="B132" s="78">
        <v>75</v>
      </c>
      <c r="D132" s="79" t="s">
        <v>532</v>
      </c>
      <c r="G132" s="81">
        <v>0</v>
      </c>
    </row>
    <row r="133" spans="2:7" x14ac:dyDescent="0.2">
      <c r="B133" s="78">
        <v>-111</v>
      </c>
      <c r="D133" s="79" t="s">
        <v>531</v>
      </c>
      <c r="G133" s="81">
        <v>0</v>
      </c>
    </row>
    <row r="134" spans="2:7" x14ac:dyDescent="0.2">
      <c r="B134" s="78">
        <f>B135+B136</f>
        <v>-1946</v>
      </c>
      <c r="D134" s="79" t="s">
        <v>530</v>
      </c>
      <c r="G134" s="81">
        <f>G135+G136</f>
        <v>-9663</v>
      </c>
    </row>
    <row r="135" spans="2:7" x14ac:dyDescent="0.2">
      <c r="B135" s="78">
        <v>-248</v>
      </c>
      <c r="D135" s="79" t="s">
        <v>529</v>
      </c>
      <c r="G135" s="81">
        <v>-5503</v>
      </c>
    </row>
    <row r="136" spans="2:7" x14ac:dyDescent="0.2">
      <c r="B136" s="78">
        <v>-1698</v>
      </c>
      <c r="D136" s="79" t="s">
        <v>528</v>
      </c>
      <c r="G136" s="81">
        <v>-4160</v>
      </c>
    </row>
    <row r="137" spans="2:7" x14ac:dyDescent="0.2">
      <c r="B137" s="78">
        <f>B138+B141</f>
        <v>0</v>
      </c>
      <c r="D137" s="97" t="s">
        <v>527</v>
      </c>
      <c r="G137" s="81">
        <f>G138+G141</f>
        <v>30535</v>
      </c>
    </row>
    <row r="138" spans="2:7" x14ac:dyDescent="0.2">
      <c r="B138" s="78">
        <f>B139+B140</f>
        <v>0</v>
      </c>
      <c r="D138" s="97" t="s">
        <v>526</v>
      </c>
      <c r="G138" s="81">
        <f>G139+G140</f>
        <v>30535</v>
      </c>
    </row>
    <row r="139" spans="2:7" x14ac:dyDescent="0.2">
      <c r="B139" s="78">
        <v>0</v>
      </c>
      <c r="D139" s="97" t="s">
        <v>525</v>
      </c>
      <c r="G139" s="81">
        <v>30535</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-5065</v>
      </c>
      <c r="D144" s="79" t="s">
        <v>520</v>
      </c>
      <c r="G144" s="81">
        <f>G145+G146</f>
        <v>-20416</v>
      </c>
    </row>
    <row r="145" spans="2:7" x14ac:dyDescent="0.2">
      <c r="B145" s="78">
        <v>-1217</v>
      </c>
      <c r="D145" s="79" t="s">
        <v>519</v>
      </c>
      <c r="G145" s="81">
        <v>911</v>
      </c>
    </row>
    <row r="146" spans="2:7" x14ac:dyDescent="0.2">
      <c r="B146" s="83">
        <v>-3848</v>
      </c>
      <c r="C146" s="99"/>
      <c r="D146" s="98" t="s">
        <v>518</v>
      </c>
      <c r="E146" s="99"/>
      <c r="F146" s="99"/>
      <c r="G146" s="85">
        <v>-21327</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608</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48887</v>
      </c>
      <c r="C11" s="79" t="s">
        <v>1029</v>
      </c>
      <c r="D11" s="79" t="s">
        <v>599</v>
      </c>
      <c r="E11" s="166" t="s">
        <v>1052</v>
      </c>
      <c r="F11" s="80" t="s">
        <v>598</v>
      </c>
      <c r="G11" s="81">
        <f>G12+G13</f>
        <v>83836</v>
      </c>
    </row>
    <row r="12" spans="2:12" x14ac:dyDescent="0.2">
      <c r="B12" s="78">
        <f>G11-B11</f>
        <v>34949</v>
      </c>
      <c r="C12" s="79" t="s">
        <v>1030</v>
      </c>
      <c r="D12" s="60" t="s">
        <v>593</v>
      </c>
      <c r="E12" s="166" t="s">
        <v>1060</v>
      </c>
      <c r="F12" s="77" t="s">
        <v>1061</v>
      </c>
      <c r="G12" s="81">
        <v>83836</v>
      </c>
    </row>
    <row r="13" spans="2:12" x14ac:dyDescent="0.2">
      <c r="B13" s="78">
        <v>11278</v>
      </c>
      <c r="C13" s="79" t="s">
        <v>1031</v>
      </c>
      <c r="D13" s="79" t="s">
        <v>551</v>
      </c>
      <c r="E13" s="166" t="s">
        <v>1062</v>
      </c>
      <c r="F13" s="75" t="s">
        <v>1063</v>
      </c>
      <c r="G13" s="81">
        <v>0</v>
      </c>
    </row>
    <row r="14" spans="2:12" x14ac:dyDescent="0.2">
      <c r="B14" s="78">
        <f>B12-B13</f>
        <v>23671</v>
      </c>
      <c r="C14" s="79" t="s">
        <v>1032</v>
      </c>
      <c r="D14" s="60" t="s">
        <v>597</v>
      </c>
      <c r="E14" s="166"/>
      <c r="F14" s="77"/>
      <c r="G14" s="81"/>
    </row>
    <row r="15" spans="2:12" ht="7.15" customHeight="1" x14ac:dyDescent="0.2">
      <c r="B15" s="78"/>
      <c r="E15" s="76"/>
      <c r="F15" s="77"/>
      <c r="G15" s="81"/>
    </row>
    <row r="16" spans="2:12" x14ac:dyDescent="0.2">
      <c r="B16" s="83">
        <f>B11+B12</f>
        <v>83836</v>
      </c>
      <c r="C16" s="84" t="s">
        <v>545</v>
      </c>
      <c r="D16" s="72"/>
      <c r="E16" s="167" t="s">
        <v>1039</v>
      </c>
      <c r="F16" s="72"/>
      <c r="G16" s="85">
        <f>G11</f>
        <v>83836</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16481</v>
      </c>
      <c r="C26" s="79" t="s">
        <v>1033</v>
      </c>
      <c r="D26" s="79" t="s">
        <v>594</v>
      </c>
      <c r="E26" s="166" t="s">
        <v>1030</v>
      </c>
      <c r="F26" s="62" t="s">
        <v>593</v>
      </c>
      <c r="G26" s="81">
        <f>+B12</f>
        <v>34949</v>
      </c>
    </row>
    <row r="27" spans="2:7" x14ac:dyDescent="0.2">
      <c r="B27" s="78">
        <v>12337</v>
      </c>
      <c r="C27" s="79" t="s">
        <v>592</v>
      </c>
      <c r="E27" s="76"/>
      <c r="F27" s="77"/>
      <c r="G27" s="81"/>
    </row>
    <row r="28" spans="2:7" x14ac:dyDescent="0.2">
      <c r="B28" s="78">
        <f>B29+B30</f>
        <v>4144</v>
      </c>
      <c r="C28" s="79" t="s">
        <v>591</v>
      </c>
      <c r="E28" s="76"/>
      <c r="F28" s="77"/>
      <c r="G28" s="81"/>
    </row>
    <row r="29" spans="2:7" x14ac:dyDescent="0.2">
      <c r="B29" s="78">
        <v>4113</v>
      </c>
      <c r="C29" s="79" t="s">
        <v>1056</v>
      </c>
      <c r="E29" s="76"/>
      <c r="F29" s="77"/>
      <c r="G29" s="81"/>
    </row>
    <row r="30" spans="2:7" x14ac:dyDescent="0.2">
      <c r="B30" s="78">
        <v>31</v>
      </c>
      <c r="C30" s="79" t="s">
        <v>1057</v>
      </c>
      <c r="E30" s="76"/>
      <c r="F30" s="77"/>
      <c r="G30" s="81"/>
    </row>
    <row r="31" spans="2:7" ht="12.75" customHeight="1" x14ac:dyDescent="0.2">
      <c r="B31" s="78">
        <v>519</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17949</v>
      </c>
      <c r="C33" s="79" t="s">
        <v>1036</v>
      </c>
      <c r="D33" s="60" t="s">
        <v>587</v>
      </c>
      <c r="E33" s="76"/>
      <c r="F33" s="77"/>
      <c r="G33" s="81"/>
    </row>
    <row r="34" spans="2:7" x14ac:dyDescent="0.2">
      <c r="B34" s="78"/>
      <c r="E34" s="76"/>
      <c r="F34" s="77"/>
      <c r="G34" s="81"/>
    </row>
    <row r="35" spans="2:7" x14ac:dyDescent="0.2">
      <c r="B35" s="83">
        <f>B26+B31+B32+B33</f>
        <v>34949</v>
      </c>
      <c r="C35" s="84" t="s">
        <v>1039</v>
      </c>
      <c r="D35" s="72"/>
      <c r="E35" s="167" t="s">
        <v>1039</v>
      </c>
      <c r="F35" s="72"/>
      <c r="G35" s="85">
        <f>G26</f>
        <v>34949</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2246</v>
      </c>
      <c r="C42" s="79" t="s">
        <v>1037</v>
      </c>
      <c r="D42" s="82" t="s">
        <v>586</v>
      </c>
      <c r="E42" s="166" t="s">
        <v>1036</v>
      </c>
      <c r="F42" s="60" t="s">
        <v>587</v>
      </c>
      <c r="G42" s="81">
        <f>+B33</f>
        <v>17949</v>
      </c>
    </row>
    <row r="43" spans="2:7" x14ac:dyDescent="0.2">
      <c r="B43" s="78">
        <v>2246</v>
      </c>
      <c r="C43" s="88" t="s">
        <v>585</v>
      </c>
      <c r="E43" s="169" t="s">
        <v>1037</v>
      </c>
      <c r="F43" s="89" t="s">
        <v>586</v>
      </c>
      <c r="G43" s="81">
        <f>G44+G45+G47+G48+G49</f>
        <v>1725</v>
      </c>
    </row>
    <row r="44" spans="2:7" x14ac:dyDescent="0.2">
      <c r="B44" s="78">
        <v>0</v>
      </c>
      <c r="C44" s="79" t="s">
        <v>584</v>
      </c>
      <c r="E44" s="169" t="s">
        <v>1064</v>
      </c>
      <c r="F44" s="75" t="s">
        <v>1065</v>
      </c>
      <c r="G44" s="81">
        <v>1725</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17428</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19674</v>
      </c>
      <c r="C52" s="84" t="s">
        <v>1039</v>
      </c>
      <c r="D52" s="72"/>
      <c r="E52" s="167" t="s">
        <v>1039</v>
      </c>
      <c r="F52" s="72"/>
      <c r="G52" s="85">
        <f>G42+G43+G50</f>
        <v>19674</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12</v>
      </c>
      <c r="C59" s="79" t="s">
        <v>1040</v>
      </c>
      <c r="D59" s="80" t="s">
        <v>578</v>
      </c>
      <c r="E59" s="166" t="s">
        <v>1038</v>
      </c>
      <c r="F59" s="60" t="s">
        <v>577</v>
      </c>
      <c r="G59" s="81">
        <f>+B49</f>
        <v>17428</v>
      </c>
    </row>
    <row r="60" spans="2:7" x14ac:dyDescent="0.2">
      <c r="B60" s="78">
        <v>12</v>
      </c>
      <c r="C60" s="79" t="s">
        <v>576</v>
      </c>
      <c r="E60" s="166" t="s">
        <v>1058</v>
      </c>
      <c r="F60" s="79" t="s">
        <v>1059</v>
      </c>
      <c r="G60" s="81">
        <f>G61+G62</f>
        <v>31</v>
      </c>
    </row>
    <row r="61" spans="2:7" x14ac:dyDescent="0.2">
      <c r="B61" s="78">
        <v>0</v>
      </c>
      <c r="C61" s="79" t="s">
        <v>575</v>
      </c>
      <c r="E61" s="166" t="s">
        <v>1076</v>
      </c>
      <c r="F61" s="75" t="s">
        <v>1077</v>
      </c>
      <c r="G61" s="81">
        <v>0</v>
      </c>
    </row>
    <row r="62" spans="2:7" x14ac:dyDescent="0.2">
      <c r="B62" s="78">
        <v>31</v>
      </c>
      <c r="C62" s="79" t="s">
        <v>1041</v>
      </c>
      <c r="D62" s="79" t="s">
        <v>574</v>
      </c>
      <c r="E62" s="166" t="s">
        <v>1078</v>
      </c>
      <c r="F62" s="75" t="s">
        <v>1079</v>
      </c>
      <c r="G62" s="81">
        <v>31</v>
      </c>
    </row>
    <row r="63" spans="2:7" x14ac:dyDescent="0.2">
      <c r="B63" s="78"/>
      <c r="D63" s="79" t="s">
        <v>573</v>
      </c>
      <c r="E63" s="166" t="s">
        <v>1042</v>
      </c>
      <c r="F63" s="75" t="s">
        <v>572</v>
      </c>
      <c r="G63" s="81">
        <f>G64+G65+G66</f>
        <v>3</v>
      </c>
    </row>
    <row r="64" spans="2:7" x14ac:dyDescent="0.2">
      <c r="B64" s="78">
        <f>B65+B66+B67</f>
        <v>3801</v>
      </c>
      <c r="C64" s="79" t="s">
        <v>1042</v>
      </c>
      <c r="D64" s="75" t="s">
        <v>572</v>
      </c>
      <c r="E64" s="166" t="s">
        <v>1080</v>
      </c>
      <c r="F64" s="75" t="s">
        <v>1081</v>
      </c>
      <c r="G64" s="81">
        <v>0</v>
      </c>
    </row>
    <row r="65" spans="2:7" x14ac:dyDescent="0.2">
      <c r="B65" s="78">
        <v>65</v>
      </c>
      <c r="C65" s="79" t="s">
        <v>571</v>
      </c>
      <c r="E65" s="166" t="s">
        <v>1082</v>
      </c>
      <c r="F65" s="75" t="s">
        <v>1083</v>
      </c>
      <c r="G65" s="81">
        <v>3</v>
      </c>
    </row>
    <row r="66" spans="2:7" x14ac:dyDescent="0.2">
      <c r="B66" s="78">
        <v>0</v>
      </c>
      <c r="C66" s="79" t="s">
        <v>570</v>
      </c>
      <c r="E66" s="166" t="s">
        <v>1084</v>
      </c>
      <c r="F66" s="75" t="s">
        <v>1085</v>
      </c>
      <c r="G66" s="81">
        <v>0</v>
      </c>
    </row>
    <row r="67" spans="2:7" x14ac:dyDescent="0.2">
      <c r="B67" s="78">
        <v>3736</v>
      </c>
      <c r="C67" s="79" t="s">
        <v>569</v>
      </c>
      <c r="E67" s="76"/>
      <c r="F67" s="77"/>
      <c r="G67" s="81"/>
    </row>
    <row r="68" spans="2:7" x14ac:dyDescent="0.2">
      <c r="B68" s="78">
        <f>G70-B59-B62-B64</f>
        <v>13618</v>
      </c>
      <c r="C68" s="79" t="s">
        <v>1043</v>
      </c>
      <c r="D68" s="79" t="s">
        <v>564</v>
      </c>
      <c r="E68" s="76"/>
      <c r="F68" s="77"/>
      <c r="G68" s="81"/>
    </row>
    <row r="69" spans="2:7" ht="17.45" customHeight="1" x14ac:dyDescent="0.2">
      <c r="B69" s="78"/>
      <c r="E69" s="76"/>
      <c r="F69" s="77"/>
      <c r="G69" s="81"/>
    </row>
    <row r="70" spans="2:7" ht="17.45" customHeight="1" x14ac:dyDescent="0.2">
      <c r="B70" s="83">
        <f>B59+B62+B64+B68</f>
        <v>17462</v>
      </c>
      <c r="C70" s="84" t="s">
        <v>1039</v>
      </c>
      <c r="D70" s="72"/>
      <c r="E70" s="167" t="s">
        <v>1039</v>
      </c>
      <c r="F70" s="72"/>
      <c r="G70" s="85">
        <f>G59+G60+G63</f>
        <v>17462</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13618</v>
      </c>
    </row>
    <row r="78" spans="2:7" x14ac:dyDescent="0.2">
      <c r="B78" s="78"/>
      <c r="D78" s="79" t="s">
        <v>563</v>
      </c>
      <c r="E78" s="166"/>
      <c r="F78" s="79"/>
      <c r="G78" s="81"/>
    </row>
    <row r="79" spans="2:7" x14ac:dyDescent="0.2">
      <c r="B79" s="78">
        <f>G82-B77</f>
        <v>13618</v>
      </c>
      <c r="C79" s="79" t="s">
        <v>1045</v>
      </c>
      <c r="D79" s="62" t="s">
        <v>562</v>
      </c>
      <c r="E79" s="76"/>
      <c r="F79" s="77"/>
      <c r="G79" s="81"/>
    </row>
    <row r="80" spans="2:7" x14ac:dyDescent="0.2">
      <c r="B80" s="78">
        <f>B79-B13</f>
        <v>2340</v>
      </c>
      <c r="C80" s="79" t="s">
        <v>1046</v>
      </c>
      <c r="D80" s="60" t="s">
        <v>559</v>
      </c>
      <c r="E80" s="76"/>
      <c r="F80" s="77"/>
      <c r="G80" s="81"/>
    </row>
    <row r="81" spans="2:7" x14ac:dyDescent="0.2">
      <c r="B81" s="78"/>
      <c r="E81" s="76"/>
      <c r="F81" s="77"/>
      <c r="G81" s="81"/>
    </row>
    <row r="82" spans="2:7" x14ac:dyDescent="0.2">
      <c r="B82" s="83">
        <f>B77+B79</f>
        <v>13618</v>
      </c>
      <c r="C82" s="84" t="s">
        <v>1039</v>
      </c>
      <c r="D82" s="72"/>
      <c r="E82" s="167" t="s">
        <v>1039</v>
      </c>
      <c r="F82" s="72"/>
      <c r="G82" s="85">
        <f>G77</f>
        <v>13618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3958</v>
      </c>
      <c r="C92" s="79" t="s">
        <v>1047</v>
      </c>
      <c r="D92" s="60" t="s">
        <v>552</v>
      </c>
      <c r="E92" s="166" t="s">
        <v>1045</v>
      </c>
      <c r="F92" s="60" t="s">
        <v>559</v>
      </c>
      <c r="G92" s="81">
        <f>+B80</f>
        <v>2340</v>
      </c>
    </row>
    <row r="93" spans="2:7" x14ac:dyDescent="0.2">
      <c r="B93" s="78"/>
      <c r="D93" s="62" t="s">
        <v>550</v>
      </c>
      <c r="E93" s="166" t="s">
        <v>1053</v>
      </c>
      <c r="F93" s="75" t="s">
        <v>558</v>
      </c>
      <c r="G93" s="81">
        <f>G94+G95</f>
        <v>1618</v>
      </c>
    </row>
    <row r="94" spans="2:7" x14ac:dyDescent="0.2">
      <c r="B94" s="78"/>
      <c r="D94" s="79"/>
      <c r="E94" s="166" t="s">
        <v>557</v>
      </c>
      <c r="G94" s="81">
        <v>25</v>
      </c>
    </row>
    <row r="95" spans="2:7" x14ac:dyDescent="0.2">
      <c r="B95" s="78"/>
      <c r="D95" s="79"/>
      <c r="E95" s="166" t="s">
        <v>556</v>
      </c>
      <c r="G95" s="81">
        <v>1593</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3958</v>
      </c>
      <c r="C99" s="84" t="s">
        <v>1039</v>
      </c>
      <c r="D99" s="72"/>
      <c r="E99" s="167" t="s">
        <v>1039</v>
      </c>
      <c r="F99" s="72"/>
      <c r="G99" s="85">
        <f>G92+G93+G96</f>
        <v>3958</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5791</v>
      </c>
      <c r="C106" s="79" t="s">
        <v>1048</v>
      </c>
      <c r="D106" s="94" t="s">
        <v>553</v>
      </c>
      <c r="E106" s="76"/>
      <c r="F106" s="77"/>
      <c r="G106" s="76"/>
    </row>
    <row r="107" spans="2:7" x14ac:dyDescent="0.2">
      <c r="B107" s="78">
        <v>5612</v>
      </c>
      <c r="C107" s="79" t="s">
        <v>1049</v>
      </c>
      <c r="D107" s="79"/>
      <c r="E107" s="166" t="s">
        <v>1047</v>
      </c>
      <c r="F107" s="62" t="s">
        <v>552</v>
      </c>
      <c r="G107" s="81"/>
    </row>
    <row r="108" spans="2:7" x14ac:dyDescent="0.2">
      <c r="B108" s="78">
        <f>-B13</f>
        <v>-11278</v>
      </c>
      <c r="C108" s="79" t="s">
        <v>1055</v>
      </c>
      <c r="D108" s="79" t="s">
        <v>551</v>
      </c>
      <c r="E108" s="166"/>
      <c r="F108" s="61" t="s">
        <v>550</v>
      </c>
      <c r="G108" s="81">
        <f>B92</f>
        <v>3958</v>
      </c>
    </row>
    <row r="109" spans="2:7" x14ac:dyDescent="0.2">
      <c r="B109" s="78">
        <v>179</v>
      </c>
      <c r="C109" s="88" t="s">
        <v>549</v>
      </c>
      <c r="D109" s="79" t="s">
        <v>1088</v>
      </c>
      <c r="E109" s="76"/>
      <c r="F109" s="95"/>
      <c r="G109" s="96"/>
    </row>
    <row r="110" spans="2:7" x14ac:dyDescent="0.2">
      <c r="B110" s="78">
        <v>0</v>
      </c>
      <c r="C110" s="88" t="s">
        <v>548</v>
      </c>
      <c r="D110" s="79" t="s">
        <v>547</v>
      </c>
      <c r="E110" s="170"/>
      <c r="G110" s="81"/>
    </row>
    <row r="111" spans="2:7" x14ac:dyDescent="0.2">
      <c r="B111" s="78">
        <v>6</v>
      </c>
      <c r="C111" s="88" t="s">
        <v>1050</v>
      </c>
      <c r="D111" s="79" t="s">
        <v>1089</v>
      </c>
      <c r="E111" s="76"/>
      <c r="F111" s="95"/>
      <c r="G111" s="96"/>
    </row>
    <row r="112" spans="2:7" x14ac:dyDescent="0.2">
      <c r="B112" s="78"/>
      <c r="C112" s="79"/>
      <c r="D112" s="79" t="s">
        <v>1090</v>
      </c>
      <c r="E112" s="170"/>
      <c r="G112" s="81"/>
    </row>
    <row r="113" spans="2:7" x14ac:dyDescent="0.2">
      <c r="B113" s="78">
        <f>G115-B106-B108-B111</f>
        <v>9439</v>
      </c>
      <c r="C113" s="168" t="s">
        <v>1051</v>
      </c>
      <c r="D113" s="60" t="s">
        <v>546</v>
      </c>
      <c r="E113" s="170"/>
      <c r="F113" s="92"/>
      <c r="G113" s="81"/>
    </row>
    <row r="114" spans="2:7" x14ac:dyDescent="0.2">
      <c r="B114" s="78"/>
      <c r="D114" s="79"/>
      <c r="E114" s="170"/>
      <c r="F114" s="77"/>
      <c r="G114" s="81"/>
    </row>
    <row r="115" spans="2:7" x14ac:dyDescent="0.2">
      <c r="B115" s="83">
        <f>B106+B108+B111+B113</f>
        <v>3958</v>
      </c>
      <c r="C115" s="84" t="s">
        <v>1039</v>
      </c>
      <c r="D115" s="98"/>
      <c r="E115" s="167" t="s">
        <v>1039</v>
      </c>
      <c r="F115" s="72"/>
      <c r="G115" s="85">
        <f>G108</f>
        <v>3958</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9439</v>
      </c>
    </row>
    <row r="123" spans="2:7" ht="15" x14ac:dyDescent="0.2">
      <c r="B123" s="78">
        <f>B125+B128+B131+B134+B137+B142+B143+B144</f>
        <v>3012</v>
      </c>
      <c r="C123" s="52"/>
      <c r="D123" s="79" t="s">
        <v>540</v>
      </c>
      <c r="E123" s="52"/>
      <c r="F123" s="52"/>
      <c r="G123" s="81">
        <f>G125+G128+G131+G134+G137+G142+G143+G144</f>
        <v>-6427</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903</v>
      </c>
      <c r="D128" s="79" t="s">
        <v>536</v>
      </c>
      <c r="G128" s="81">
        <f>G129+G130</f>
        <v>-152</v>
      </c>
    </row>
    <row r="129" spans="2:7" x14ac:dyDescent="0.2">
      <c r="B129" s="78">
        <v>1803</v>
      </c>
      <c r="D129" s="79" t="s">
        <v>535</v>
      </c>
      <c r="G129" s="81">
        <v>0</v>
      </c>
    </row>
    <row r="130" spans="2:7" x14ac:dyDescent="0.2">
      <c r="B130" s="78">
        <v>-900</v>
      </c>
      <c r="D130" s="79" t="s">
        <v>534</v>
      </c>
      <c r="G130" s="81">
        <v>-152</v>
      </c>
    </row>
    <row r="131" spans="2:7" x14ac:dyDescent="0.2">
      <c r="B131" s="78">
        <f>B132+B133</f>
        <v>5</v>
      </c>
      <c r="D131" s="79" t="s">
        <v>533</v>
      </c>
      <c r="G131" s="81">
        <f>G132+G133</f>
        <v>0</v>
      </c>
    </row>
    <row r="132" spans="2:7" x14ac:dyDescent="0.2">
      <c r="B132" s="78">
        <v>0</v>
      </c>
      <c r="D132" s="79" t="s">
        <v>532</v>
      </c>
      <c r="G132" s="81">
        <v>0</v>
      </c>
    </row>
    <row r="133" spans="2:7" x14ac:dyDescent="0.2">
      <c r="B133" s="78">
        <v>5</v>
      </c>
      <c r="D133" s="79" t="s">
        <v>531</v>
      </c>
      <c r="G133" s="81">
        <v>0</v>
      </c>
    </row>
    <row r="134" spans="2:7" x14ac:dyDescent="0.2">
      <c r="B134" s="78">
        <f>B135+B136</f>
        <v>1467</v>
      </c>
      <c r="D134" s="79" t="s">
        <v>530</v>
      </c>
      <c r="G134" s="81">
        <f>G135+G136</f>
        <v>-3220</v>
      </c>
    </row>
    <row r="135" spans="2:7" x14ac:dyDescent="0.2">
      <c r="B135" s="78">
        <v>0</v>
      </c>
      <c r="D135" s="79" t="s">
        <v>529</v>
      </c>
      <c r="G135" s="81">
        <v>-6993</v>
      </c>
    </row>
    <row r="136" spans="2:7" x14ac:dyDescent="0.2">
      <c r="B136" s="78">
        <v>1467</v>
      </c>
      <c r="D136" s="79" t="s">
        <v>528</v>
      </c>
      <c r="G136" s="81">
        <v>3773</v>
      </c>
    </row>
    <row r="137" spans="2:7" x14ac:dyDescent="0.2">
      <c r="B137" s="78">
        <f>B138+B141</f>
        <v>-5</v>
      </c>
      <c r="D137" s="97" t="s">
        <v>527</v>
      </c>
      <c r="G137" s="81">
        <f>G138+G141</f>
        <v>0</v>
      </c>
    </row>
    <row r="138" spans="2:7" x14ac:dyDescent="0.2">
      <c r="B138" s="78">
        <f>B139+B140</f>
        <v>-5</v>
      </c>
      <c r="D138" s="97" t="s">
        <v>526</v>
      </c>
      <c r="G138" s="81">
        <f>G139+G140</f>
        <v>0</v>
      </c>
    </row>
    <row r="139" spans="2:7" x14ac:dyDescent="0.2">
      <c r="B139" s="78">
        <v>-5</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642</v>
      </c>
      <c r="D144" s="79" t="s">
        <v>520</v>
      </c>
      <c r="G144" s="81">
        <f>G145+G146</f>
        <v>-3055</v>
      </c>
    </row>
    <row r="145" spans="2:7" x14ac:dyDescent="0.2">
      <c r="B145" s="78">
        <v>-78</v>
      </c>
      <c r="D145" s="79" t="s">
        <v>519</v>
      </c>
      <c r="G145" s="81">
        <v>-2169</v>
      </c>
    </row>
    <row r="146" spans="2:7" x14ac:dyDescent="0.2">
      <c r="B146" s="83">
        <v>720</v>
      </c>
      <c r="C146" s="99"/>
      <c r="D146" s="98" t="s">
        <v>518</v>
      </c>
      <c r="E146" s="99"/>
      <c r="F146" s="99"/>
      <c r="G146" s="85">
        <v>-886</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609</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9114</v>
      </c>
      <c r="C11" s="79" t="s">
        <v>1029</v>
      </c>
      <c r="D11" s="79" t="s">
        <v>599</v>
      </c>
      <c r="E11" s="166" t="s">
        <v>1052</v>
      </c>
      <c r="F11" s="80" t="s">
        <v>598</v>
      </c>
      <c r="G11" s="81">
        <f>G12+G13</f>
        <v>25687</v>
      </c>
    </row>
    <row r="12" spans="2:12" x14ac:dyDescent="0.2">
      <c r="B12" s="78">
        <f>G11-B11</f>
        <v>16573</v>
      </c>
      <c r="C12" s="79" t="s">
        <v>1030</v>
      </c>
      <c r="D12" s="60" t="s">
        <v>593</v>
      </c>
      <c r="E12" s="166" t="s">
        <v>1060</v>
      </c>
      <c r="F12" s="77" t="s">
        <v>1061</v>
      </c>
      <c r="G12" s="81">
        <v>25687</v>
      </c>
    </row>
    <row r="13" spans="2:12" x14ac:dyDescent="0.2">
      <c r="B13" s="78">
        <v>1537</v>
      </c>
      <c r="C13" s="79" t="s">
        <v>1031</v>
      </c>
      <c r="D13" s="79" t="s">
        <v>551</v>
      </c>
      <c r="E13" s="166" t="s">
        <v>1062</v>
      </c>
      <c r="F13" s="75" t="s">
        <v>1063</v>
      </c>
      <c r="G13" s="81">
        <v>0</v>
      </c>
    </row>
    <row r="14" spans="2:12" x14ac:dyDescent="0.2">
      <c r="B14" s="78">
        <f>B12-B13</f>
        <v>15036</v>
      </c>
      <c r="C14" s="79" t="s">
        <v>1032</v>
      </c>
      <c r="D14" s="60" t="s">
        <v>597</v>
      </c>
      <c r="E14" s="166"/>
      <c r="F14" s="77"/>
      <c r="G14" s="81"/>
    </row>
    <row r="15" spans="2:12" ht="7.15" customHeight="1" x14ac:dyDescent="0.2">
      <c r="B15" s="78"/>
      <c r="E15" s="76"/>
      <c r="F15" s="77"/>
      <c r="G15" s="81"/>
    </row>
    <row r="16" spans="2:12" x14ac:dyDescent="0.2">
      <c r="B16" s="83">
        <f>B11+B12</f>
        <v>25687</v>
      </c>
      <c r="C16" s="84" t="s">
        <v>545</v>
      </c>
      <c r="D16" s="72"/>
      <c r="E16" s="167" t="s">
        <v>1039</v>
      </c>
      <c r="F16" s="72"/>
      <c r="G16" s="85">
        <f>G11</f>
        <v>25687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13133</v>
      </c>
      <c r="C26" s="79" t="s">
        <v>1033</v>
      </c>
      <c r="D26" s="79" t="s">
        <v>594</v>
      </c>
      <c r="E26" s="166" t="s">
        <v>1030</v>
      </c>
      <c r="F26" s="62" t="s">
        <v>593</v>
      </c>
      <c r="G26" s="81">
        <f>+B12</f>
        <v>16573</v>
      </c>
    </row>
    <row r="27" spans="2:7" x14ac:dyDescent="0.2">
      <c r="B27" s="78">
        <v>10103</v>
      </c>
      <c r="C27" s="79" t="s">
        <v>592</v>
      </c>
      <c r="E27" s="76"/>
      <c r="F27" s="77"/>
      <c r="G27" s="81"/>
    </row>
    <row r="28" spans="2:7" x14ac:dyDescent="0.2">
      <c r="B28" s="78">
        <f>B29+B30</f>
        <v>3030</v>
      </c>
      <c r="C28" s="79" t="s">
        <v>591</v>
      </c>
      <c r="E28" s="76"/>
      <c r="F28" s="77"/>
      <c r="G28" s="81"/>
    </row>
    <row r="29" spans="2:7" x14ac:dyDescent="0.2">
      <c r="B29" s="78">
        <v>3030</v>
      </c>
      <c r="C29" s="79" t="s">
        <v>1056</v>
      </c>
      <c r="E29" s="76"/>
      <c r="F29" s="77"/>
      <c r="G29" s="81"/>
    </row>
    <row r="30" spans="2:7" x14ac:dyDescent="0.2">
      <c r="B30" s="78">
        <v>0</v>
      </c>
      <c r="C30" s="79" t="s">
        <v>1057</v>
      </c>
      <c r="E30" s="76"/>
      <c r="F30" s="77"/>
      <c r="G30" s="81"/>
    </row>
    <row r="31" spans="2:7" ht="12.75" customHeight="1" x14ac:dyDescent="0.2">
      <c r="B31" s="78">
        <v>74</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3366</v>
      </c>
      <c r="C33" s="79" t="s">
        <v>1036</v>
      </c>
      <c r="D33" s="60" t="s">
        <v>587</v>
      </c>
      <c r="E33" s="76"/>
      <c r="F33" s="77"/>
      <c r="G33" s="81"/>
    </row>
    <row r="34" spans="2:7" x14ac:dyDescent="0.2">
      <c r="B34" s="78"/>
      <c r="E34" s="76"/>
      <c r="F34" s="77"/>
      <c r="G34" s="81"/>
    </row>
    <row r="35" spans="2:7" x14ac:dyDescent="0.2">
      <c r="B35" s="83">
        <f>B26+B31+B32+B33</f>
        <v>16573</v>
      </c>
      <c r="C35" s="84" t="s">
        <v>1039</v>
      </c>
      <c r="D35" s="72"/>
      <c r="E35" s="167" t="s">
        <v>1039</v>
      </c>
      <c r="F35" s="72"/>
      <c r="G35" s="85">
        <f>G26</f>
        <v>16573</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1073</v>
      </c>
      <c r="C42" s="79" t="s">
        <v>1037</v>
      </c>
      <c r="D42" s="82" t="s">
        <v>586</v>
      </c>
      <c r="E42" s="166" t="s">
        <v>1036</v>
      </c>
      <c r="F42" s="60" t="s">
        <v>587</v>
      </c>
      <c r="G42" s="81">
        <f>+B33</f>
        <v>3366</v>
      </c>
    </row>
    <row r="43" spans="2:7" x14ac:dyDescent="0.2">
      <c r="B43" s="78">
        <v>73</v>
      </c>
      <c r="C43" s="88" t="s">
        <v>585</v>
      </c>
      <c r="E43" s="169" t="s">
        <v>1037</v>
      </c>
      <c r="F43" s="89" t="s">
        <v>586</v>
      </c>
      <c r="G43" s="81">
        <f>G44+G45+G47+G48+G49</f>
        <v>14</v>
      </c>
    </row>
    <row r="44" spans="2:7" x14ac:dyDescent="0.2">
      <c r="B44" s="78">
        <v>1000</v>
      </c>
      <c r="C44" s="79" t="s">
        <v>584</v>
      </c>
      <c r="E44" s="169" t="s">
        <v>1064</v>
      </c>
      <c r="F44" s="75" t="s">
        <v>1065</v>
      </c>
      <c r="G44" s="81">
        <v>14</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2307</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3380</v>
      </c>
      <c r="C52" s="84" t="s">
        <v>1039</v>
      </c>
      <c r="D52" s="72"/>
      <c r="E52" s="167" t="s">
        <v>1039</v>
      </c>
      <c r="F52" s="72"/>
      <c r="G52" s="85">
        <f>G42+G43+G50</f>
        <v>3380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559</v>
      </c>
      <c r="C59" s="79" t="s">
        <v>1040</v>
      </c>
      <c r="D59" s="80" t="s">
        <v>578</v>
      </c>
      <c r="E59" s="166" t="s">
        <v>1038</v>
      </c>
      <c r="F59" s="60" t="s">
        <v>577</v>
      </c>
      <c r="G59" s="81">
        <f>+B49</f>
        <v>2307</v>
      </c>
    </row>
    <row r="60" spans="2:7" x14ac:dyDescent="0.2">
      <c r="B60" s="78">
        <v>559</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6</v>
      </c>
    </row>
    <row r="64" spans="2:7" x14ac:dyDescent="0.2">
      <c r="B64" s="78">
        <f>B65+B66+B67</f>
        <v>783</v>
      </c>
      <c r="C64" s="79" t="s">
        <v>1042</v>
      </c>
      <c r="D64" s="75" t="s">
        <v>572</v>
      </c>
      <c r="E64" s="166" t="s">
        <v>1080</v>
      </c>
      <c r="F64" s="75" t="s">
        <v>1081</v>
      </c>
      <c r="G64" s="81">
        <v>0</v>
      </c>
    </row>
    <row r="65" spans="2:7" x14ac:dyDescent="0.2">
      <c r="B65" s="78">
        <v>15</v>
      </c>
      <c r="C65" s="79" t="s">
        <v>571</v>
      </c>
      <c r="E65" s="166" t="s">
        <v>1082</v>
      </c>
      <c r="F65" s="75" t="s">
        <v>1083</v>
      </c>
      <c r="G65" s="81">
        <v>6</v>
      </c>
    </row>
    <row r="66" spans="2:7" x14ac:dyDescent="0.2">
      <c r="B66" s="78">
        <v>0</v>
      </c>
      <c r="C66" s="79" t="s">
        <v>570</v>
      </c>
      <c r="E66" s="166" t="s">
        <v>1084</v>
      </c>
      <c r="F66" s="75" t="s">
        <v>1085</v>
      </c>
      <c r="G66" s="81">
        <v>0</v>
      </c>
    </row>
    <row r="67" spans="2:7" x14ac:dyDescent="0.2">
      <c r="B67" s="78">
        <v>768</v>
      </c>
      <c r="C67" s="79" t="s">
        <v>569</v>
      </c>
      <c r="E67" s="76"/>
      <c r="F67" s="77"/>
      <c r="G67" s="81"/>
    </row>
    <row r="68" spans="2:7" x14ac:dyDescent="0.2">
      <c r="B68" s="78">
        <f>G70-B59-B62-B64</f>
        <v>971</v>
      </c>
      <c r="C68" s="79" t="s">
        <v>1043</v>
      </c>
      <c r="D68" s="79" t="s">
        <v>564</v>
      </c>
      <c r="E68" s="76"/>
      <c r="F68" s="77"/>
      <c r="G68" s="81"/>
    </row>
    <row r="69" spans="2:7" ht="17.45" customHeight="1" x14ac:dyDescent="0.2">
      <c r="B69" s="78"/>
      <c r="E69" s="76"/>
      <c r="F69" s="77"/>
      <c r="G69" s="81"/>
    </row>
    <row r="70" spans="2:7" ht="17.45" customHeight="1" x14ac:dyDescent="0.2">
      <c r="B70" s="83">
        <f>B59+B62+B64+B68</f>
        <v>2313</v>
      </c>
      <c r="C70" s="84" t="s">
        <v>1039</v>
      </c>
      <c r="D70" s="72"/>
      <c r="E70" s="167" t="s">
        <v>1039</v>
      </c>
      <c r="F70" s="72"/>
      <c r="G70" s="85">
        <f>G59+G60+G63</f>
        <v>2313</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971</v>
      </c>
    </row>
    <row r="78" spans="2:7" x14ac:dyDescent="0.2">
      <c r="B78" s="78"/>
      <c r="D78" s="79" t="s">
        <v>563</v>
      </c>
      <c r="E78" s="166"/>
      <c r="F78" s="79"/>
      <c r="G78" s="81"/>
    </row>
    <row r="79" spans="2:7" x14ac:dyDescent="0.2">
      <c r="B79" s="78">
        <f>G82-B77</f>
        <v>971</v>
      </c>
      <c r="C79" s="79" t="s">
        <v>1045</v>
      </c>
      <c r="D79" s="62" t="s">
        <v>562</v>
      </c>
      <c r="E79" s="76"/>
      <c r="F79" s="77"/>
      <c r="G79" s="81"/>
    </row>
    <row r="80" spans="2:7" x14ac:dyDescent="0.2">
      <c r="B80" s="78">
        <f>B79-B13</f>
        <v>-566</v>
      </c>
      <c r="C80" s="79" t="s">
        <v>1046</v>
      </c>
      <c r="D80" s="60" t="s">
        <v>559</v>
      </c>
      <c r="E80" s="76"/>
      <c r="F80" s="77"/>
      <c r="G80" s="81"/>
    </row>
    <row r="81" spans="2:7" x14ac:dyDescent="0.2">
      <c r="B81" s="78"/>
      <c r="E81" s="76"/>
      <c r="F81" s="77"/>
      <c r="G81" s="81"/>
    </row>
    <row r="82" spans="2:7" x14ac:dyDescent="0.2">
      <c r="B82" s="83">
        <f>B77+B79</f>
        <v>971</v>
      </c>
      <c r="C82" s="84" t="s">
        <v>1039</v>
      </c>
      <c r="D82" s="72"/>
      <c r="E82" s="167" t="s">
        <v>1039</v>
      </c>
      <c r="F82" s="72"/>
      <c r="G82" s="85">
        <f>G77</f>
        <v>971</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557</v>
      </c>
      <c r="C92" s="79" t="s">
        <v>1047</v>
      </c>
      <c r="D92" s="60" t="s">
        <v>552</v>
      </c>
      <c r="E92" s="166" t="s">
        <v>1045</v>
      </c>
      <c r="F92" s="60" t="s">
        <v>559</v>
      </c>
      <c r="G92" s="81">
        <f>+B80</f>
        <v>-566</v>
      </c>
    </row>
    <row r="93" spans="2:7" x14ac:dyDescent="0.2">
      <c r="B93" s="78"/>
      <c r="D93" s="62" t="s">
        <v>550</v>
      </c>
      <c r="E93" s="166" t="s">
        <v>1053</v>
      </c>
      <c r="F93" s="75" t="s">
        <v>558</v>
      </c>
      <c r="G93" s="81">
        <f>G94+G95</f>
        <v>1123</v>
      </c>
    </row>
    <row r="94" spans="2:7" x14ac:dyDescent="0.2">
      <c r="B94" s="78"/>
      <c r="D94" s="79"/>
      <c r="E94" s="166" t="s">
        <v>557</v>
      </c>
      <c r="G94" s="81">
        <v>367</v>
      </c>
    </row>
    <row r="95" spans="2:7" x14ac:dyDescent="0.2">
      <c r="B95" s="78"/>
      <c r="D95" s="79"/>
      <c r="E95" s="166" t="s">
        <v>556</v>
      </c>
      <c r="G95" s="81">
        <v>756</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557</v>
      </c>
      <c r="C99" s="84" t="s">
        <v>1039</v>
      </c>
      <c r="D99" s="72"/>
      <c r="E99" s="167" t="s">
        <v>1039</v>
      </c>
      <c r="F99" s="72"/>
      <c r="G99" s="85">
        <f>G92+G93+G96</f>
        <v>557</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915</v>
      </c>
      <c r="C106" s="79" t="s">
        <v>1048</v>
      </c>
      <c r="D106" s="94" t="s">
        <v>553</v>
      </c>
      <c r="E106" s="76"/>
      <c r="F106" s="77"/>
      <c r="G106" s="76"/>
    </row>
    <row r="107" spans="2:7" x14ac:dyDescent="0.2">
      <c r="B107" s="78">
        <v>897</v>
      </c>
      <c r="C107" s="79" t="s">
        <v>1049</v>
      </c>
      <c r="D107" s="79"/>
      <c r="E107" s="166" t="s">
        <v>1047</v>
      </c>
      <c r="F107" s="62" t="s">
        <v>552</v>
      </c>
      <c r="G107" s="81"/>
    </row>
    <row r="108" spans="2:7" x14ac:dyDescent="0.2">
      <c r="B108" s="78">
        <f>-B13</f>
        <v>-1537</v>
      </c>
      <c r="C108" s="79" t="s">
        <v>1055</v>
      </c>
      <c r="D108" s="79" t="s">
        <v>551</v>
      </c>
      <c r="E108" s="166"/>
      <c r="F108" s="61" t="s">
        <v>550</v>
      </c>
      <c r="G108" s="81">
        <f>B92</f>
        <v>557</v>
      </c>
    </row>
    <row r="109" spans="2:7" x14ac:dyDescent="0.2">
      <c r="B109" s="78">
        <v>18</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1179</v>
      </c>
      <c r="C113" s="168" t="s">
        <v>1051</v>
      </c>
      <c r="D113" s="60" t="s">
        <v>546</v>
      </c>
      <c r="E113" s="170"/>
      <c r="F113" s="92"/>
      <c r="G113" s="81"/>
    </row>
    <row r="114" spans="2:7" x14ac:dyDescent="0.2">
      <c r="B114" s="78"/>
      <c r="D114" s="79"/>
      <c r="E114" s="170"/>
      <c r="F114" s="77"/>
      <c r="G114" s="81"/>
    </row>
    <row r="115" spans="2:7" x14ac:dyDescent="0.2">
      <c r="B115" s="83">
        <f>B106+B108+B111+B113</f>
        <v>557</v>
      </c>
      <c r="C115" s="84" t="s">
        <v>1039</v>
      </c>
      <c r="D115" s="98"/>
      <c r="E115" s="167" t="s">
        <v>1039</v>
      </c>
      <c r="F115" s="72"/>
      <c r="G115" s="85">
        <f>G108</f>
        <v>557</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1179</v>
      </c>
    </row>
    <row r="123" spans="2:7" ht="15" x14ac:dyDescent="0.2">
      <c r="B123" s="78">
        <f>B125+B128+B131+B134+B137+B142+B143+B144</f>
        <v>615</v>
      </c>
      <c r="C123" s="52"/>
      <c r="D123" s="79" t="s">
        <v>540</v>
      </c>
      <c r="E123" s="52"/>
      <c r="F123" s="52"/>
      <c r="G123" s="81">
        <f>G125+G128+G131+G134+G137+G142+G143+G144</f>
        <v>-564</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371</v>
      </c>
      <c r="D128" s="79" t="s">
        <v>536</v>
      </c>
      <c r="G128" s="81">
        <f>G129+G130</f>
        <v>-435</v>
      </c>
    </row>
    <row r="129" spans="2:7" x14ac:dyDescent="0.2">
      <c r="B129" s="78">
        <v>-278</v>
      </c>
      <c r="D129" s="79" t="s">
        <v>535</v>
      </c>
      <c r="G129" s="81">
        <v>0</v>
      </c>
    </row>
    <row r="130" spans="2:7" x14ac:dyDescent="0.2">
      <c r="B130" s="78">
        <v>649</v>
      </c>
      <c r="D130" s="79" t="s">
        <v>534</v>
      </c>
      <c r="G130" s="81">
        <v>-435</v>
      </c>
    </row>
    <row r="131" spans="2:7" x14ac:dyDescent="0.2">
      <c r="B131" s="78">
        <f>B132+B133</f>
        <v>17</v>
      </c>
      <c r="D131" s="79" t="s">
        <v>533</v>
      </c>
      <c r="G131" s="81">
        <f>G132+G133</f>
        <v>0</v>
      </c>
    </row>
    <row r="132" spans="2:7" x14ac:dyDescent="0.2">
      <c r="B132" s="78">
        <v>17</v>
      </c>
      <c r="D132" s="79" t="s">
        <v>532</v>
      </c>
      <c r="G132" s="81">
        <v>0</v>
      </c>
    </row>
    <row r="133" spans="2:7" x14ac:dyDescent="0.2">
      <c r="B133" s="78">
        <v>0</v>
      </c>
      <c r="D133" s="79" t="s">
        <v>531</v>
      </c>
      <c r="G133" s="81">
        <v>0</v>
      </c>
    </row>
    <row r="134" spans="2:7" x14ac:dyDescent="0.2">
      <c r="B134" s="78">
        <f>B135+B136</f>
        <v>-1</v>
      </c>
      <c r="D134" s="79" t="s">
        <v>530</v>
      </c>
      <c r="G134" s="81">
        <f>G135+G136</f>
        <v>144</v>
      </c>
    </row>
    <row r="135" spans="2:7" x14ac:dyDescent="0.2">
      <c r="B135" s="78">
        <v>-1</v>
      </c>
      <c r="D135" s="79" t="s">
        <v>529</v>
      </c>
      <c r="G135" s="81">
        <v>15</v>
      </c>
    </row>
    <row r="136" spans="2:7" x14ac:dyDescent="0.2">
      <c r="B136" s="78">
        <v>0</v>
      </c>
      <c r="D136" s="79" t="s">
        <v>528</v>
      </c>
      <c r="G136" s="81">
        <v>129</v>
      </c>
    </row>
    <row r="137" spans="2:7" x14ac:dyDescent="0.2">
      <c r="B137" s="78">
        <f>B138+B141</f>
        <v>60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60</v>
      </c>
      <c r="D141" s="97" t="s">
        <v>523</v>
      </c>
      <c r="G141" s="81">
        <v>0</v>
      </c>
    </row>
    <row r="142" spans="2:7" x14ac:dyDescent="0.2">
      <c r="B142" s="78">
        <v>0</v>
      </c>
      <c r="D142" s="79" t="s">
        <v>522</v>
      </c>
      <c r="G142" s="81">
        <v>0</v>
      </c>
    </row>
    <row r="143" spans="2:7" x14ac:dyDescent="0.2">
      <c r="B143" s="78">
        <v>0</v>
      </c>
      <c r="D143" s="79" t="s">
        <v>521</v>
      </c>
      <c r="G143" s="81">
        <v>20</v>
      </c>
    </row>
    <row r="144" spans="2:7" x14ac:dyDescent="0.2">
      <c r="B144" s="78">
        <f>B145+B146</f>
        <v>168</v>
      </c>
      <c r="D144" s="79" t="s">
        <v>520</v>
      </c>
      <c r="G144" s="81">
        <f>G145+G146</f>
        <v>-293</v>
      </c>
    </row>
    <row r="145" spans="2:7" x14ac:dyDescent="0.2">
      <c r="B145" s="78">
        <v>15</v>
      </c>
      <c r="D145" s="79" t="s">
        <v>519</v>
      </c>
      <c r="G145" s="81">
        <v>-432</v>
      </c>
    </row>
    <row r="146" spans="2:7" x14ac:dyDescent="0.2">
      <c r="B146" s="83">
        <v>153</v>
      </c>
      <c r="C146" s="99"/>
      <c r="D146" s="98" t="s">
        <v>518</v>
      </c>
      <c r="E146" s="99"/>
      <c r="F146" s="99"/>
      <c r="G146" s="85">
        <v>139</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610</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24105</v>
      </c>
      <c r="C11" s="79" t="s">
        <v>1029</v>
      </c>
      <c r="D11" s="79" t="s">
        <v>599</v>
      </c>
      <c r="E11" s="166" t="s">
        <v>1052</v>
      </c>
      <c r="F11" s="80" t="s">
        <v>598</v>
      </c>
      <c r="G11" s="81">
        <f>G12+G13</f>
        <v>43455</v>
      </c>
    </row>
    <row r="12" spans="2:12" x14ac:dyDescent="0.2">
      <c r="B12" s="78">
        <f>G11-B11</f>
        <v>19350</v>
      </c>
      <c r="C12" s="79" t="s">
        <v>1030</v>
      </c>
      <c r="D12" s="60" t="s">
        <v>593</v>
      </c>
      <c r="E12" s="166" t="s">
        <v>1060</v>
      </c>
      <c r="F12" s="77" t="s">
        <v>1061</v>
      </c>
      <c r="G12" s="81">
        <v>43455</v>
      </c>
    </row>
    <row r="13" spans="2:12" x14ac:dyDescent="0.2">
      <c r="B13" s="78">
        <v>3962</v>
      </c>
      <c r="C13" s="79" t="s">
        <v>1031</v>
      </c>
      <c r="D13" s="79" t="s">
        <v>551</v>
      </c>
      <c r="E13" s="166" t="s">
        <v>1062</v>
      </c>
      <c r="F13" s="75" t="s">
        <v>1063</v>
      </c>
      <c r="G13" s="81">
        <v>0</v>
      </c>
    </row>
    <row r="14" spans="2:12" x14ac:dyDescent="0.2">
      <c r="B14" s="78">
        <f>B12-B13</f>
        <v>15388</v>
      </c>
      <c r="C14" s="79" t="s">
        <v>1032</v>
      </c>
      <c r="D14" s="60" t="s">
        <v>597</v>
      </c>
      <c r="E14" s="166"/>
      <c r="F14" s="77"/>
      <c r="G14" s="81"/>
    </row>
    <row r="15" spans="2:12" ht="7.15" customHeight="1" x14ac:dyDescent="0.2">
      <c r="B15" s="78"/>
      <c r="E15" s="76"/>
      <c r="F15" s="77"/>
      <c r="G15" s="81"/>
    </row>
    <row r="16" spans="2:12" x14ac:dyDescent="0.2">
      <c r="B16" s="83">
        <f>B11+B12</f>
        <v>43455</v>
      </c>
      <c r="C16" s="84" t="s">
        <v>545</v>
      </c>
      <c r="D16" s="72"/>
      <c r="E16" s="167" t="s">
        <v>1039</v>
      </c>
      <c r="F16" s="72"/>
      <c r="G16" s="85">
        <f>G11</f>
        <v>43455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7590</v>
      </c>
      <c r="C26" s="79" t="s">
        <v>1033</v>
      </c>
      <c r="D26" s="79" t="s">
        <v>594</v>
      </c>
      <c r="E26" s="166" t="s">
        <v>1030</v>
      </c>
      <c r="F26" s="62" t="s">
        <v>593</v>
      </c>
      <c r="G26" s="81">
        <f>+B12</f>
        <v>19350</v>
      </c>
    </row>
    <row r="27" spans="2:7" x14ac:dyDescent="0.2">
      <c r="B27" s="78">
        <v>5825</v>
      </c>
      <c r="C27" s="79" t="s">
        <v>592</v>
      </c>
      <c r="E27" s="76"/>
      <c r="F27" s="77"/>
      <c r="G27" s="81"/>
    </row>
    <row r="28" spans="2:7" x14ac:dyDescent="0.2">
      <c r="B28" s="78">
        <f>B29+B30</f>
        <v>1765</v>
      </c>
      <c r="C28" s="79" t="s">
        <v>591</v>
      </c>
      <c r="E28" s="76"/>
      <c r="F28" s="77"/>
      <c r="G28" s="81"/>
    </row>
    <row r="29" spans="2:7" x14ac:dyDescent="0.2">
      <c r="B29" s="78">
        <v>1765</v>
      </c>
      <c r="C29" s="79" t="s">
        <v>1056</v>
      </c>
      <c r="E29" s="76"/>
      <c r="F29" s="77"/>
      <c r="G29" s="81"/>
    </row>
    <row r="30" spans="2:7" x14ac:dyDescent="0.2">
      <c r="B30" s="78">
        <v>0</v>
      </c>
      <c r="C30" s="79" t="s">
        <v>1057</v>
      </c>
      <c r="E30" s="76"/>
      <c r="F30" s="77"/>
      <c r="G30" s="81"/>
    </row>
    <row r="31" spans="2:7" ht="12.75" customHeight="1" x14ac:dyDescent="0.2">
      <c r="B31" s="78">
        <v>486</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11274</v>
      </c>
      <c r="C33" s="79" t="s">
        <v>1036</v>
      </c>
      <c r="D33" s="60" t="s">
        <v>587</v>
      </c>
      <c r="E33" s="76"/>
      <c r="F33" s="77"/>
      <c r="G33" s="81"/>
    </row>
    <row r="34" spans="2:7" x14ac:dyDescent="0.2">
      <c r="B34" s="78"/>
      <c r="E34" s="76"/>
      <c r="F34" s="77"/>
      <c r="G34" s="81"/>
    </row>
    <row r="35" spans="2:7" x14ac:dyDescent="0.2">
      <c r="B35" s="83">
        <f>B26+B31+B32+B33</f>
        <v>19350</v>
      </c>
      <c r="C35" s="84" t="s">
        <v>1039</v>
      </c>
      <c r="D35" s="72"/>
      <c r="E35" s="167" t="s">
        <v>1039</v>
      </c>
      <c r="F35" s="72"/>
      <c r="G35" s="85">
        <f>G26</f>
        <v>19350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2884</v>
      </c>
      <c r="C42" s="79" t="s">
        <v>1037</v>
      </c>
      <c r="D42" s="82" t="s">
        <v>586</v>
      </c>
      <c r="E42" s="166" t="s">
        <v>1036</v>
      </c>
      <c r="F42" s="60" t="s">
        <v>587</v>
      </c>
      <c r="G42" s="81">
        <f>+B33</f>
        <v>11274</v>
      </c>
    </row>
    <row r="43" spans="2:7" x14ac:dyDescent="0.2">
      <c r="B43" s="78">
        <v>2884</v>
      </c>
      <c r="C43" s="88" t="s">
        <v>585</v>
      </c>
      <c r="E43" s="169" t="s">
        <v>1037</v>
      </c>
      <c r="F43" s="89" t="s">
        <v>586</v>
      </c>
      <c r="G43" s="81">
        <f>G44+G45+G47+G48+G49</f>
        <v>99</v>
      </c>
    </row>
    <row r="44" spans="2:7" x14ac:dyDescent="0.2">
      <c r="B44" s="78">
        <v>0</v>
      </c>
      <c r="C44" s="79" t="s">
        <v>584</v>
      </c>
      <c r="E44" s="169" t="s">
        <v>1064</v>
      </c>
      <c r="F44" s="75" t="s">
        <v>1065</v>
      </c>
      <c r="G44" s="81">
        <v>99</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8489</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11373</v>
      </c>
      <c r="C52" s="84" t="s">
        <v>1039</v>
      </c>
      <c r="D52" s="72"/>
      <c r="E52" s="167" t="s">
        <v>1039</v>
      </c>
      <c r="F52" s="72"/>
      <c r="G52" s="85">
        <f>G42+G43+G50</f>
        <v>11373</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8489</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1915</v>
      </c>
    </row>
    <row r="64" spans="2:7" x14ac:dyDescent="0.2">
      <c r="B64" s="78">
        <f>B65+B66+B67</f>
        <v>86</v>
      </c>
      <c r="C64" s="79" t="s">
        <v>1042</v>
      </c>
      <c r="D64" s="75" t="s">
        <v>572</v>
      </c>
      <c r="E64" s="166" t="s">
        <v>1080</v>
      </c>
      <c r="F64" s="75" t="s">
        <v>1081</v>
      </c>
      <c r="G64" s="81">
        <v>0</v>
      </c>
    </row>
    <row r="65" spans="2:7" x14ac:dyDescent="0.2">
      <c r="B65" s="78">
        <v>74</v>
      </c>
      <c r="C65" s="79" t="s">
        <v>571</v>
      </c>
      <c r="E65" s="166" t="s">
        <v>1082</v>
      </c>
      <c r="F65" s="75" t="s">
        <v>1083</v>
      </c>
      <c r="G65" s="81">
        <v>0</v>
      </c>
    </row>
    <row r="66" spans="2:7" x14ac:dyDescent="0.2">
      <c r="B66" s="78">
        <v>0</v>
      </c>
      <c r="C66" s="79" t="s">
        <v>570</v>
      </c>
      <c r="E66" s="166" t="s">
        <v>1084</v>
      </c>
      <c r="F66" s="75" t="s">
        <v>1085</v>
      </c>
      <c r="G66" s="81">
        <v>1915</v>
      </c>
    </row>
    <row r="67" spans="2:7" x14ac:dyDescent="0.2">
      <c r="B67" s="78">
        <v>12</v>
      </c>
      <c r="C67" s="79" t="s">
        <v>569</v>
      </c>
      <c r="E67" s="76"/>
      <c r="F67" s="77"/>
      <c r="G67" s="81"/>
    </row>
    <row r="68" spans="2:7" x14ac:dyDescent="0.2">
      <c r="B68" s="78">
        <f>G70-B59-B62-B64</f>
        <v>10318</v>
      </c>
      <c r="C68" s="79" t="s">
        <v>1043</v>
      </c>
      <c r="D68" s="79" t="s">
        <v>564</v>
      </c>
      <c r="E68" s="76"/>
      <c r="F68" s="77"/>
      <c r="G68" s="81"/>
    </row>
    <row r="69" spans="2:7" ht="17.45" customHeight="1" x14ac:dyDescent="0.2">
      <c r="B69" s="78"/>
      <c r="E69" s="76"/>
      <c r="F69" s="77"/>
      <c r="G69" s="81"/>
    </row>
    <row r="70" spans="2:7" ht="17.45" customHeight="1" x14ac:dyDescent="0.2">
      <c r="B70" s="83">
        <f>B59+B62+B64+B68</f>
        <v>10404</v>
      </c>
      <c r="C70" s="84" t="s">
        <v>1039</v>
      </c>
      <c r="D70" s="72"/>
      <c r="E70" s="167" t="s">
        <v>1039</v>
      </c>
      <c r="F70" s="72"/>
      <c r="G70" s="85">
        <f>G59+G60+G63</f>
        <v>10404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10318</v>
      </c>
    </row>
    <row r="78" spans="2:7" x14ac:dyDescent="0.2">
      <c r="B78" s="78"/>
      <c r="D78" s="79" t="s">
        <v>563</v>
      </c>
      <c r="E78" s="166"/>
      <c r="F78" s="79"/>
      <c r="G78" s="81"/>
    </row>
    <row r="79" spans="2:7" x14ac:dyDescent="0.2">
      <c r="B79" s="78">
        <f>G82-B77</f>
        <v>10318</v>
      </c>
      <c r="C79" s="79" t="s">
        <v>1045</v>
      </c>
      <c r="D79" s="62" t="s">
        <v>562</v>
      </c>
      <c r="E79" s="76"/>
      <c r="F79" s="77"/>
      <c r="G79" s="81"/>
    </row>
    <row r="80" spans="2:7" x14ac:dyDescent="0.2">
      <c r="B80" s="78">
        <f>B79-B13</f>
        <v>6356</v>
      </c>
      <c r="C80" s="79" t="s">
        <v>1046</v>
      </c>
      <c r="D80" s="60" t="s">
        <v>559</v>
      </c>
      <c r="E80" s="76"/>
      <c r="F80" s="77"/>
      <c r="G80" s="81"/>
    </row>
    <row r="81" spans="2:7" x14ac:dyDescent="0.2">
      <c r="B81" s="78"/>
      <c r="E81" s="76"/>
      <c r="F81" s="77"/>
      <c r="G81" s="81"/>
    </row>
    <row r="82" spans="2:7" x14ac:dyDescent="0.2">
      <c r="B82" s="83">
        <f>B77+B79</f>
        <v>10318</v>
      </c>
      <c r="C82" s="84" t="s">
        <v>1039</v>
      </c>
      <c r="D82" s="72"/>
      <c r="E82" s="167" t="s">
        <v>1039</v>
      </c>
      <c r="F82" s="72"/>
      <c r="G82" s="85">
        <f>G77</f>
        <v>10318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7514</v>
      </c>
      <c r="C92" s="79" t="s">
        <v>1047</v>
      </c>
      <c r="D92" s="60" t="s">
        <v>552</v>
      </c>
      <c r="E92" s="166" t="s">
        <v>1045</v>
      </c>
      <c r="F92" s="60" t="s">
        <v>559</v>
      </c>
      <c r="G92" s="81">
        <f>+B80</f>
        <v>6356</v>
      </c>
    </row>
    <row r="93" spans="2:7" x14ac:dyDescent="0.2">
      <c r="B93" s="78"/>
      <c r="D93" s="62" t="s">
        <v>550</v>
      </c>
      <c r="E93" s="166" t="s">
        <v>1053</v>
      </c>
      <c r="F93" s="75" t="s">
        <v>558</v>
      </c>
      <c r="G93" s="81">
        <f>G94+G95</f>
        <v>1158</v>
      </c>
    </row>
    <row r="94" spans="2:7" x14ac:dyDescent="0.2">
      <c r="B94" s="78"/>
      <c r="D94" s="79"/>
      <c r="E94" s="166" t="s">
        <v>557</v>
      </c>
      <c r="G94" s="81">
        <v>0</v>
      </c>
    </row>
    <row r="95" spans="2:7" x14ac:dyDescent="0.2">
      <c r="B95" s="78"/>
      <c r="D95" s="79"/>
      <c r="E95" s="166" t="s">
        <v>556</v>
      </c>
      <c r="G95" s="81">
        <v>1158</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7514</v>
      </c>
      <c r="C99" s="84" t="s">
        <v>1039</v>
      </c>
      <c r="D99" s="72"/>
      <c r="E99" s="167" t="s">
        <v>1039</v>
      </c>
      <c r="F99" s="72"/>
      <c r="G99" s="85">
        <f>G92+G93+G96</f>
        <v>7514</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6508</v>
      </c>
      <c r="C106" s="79" t="s">
        <v>1048</v>
      </c>
      <c r="D106" s="94" t="s">
        <v>553</v>
      </c>
      <c r="E106" s="76"/>
      <c r="F106" s="77"/>
      <c r="G106" s="76"/>
    </row>
    <row r="107" spans="2:7" x14ac:dyDescent="0.2">
      <c r="B107" s="78">
        <v>6509</v>
      </c>
      <c r="C107" s="79" t="s">
        <v>1049</v>
      </c>
      <c r="D107" s="79"/>
      <c r="E107" s="166" t="s">
        <v>1047</v>
      </c>
      <c r="F107" s="62" t="s">
        <v>552</v>
      </c>
      <c r="G107" s="81"/>
    </row>
    <row r="108" spans="2:7" x14ac:dyDescent="0.2">
      <c r="B108" s="78">
        <f>-B13</f>
        <v>-3962</v>
      </c>
      <c r="C108" s="79" t="s">
        <v>1055</v>
      </c>
      <c r="D108" s="79" t="s">
        <v>551</v>
      </c>
      <c r="E108" s="166"/>
      <c r="F108" s="61" t="s">
        <v>550</v>
      </c>
      <c r="G108" s="81">
        <f>B92</f>
        <v>7514</v>
      </c>
    </row>
    <row r="109" spans="2:7" x14ac:dyDescent="0.2">
      <c r="B109" s="78">
        <v>-1</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4968</v>
      </c>
      <c r="C113" s="168" t="s">
        <v>1051</v>
      </c>
      <c r="D113" s="60" t="s">
        <v>546</v>
      </c>
      <c r="E113" s="170"/>
      <c r="F113" s="92"/>
      <c r="G113" s="81"/>
    </row>
    <row r="114" spans="2:7" x14ac:dyDescent="0.2">
      <c r="B114" s="78"/>
      <c r="D114" s="79"/>
      <c r="E114" s="170"/>
      <c r="F114" s="77"/>
      <c r="G114" s="81"/>
    </row>
    <row r="115" spans="2:7" x14ac:dyDescent="0.2">
      <c r="B115" s="83">
        <f>B106+B108+B111+B113</f>
        <v>7514</v>
      </c>
      <c r="C115" s="84" t="s">
        <v>1039</v>
      </c>
      <c r="D115" s="98"/>
      <c r="E115" s="167" t="s">
        <v>1039</v>
      </c>
      <c r="F115" s="72"/>
      <c r="G115" s="85">
        <f>G108</f>
        <v>7514</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4968</v>
      </c>
    </row>
    <row r="123" spans="2:7" ht="15" x14ac:dyDescent="0.2">
      <c r="B123" s="78">
        <f>B125+B128+B131+B134+B137+B142+B143+B144</f>
        <v>4697</v>
      </c>
      <c r="C123" s="52"/>
      <c r="D123" s="79" t="s">
        <v>540</v>
      </c>
      <c r="E123" s="52"/>
      <c r="F123" s="52"/>
      <c r="G123" s="81">
        <f>G125+G128+G131+G134+G137+G142+G143+G144</f>
        <v>-271</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2822</v>
      </c>
      <c r="D128" s="79" t="s">
        <v>536</v>
      </c>
      <c r="G128" s="81">
        <f>G129+G130</f>
        <v>252</v>
      </c>
    </row>
    <row r="129" spans="2:7" x14ac:dyDescent="0.2">
      <c r="B129" s="78">
        <v>2822</v>
      </c>
      <c r="D129" s="79" t="s">
        <v>535</v>
      </c>
      <c r="G129" s="81">
        <v>0</v>
      </c>
    </row>
    <row r="130" spans="2:7" x14ac:dyDescent="0.2">
      <c r="B130" s="78">
        <v>0</v>
      </c>
      <c r="D130" s="79" t="s">
        <v>534</v>
      </c>
      <c r="G130" s="81">
        <v>252</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1126</v>
      </c>
      <c r="D134" s="79" t="s">
        <v>530</v>
      </c>
      <c r="G134" s="81">
        <f>G135+G136</f>
        <v>-550</v>
      </c>
    </row>
    <row r="135" spans="2:7" x14ac:dyDescent="0.2">
      <c r="B135" s="78">
        <v>-2972</v>
      </c>
      <c r="D135" s="79" t="s">
        <v>529</v>
      </c>
      <c r="G135" s="81">
        <v>3722</v>
      </c>
    </row>
    <row r="136" spans="2:7" x14ac:dyDescent="0.2">
      <c r="B136" s="78">
        <v>4098</v>
      </c>
      <c r="D136" s="79" t="s">
        <v>528</v>
      </c>
      <c r="G136" s="81">
        <v>-4272</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749</v>
      </c>
      <c r="D144" s="79" t="s">
        <v>520</v>
      </c>
      <c r="G144" s="81">
        <f>G145+G146</f>
        <v>27</v>
      </c>
    </row>
    <row r="145" spans="2:7" x14ac:dyDescent="0.2">
      <c r="B145" s="78">
        <v>947</v>
      </c>
      <c r="D145" s="79" t="s">
        <v>519</v>
      </c>
      <c r="G145" s="81">
        <v>-407</v>
      </c>
    </row>
    <row r="146" spans="2:7" x14ac:dyDescent="0.2">
      <c r="B146" s="83">
        <v>-198</v>
      </c>
      <c r="C146" s="99"/>
      <c r="D146" s="98" t="s">
        <v>518</v>
      </c>
      <c r="E146" s="99"/>
      <c r="F146" s="99"/>
      <c r="G146" s="85">
        <v>434</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611</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7101</v>
      </c>
      <c r="C11" s="79" t="s">
        <v>1029</v>
      </c>
      <c r="D11" s="79" t="s">
        <v>599</v>
      </c>
      <c r="E11" s="166" t="s">
        <v>1052</v>
      </c>
      <c r="F11" s="80" t="s">
        <v>598</v>
      </c>
      <c r="G11" s="81">
        <f>G12+G13</f>
        <v>15867</v>
      </c>
    </row>
    <row r="12" spans="2:12" x14ac:dyDescent="0.2">
      <c r="B12" s="78">
        <f>G11-B11</f>
        <v>8766</v>
      </c>
      <c r="C12" s="79" t="s">
        <v>1030</v>
      </c>
      <c r="D12" s="60" t="s">
        <v>593</v>
      </c>
      <c r="E12" s="166" t="s">
        <v>1060</v>
      </c>
      <c r="F12" s="77" t="s">
        <v>1061</v>
      </c>
      <c r="G12" s="81">
        <v>15867</v>
      </c>
    </row>
    <row r="13" spans="2:12" x14ac:dyDescent="0.2">
      <c r="B13" s="78">
        <v>11009</v>
      </c>
      <c r="C13" s="79" t="s">
        <v>1031</v>
      </c>
      <c r="D13" s="79" t="s">
        <v>551</v>
      </c>
      <c r="E13" s="166" t="s">
        <v>1062</v>
      </c>
      <c r="F13" s="75" t="s">
        <v>1063</v>
      </c>
      <c r="G13" s="81">
        <v>0</v>
      </c>
    </row>
    <row r="14" spans="2:12" x14ac:dyDescent="0.2">
      <c r="B14" s="78">
        <f>B12-B13</f>
        <v>-2243</v>
      </c>
      <c r="C14" s="79" t="s">
        <v>1032</v>
      </c>
      <c r="D14" s="60" t="s">
        <v>597</v>
      </c>
      <c r="E14" s="166"/>
      <c r="F14" s="77"/>
      <c r="G14" s="81"/>
    </row>
    <row r="15" spans="2:12" ht="7.15" customHeight="1" x14ac:dyDescent="0.2">
      <c r="B15" s="78"/>
      <c r="E15" s="76"/>
      <c r="F15" s="77"/>
      <c r="G15" s="81"/>
    </row>
    <row r="16" spans="2:12" x14ac:dyDescent="0.2">
      <c r="B16" s="83">
        <f>B11+B12</f>
        <v>15867</v>
      </c>
      <c r="C16" s="84" t="s">
        <v>545</v>
      </c>
      <c r="D16" s="72"/>
      <c r="E16" s="167" t="s">
        <v>1039</v>
      </c>
      <c r="F16" s="72"/>
      <c r="G16" s="85">
        <f>G11</f>
        <v>15867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1467</v>
      </c>
      <c r="C26" s="79" t="s">
        <v>1033</v>
      </c>
      <c r="D26" s="79" t="s">
        <v>594</v>
      </c>
      <c r="E26" s="166" t="s">
        <v>1030</v>
      </c>
      <c r="F26" s="62" t="s">
        <v>593</v>
      </c>
      <c r="G26" s="81">
        <f>+B12</f>
        <v>8766</v>
      </c>
    </row>
    <row r="27" spans="2:7" x14ac:dyDescent="0.2">
      <c r="B27" s="78">
        <v>1154</v>
      </c>
      <c r="C27" s="79" t="s">
        <v>592</v>
      </c>
      <c r="E27" s="76"/>
      <c r="F27" s="77"/>
      <c r="G27" s="81"/>
    </row>
    <row r="28" spans="2:7" x14ac:dyDescent="0.2">
      <c r="B28" s="78">
        <f>B29+B30</f>
        <v>313</v>
      </c>
      <c r="C28" s="79" t="s">
        <v>591</v>
      </c>
      <c r="E28" s="76"/>
      <c r="F28" s="77"/>
      <c r="G28" s="81"/>
    </row>
    <row r="29" spans="2:7" x14ac:dyDescent="0.2">
      <c r="B29" s="78">
        <v>313</v>
      </c>
      <c r="C29" s="79" t="s">
        <v>1056</v>
      </c>
      <c r="E29" s="76"/>
      <c r="F29" s="77"/>
      <c r="G29" s="81"/>
    </row>
    <row r="30" spans="2:7" x14ac:dyDescent="0.2">
      <c r="B30" s="78">
        <v>0</v>
      </c>
      <c r="C30" s="79" t="s">
        <v>1057</v>
      </c>
      <c r="E30" s="76"/>
      <c r="F30" s="77"/>
      <c r="G30" s="81"/>
    </row>
    <row r="31" spans="2:7" ht="12.75" customHeight="1" x14ac:dyDescent="0.2">
      <c r="B31" s="78">
        <v>10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7289</v>
      </c>
      <c r="C33" s="79" t="s">
        <v>1036</v>
      </c>
      <c r="D33" s="60" t="s">
        <v>587</v>
      </c>
      <c r="E33" s="76"/>
      <c r="F33" s="77"/>
      <c r="G33" s="81"/>
    </row>
    <row r="34" spans="2:7" x14ac:dyDescent="0.2">
      <c r="B34" s="78"/>
      <c r="E34" s="76"/>
      <c r="F34" s="77"/>
      <c r="G34" s="81"/>
    </row>
    <row r="35" spans="2:7" x14ac:dyDescent="0.2">
      <c r="B35" s="83">
        <f>B26+B31+B32+B33</f>
        <v>8766</v>
      </c>
      <c r="C35" s="84" t="s">
        <v>1039</v>
      </c>
      <c r="D35" s="72"/>
      <c r="E35" s="167" t="s">
        <v>1039</v>
      </c>
      <c r="F35" s="72"/>
      <c r="G35" s="85">
        <f>G26</f>
        <v>8766</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123</v>
      </c>
      <c r="C42" s="79" t="s">
        <v>1037</v>
      </c>
      <c r="D42" s="82" t="s">
        <v>586</v>
      </c>
      <c r="E42" s="166" t="s">
        <v>1036</v>
      </c>
      <c r="F42" s="60" t="s">
        <v>587</v>
      </c>
      <c r="G42" s="81">
        <f>+B33</f>
        <v>7289</v>
      </c>
    </row>
    <row r="43" spans="2:7" x14ac:dyDescent="0.2">
      <c r="B43" s="78">
        <v>123</v>
      </c>
      <c r="C43" s="88" t="s">
        <v>585</v>
      </c>
      <c r="E43" s="169" t="s">
        <v>1037</v>
      </c>
      <c r="F43" s="89" t="s">
        <v>586</v>
      </c>
      <c r="G43" s="81">
        <f>G44+G45+G47+G48+G49</f>
        <v>27</v>
      </c>
    </row>
    <row r="44" spans="2:7" x14ac:dyDescent="0.2">
      <c r="B44" s="78">
        <v>0</v>
      </c>
      <c r="C44" s="79" t="s">
        <v>584</v>
      </c>
      <c r="E44" s="169" t="s">
        <v>1064</v>
      </c>
      <c r="F44" s="75" t="s">
        <v>1065</v>
      </c>
      <c r="G44" s="81">
        <v>27</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7193</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7316</v>
      </c>
      <c r="C52" s="84" t="s">
        <v>1039</v>
      </c>
      <c r="D52" s="72"/>
      <c r="E52" s="167" t="s">
        <v>1039</v>
      </c>
      <c r="F52" s="72"/>
      <c r="G52" s="85">
        <f>G42+G43+G50</f>
        <v>7316</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119</v>
      </c>
      <c r="C59" s="79" t="s">
        <v>1040</v>
      </c>
      <c r="D59" s="80" t="s">
        <v>578</v>
      </c>
      <c r="E59" s="166" t="s">
        <v>1038</v>
      </c>
      <c r="F59" s="60" t="s">
        <v>577</v>
      </c>
      <c r="G59" s="81">
        <f>+B49</f>
        <v>7193</v>
      </c>
    </row>
    <row r="60" spans="2:7" x14ac:dyDescent="0.2">
      <c r="B60" s="78">
        <v>119</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63</v>
      </c>
      <c r="C64" s="79" t="s">
        <v>1042</v>
      </c>
      <c r="D64" s="75" t="s">
        <v>572</v>
      </c>
      <c r="E64" s="166" t="s">
        <v>1080</v>
      </c>
      <c r="F64" s="75" t="s">
        <v>1081</v>
      </c>
      <c r="G64" s="81">
        <v>0</v>
      </c>
    </row>
    <row r="65" spans="2:7" x14ac:dyDescent="0.2">
      <c r="B65" s="78">
        <v>63</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7011</v>
      </c>
      <c r="C68" s="79" t="s">
        <v>1043</v>
      </c>
      <c r="D68" s="79" t="s">
        <v>564</v>
      </c>
      <c r="E68" s="76"/>
      <c r="F68" s="77"/>
      <c r="G68" s="81"/>
    </row>
    <row r="69" spans="2:7" ht="17.45" customHeight="1" x14ac:dyDescent="0.2">
      <c r="B69" s="78"/>
      <c r="E69" s="76"/>
      <c r="F69" s="77"/>
      <c r="G69" s="81"/>
    </row>
    <row r="70" spans="2:7" ht="17.45" customHeight="1" x14ac:dyDescent="0.2">
      <c r="B70" s="83">
        <f>B59+B62+B64+B68</f>
        <v>7193</v>
      </c>
      <c r="C70" s="84" t="s">
        <v>1039</v>
      </c>
      <c r="D70" s="72"/>
      <c r="E70" s="167" t="s">
        <v>1039</v>
      </c>
      <c r="F70" s="72"/>
      <c r="G70" s="85">
        <f>G59+G60+G63</f>
        <v>7193</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7011</v>
      </c>
    </row>
    <row r="78" spans="2:7" x14ac:dyDescent="0.2">
      <c r="B78" s="78"/>
      <c r="D78" s="79" t="s">
        <v>563</v>
      </c>
      <c r="E78" s="166"/>
      <c r="F78" s="79"/>
      <c r="G78" s="81"/>
    </row>
    <row r="79" spans="2:7" x14ac:dyDescent="0.2">
      <c r="B79" s="78">
        <f>G82-B77</f>
        <v>7011</v>
      </c>
      <c r="C79" s="79" t="s">
        <v>1045</v>
      </c>
      <c r="D79" s="62" t="s">
        <v>562</v>
      </c>
      <c r="E79" s="76"/>
      <c r="F79" s="77"/>
      <c r="G79" s="81"/>
    </row>
    <row r="80" spans="2:7" x14ac:dyDescent="0.2">
      <c r="B80" s="78">
        <f>B79-B13</f>
        <v>-3998</v>
      </c>
      <c r="C80" s="79" t="s">
        <v>1046</v>
      </c>
      <c r="D80" s="60" t="s">
        <v>559</v>
      </c>
      <c r="E80" s="76"/>
      <c r="F80" s="77"/>
      <c r="G80" s="81"/>
    </row>
    <row r="81" spans="2:7" x14ac:dyDescent="0.2">
      <c r="B81" s="78"/>
      <c r="E81" s="76"/>
      <c r="F81" s="77"/>
      <c r="G81" s="81"/>
    </row>
    <row r="82" spans="2:7" x14ac:dyDescent="0.2">
      <c r="B82" s="83">
        <f>B77+B79</f>
        <v>7011</v>
      </c>
      <c r="C82" s="84" t="s">
        <v>1039</v>
      </c>
      <c r="D82" s="72"/>
      <c r="E82" s="167" t="s">
        <v>1039</v>
      </c>
      <c r="F82" s="72"/>
      <c r="G82" s="85">
        <f>G77</f>
        <v>7011</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5765</v>
      </c>
      <c r="C92" s="79" t="s">
        <v>1047</v>
      </c>
      <c r="D92" s="60" t="s">
        <v>552</v>
      </c>
      <c r="E92" s="166" t="s">
        <v>1045</v>
      </c>
      <c r="F92" s="60" t="s">
        <v>559</v>
      </c>
      <c r="G92" s="81">
        <f>+B80</f>
        <v>-3998</v>
      </c>
    </row>
    <row r="93" spans="2:7" x14ac:dyDescent="0.2">
      <c r="B93" s="78"/>
      <c r="D93" s="62" t="s">
        <v>550</v>
      </c>
      <c r="E93" s="166" t="s">
        <v>1053</v>
      </c>
      <c r="F93" s="75" t="s">
        <v>558</v>
      </c>
      <c r="G93" s="81">
        <f>G94+G95</f>
        <v>9781</v>
      </c>
    </row>
    <row r="94" spans="2:7" x14ac:dyDescent="0.2">
      <c r="B94" s="78"/>
      <c r="D94" s="79"/>
      <c r="E94" s="166" t="s">
        <v>557</v>
      </c>
      <c r="G94" s="81">
        <v>9781</v>
      </c>
    </row>
    <row r="95" spans="2:7" x14ac:dyDescent="0.2">
      <c r="B95" s="78"/>
      <c r="D95" s="79"/>
      <c r="E95" s="166" t="s">
        <v>556</v>
      </c>
      <c r="G95" s="81">
        <v>0</v>
      </c>
    </row>
    <row r="96" spans="2:7" x14ac:dyDescent="0.2">
      <c r="B96" s="78"/>
      <c r="C96" s="79"/>
      <c r="E96" s="166" t="s">
        <v>1054</v>
      </c>
      <c r="F96" s="75" t="s">
        <v>555</v>
      </c>
      <c r="G96" s="81">
        <f>G97</f>
        <v>-18</v>
      </c>
    </row>
    <row r="97" spans="2:7" x14ac:dyDescent="0.2">
      <c r="B97" s="90"/>
      <c r="C97" s="91"/>
      <c r="D97" s="79"/>
      <c r="E97" s="166" t="s">
        <v>1086</v>
      </c>
      <c r="F97" s="92" t="s">
        <v>1087</v>
      </c>
      <c r="G97" s="81">
        <v>-18</v>
      </c>
    </row>
    <row r="98" spans="2:7" x14ac:dyDescent="0.2">
      <c r="B98" s="78"/>
      <c r="E98" s="76"/>
      <c r="F98" s="77"/>
      <c r="G98" s="81"/>
    </row>
    <row r="99" spans="2:7" x14ac:dyDescent="0.2">
      <c r="B99" s="83">
        <f>B92</f>
        <v>5765</v>
      </c>
      <c r="C99" s="84" t="s">
        <v>1039</v>
      </c>
      <c r="D99" s="72"/>
      <c r="E99" s="167" t="s">
        <v>1039</v>
      </c>
      <c r="F99" s="72"/>
      <c r="G99" s="85">
        <f>G92+G93+G96</f>
        <v>5765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19651</v>
      </c>
      <c r="C106" s="79" t="s">
        <v>1048</v>
      </c>
      <c r="D106" s="94" t="s">
        <v>553</v>
      </c>
      <c r="E106" s="76"/>
      <c r="F106" s="77"/>
      <c r="G106" s="76"/>
    </row>
    <row r="107" spans="2:7" x14ac:dyDescent="0.2">
      <c r="B107" s="78">
        <v>19651</v>
      </c>
      <c r="C107" s="79" t="s">
        <v>1049</v>
      </c>
      <c r="D107" s="79"/>
      <c r="E107" s="166" t="s">
        <v>1047</v>
      </c>
      <c r="F107" s="62" t="s">
        <v>552</v>
      </c>
      <c r="G107" s="81"/>
    </row>
    <row r="108" spans="2:7" x14ac:dyDescent="0.2">
      <c r="B108" s="78">
        <f>-B13</f>
        <v>-11009</v>
      </c>
      <c r="C108" s="79" t="s">
        <v>1055</v>
      </c>
      <c r="D108" s="79" t="s">
        <v>551</v>
      </c>
      <c r="E108" s="166"/>
      <c r="F108" s="61" t="s">
        <v>550</v>
      </c>
      <c r="G108" s="81">
        <f>B92</f>
        <v>5765</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-2877</v>
      </c>
      <c r="C113" s="168" t="s">
        <v>1051</v>
      </c>
      <c r="D113" s="60" t="s">
        <v>546</v>
      </c>
      <c r="E113" s="170"/>
      <c r="F113" s="92"/>
      <c r="G113" s="81"/>
    </row>
    <row r="114" spans="2:7" x14ac:dyDescent="0.2">
      <c r="B114" s="78"/>
      <c r="D114" s="79"/>
      <c r="E114" s="170"/>
      <c r="F114" s="77"/>
      <c r="G114" s="81"/>
    </row>
    <row r="115" spans="2:7" x14ac:dyDescent="0.2">
      <c r="B115" s="83">
        <f>B106+B108+B111+B113</f>
        <v>5765</v>
      </c>
      <c r="C115" s="84" t="s">
        <v>1039</v>
      </c>
      <c r="D115" s="98"/>
      <c r="E115" s="167" t="s">
        <v>1039</v>
      </c>
      <c r="F115" s="72"/>
      <c r="G115" s="85">
        <f>G108</f>
        <v>5765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-2877</v>
      </c>
    </row>
    <row r="123" spans="2:7" ht="15" x14ac:dyDescent="0.2">
      <c r="B123" s="78">
        <f>B125+B128+B131+B134+B137+B142+B143+B144</f>
        <v>-3785</v>
      </c>
      <c r="C123" s="52"/>
      <c r="D123" s="79" t="s">
        <v>540</v>
      </c>
      <c r="E123" s="52"/>
      <c r="F123" s="52"/>
      <c r="G123" s="81">
        <f>G125+G128+G131+G134+G137+G142+G143+G144</f>
        <v>-908</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-5932</v>
      </c>
      <c r="D128" s="79" t="s">
        <v>536</v>
      </c>
      <c r="G128" s="81">
        <f>G129+G130</f>
        <v>69</v>
      </c>
    </row>
    <row r="129" spans="2:7" x14ac:dyDescent="0.2">
      <c r="B129" s="78">
        <v>-9917</v>
      </c>
      <c r="D129" s="79" t="s">
        <v>535</v>
      </c>
      <c r="G129" s="81">
        <v>0</v>
      </c>
    </row>
    <row r="130" spans="2:7" x14ac:dyDescent="0.2">
      <c r="B130" s="78">
        <v>3985</v>
      </c>
      <c r="D130" s="79" t="s">
        <v>534</v>
      </c>
      <c r="G130" s="81">
        <v>69</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-6</v>
      </c>
    </row>
    <row r="135" spans="2:7" x14ac:dyDescent="0.2">
      <c r="B135" s="78">
        <v>0</v>
      </c>
      <c r="D135" s="79" t="s">
        <v>529</v>
      </c>
      <c r="G135" s="81">
        <v>427</v>
      </c>
    </row>
    <row r="136" spans="2:7" x14ac:dyDescent="0.2">
      <c r="B136" s="78">
        <v>0</v>
      </c>
      <c r="D136" s="79" t="s">
        <v>528</v>
      </c>
      <c r="G136" s="81">
        <v>-433</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2147</v>
      </c>
      <c r="D144" s="79" t="s">
        <v>520</v>
      </c>
      <c r="G144" s="81">
        <f>G145+G146</f>
        <v>-971</v>
      </c>
    </row>
    <row r="145" spans="2:7" x14ac:dyDescent="0.2">
      <c r="B145" s="78">
        <v>1539</v>
      </c>
      <c r="D145" s="79" t="s">
        <v>519</v>
      </c>
      <c r="G145" s="81">
        <v>-316</v>
      </c>
    </row>
    <row r="146" spans="2:7" x14ac:dyDescent="0.2">
      <c r="B146" s="83">
        <v>608</v>
      </c>
      <c r="C146" s="99"/>
      <c r="D146" s="98" t="s">
        <v>518</v>
      </c>
      <c r="E146" s="99"/>
      <c r="F146" s="99"/>
      <c r="G146" s="85">
        <v>-655</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612</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23169</v>
      </c>
      <c r="C11" s="79" t="s">
        <v>1029</v>
      </c>
      <c r="D11" s="79" t="s">
        <v>599</v>
      </c>
      <c r="E11" s="166" t="s">
        <v>1052</v>
      </c>
      <c r="F11" s="80" t="s">
        <v>598</v>
      </c>
      <c r="G11" s="81">
        <f>G12+G13</f>
        <v>38651</v>
      </c>
    </row>
    <row r="12" spans="2:12" x14ac:dyDescent="0.2">
      <c r="B12" s="78">
        <f>G11-B11</f>
        <v>15482</v>
      </c>
      <c r="C12" s="79" t="s">
        <v>1030</v>
      </c>
      <c r="D12" s="60" t="s">
        <v>593</v>
      </c>
      <c r="E12" s="166" t="s">
        <v>1060</v>
      </c>
      <c r="F12" s="77" t="s">
        <v>1061</v>
      </c>
      <c r="G12" s="81">
        <v>38374</v>
      </c>
    </row>
    <row r="13" spans="2:12" x14ac:dyDescent="0.2">
      <c r="B13" s="78">
        <v>4262</v>
      </c>
      <c r="C13" s="79" t="s">
        <v>1031</v>
      </c>
      <c r="D13" s="79" t="s">
        <v>551</v>
      </c>
      <c r="E13" s="166" t="s">
        <v>1062</v>
      </c>
      <c r="F13" s="75" t="s">
        <v>1063</v>
      </c>
      <c r="G13" s="81">
        <v>277</v>
      </c>
    </row>
    <row r="14" spans="2:12" x14ac:dyDescent="0.2">
      <c r="B14" s="78">
        <f>B12-B13</f>
        <v>11220</v>
      </c>
      <c r="C14" s="79" t="s">
        <v>1032</v>
      </c>
      <c r="D14" s="60" t="s">
        <v>597</v>
      </c>
      <c r="E14" s="166"/>
      <c r="F14" s="77"/>
      <c r="G14" s="81"/>
    </row>
    <row r="15" spans="2:12" ht="7.15" customHeight="1" x14ac:dyDescent="0.2">
      <c r="B15" s="78"/>
      <c r="E15" s="76"/>
      <c r="F15" s="77"/>
      <c r="G15" s="81"/>
    </row>
    <row r="16" spans="2:12" x14ac:dyDescent="0.2">
      <c r="B16" s="83">
        <f>B11+B12</f>
        <v>38651</v>
      </c>
      <c r="C16" s="84" t="s">
        <v>545</v>
      </c>
      <c r="D16" s="72"/>
      <c r="E16" s="167" t="s">
        <v>1039</v>
      </c>
      <c r="F16" s="72"/>
      <c r="G16" s="85">
        <f>G11</f>
        <v>38651</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18714</v>
      </c>
      <c r="C26" s="79" t="s">
        <v>1033</v>
      </c>
      <c r="D26" s="79" t="s">
        <v>594</v>
      </c>
      <c r="E26" s="166" t="s">
        <v>1030</v>
      </c>
      <c r="F26" s="62" t="s">
        <v>593</v>
      </c>
      <c r="G26" s="81">
        <f>+B12</f>
        <v>15482</v>
      </c>
    </row>
    <row r="27" spans="2:7" x14ac:dyDescent="0.2">
      <c r="B27" s="78">
        <v>14618</v>
      </c>
      <c r="C27" s="79" t="s">
        <v>592</v>
      </c>
      <c r="E27" s="76"/>
      <c r="F27" s="77"/>
      <c r="G27" s="81"/>
    </row>
    <row r="28" spans="2:7" x14ac:dyDescent="0.2">
      <c r="B28" s="78">
        <f>B29+B30</f>
        <v>4096</v>
      </c>
      <c r="C28" s="79" t="s">
        <v>591</v>
      </c>
      <c r="E28" s="76"/>
      <c r="F28" s="77"/>
      <c r="G28" s="81"/>
    </row>
    <row r="29" spans="2:7" x14ac:dyDescent="0.2">
      <c r="B29" s="78">
        <v>3989</v>
      </c>
      <c r="C29" s="79" t="s">
        <v>1056</v>
      </c>
      <c r="E29" s="76"/>
      <c r="F29" s="77"/>
      <c r="G29" s="81"/>
    </row>
    <row r="30" spans="2:7" x14ac:dyDescent="0.2">
      <c r="B30" s="78">
        <v>107</v>
      </c>
      <c r="C30" s="79" t="s">
        <v>1057</v>
      </c>
      <c r="E30" s="76"/>
      <c r="F30" s="77"/>
      <c r="G30" s="81"/>
    </row>
    <row r="31" spans="2:7" ht="12.75" customHeight="1" x14ac:dyDescent="0.2">
      <c r="B31" s="78">
        <v>1678</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-4910</v>
      </c>
      <c r="C33" s="79" t="s">
        <v>1036</v>
      </c>
      <c r="D33" s="60" t="s">
        <v>587</v>
      </c>
      <c r="E33" s="76"/>
      <c r="F33" s="77"/>
      <c r="G33" s="81"/>
    </row>
    <row r="34" spans="2:7" x14ac:dyDescent="0.2">
      <c r="B34" s="78"/>
      <c r="E34" s="76"/>
      <c r="F34" s="77"/>
      <c r="G34" s="81"/>
    </row>
    <row r="35" spans="2:7" x14ac:dyDescent="0.2">
      <c r="B35" s="83">
        <f>B26+B31+B32+B33</f>
        <v>15482</v>
      </c>
      <c r="C35" s="84" t="s">
        <v>1039</v>
      </c>
      <c r="D35" s="72"/>
      <c r="E35" s="167" t="s">
        <v>1039</v>
      </c>
      <c r="F35" s="72"/>
      <c r="G35" s="85">
        <f>G26</f>
        <v>15482</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248</v>
      </c>
      <c r="C42" s="79" t="s">
        <v>1037</v>
      </c>
      <c r="D42" s="82" t="s">
        <v>586</v>
      </c>
      <c r="E42" s="166" t="s">
        <v>1036</v>
      </c>
      <c r="F42" s="60" t="s">
        <v>587</v>
      </c>
      <c r="G42" s="81">
        <f>+B33</f>
        <v>-4910</v>
      </c>
    </row>
    <row r="43" spans="2:7" x14ac:dyDescent="0.2">
      <c r="B43" s="78">
        <v>248</v>
      </c>
      <c r="C43" s="88" t="s">
        <v>585</v>
      </c>
      <c r="E43" s="169" t="s">
        <v>1037</v>
      </c>
      <c r="F43" s="89" t="s">
        <v>586</v>
      </c>
      <c r="G43" s="81">
        <f>G44+G45+G47+G48+G49</f>
        <v>77</v>
      </c>
    </row>
    <row r="44" spans="2:7" x14ac:dyDescent="0.2">
      <c r="B44" s="78">
        <v>0</v>
      </c>
      <c r="C44" s="79" t="s">
        <v>584</v>
      </c>
      <c r="E44" s="169" t="s">
        <v>1064</v>
      </c>
      <c r="F44" s="75" t="s">
        <v>1065</v>
      </c>
      <c r="G44" s="81">
        <v>77</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-5081</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-4833</v>
      </c>
      <c r="C52" s="84" t="s">
        <v>1039</v>
      </c>
      <c r="D52" s="72"/>
      <c r="E52" s="167" t="s">
        <v>1039</v>
      </c>
      <c r="F52" s="72"/>
      <c r="G52" s="85">
        <f>G42+G43+G50</f>
        <v>-4833</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-5081</v>
      </c>
    </row>
    <row r="60" spans="2:7" x14ac:dyDescent="0.2">
      <c r="B60" s="78">
        <v>0</v>
      </c>
      <c r="C60" s="79" t="s">
        <v>576</v>
      </c>
      <c r="E60" s="166" t="s">
        <v>1058</v>
      </c>
      <c r="F60" s="79" t="s">
        <v>1059</v>
      </c>
      <c r="G60" s="81">
        <f>G61+G62</f>
        <v>107</v>
      </c>
    </row>
    <row r="61" spans="2:7" x14ac:dyDescent="0.2">
      <c r="B61" s="78">
        <v>0</v>
      </c>
      <c r="C61" s="79" t="s">
        <v>575</v>
      </c>
      <c r="E61" s="166" t="s">
        <v>1076</v>
      </c>
      <c r="F61" s="75" t="s">
        <v>1077</v>
      </c>
      <c r="G61" s="81">
        <v>0</v>
      </c>
    </row>
    <row r="62" spans="2:7" x14ac:dyDescent="0.2">
      <c r="B62" s="78">
        <v>107</v>
      </c>
      <c r="C62" s="79" t="s">
        <v>1041</v>
      </c>
      <c r="D62" s="79" t="s">
        <v>574</v>
      </c>
      <c r="E62" s="166" t="s">
        <v>1078</v>
      </c>
      <c r="F62" s="75" t="s">
        <v>1079</v>
      </c>
      <c r="G62" s="81">
        <v>107</v>
      </c>
    </row>
    <row r="63" spans="2:7" x14ac:dyDescent="0.2">
      <c r="B63" s="78"/>
      <c r="D63" s="79" t="s">
        <v>573</v>
      </c>
      <c r="E63" s="166" t="s">
        <v>1042</v>
      </c>
      <c r="F63" s="75" t="s">
        <v>572</v>
      </c>
      <c r="G63" s="81">
        <f>G64+G65+G66</f>
        <v>0</v>
      </c>
    </row>
    <row r="64" spans="2:7" x14ac:dyDescent="0.2">
      <c r="B64" s="78">
        <f>B65+B66+B67</f>
        <v>116</v>
      </c>
      <c r="C64" s="79" t="s">
        <v>1042</v>
      </c>
      <c r="D64" s="75" t="s">
        <v>572</v>
      </c>
      <c r="E64" s="166" t="s">
        <v>1080</v>
      </c>
      <c r="F64" s="75" t="s">
        <v>1081</v>
      </c>
      <c r="G64" s="81">
        <v>0</v>
      </c>
    </row>
    <row r="65" spans="2:7" x14ac:dyDescent="0.2">
      <c r="B65" s="78">
        <v>116</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-5197</v>
      </c>
      <c r="C68" s="79" t="s">
        <v>1043</v>
      </c>
      <c r="D68" s="79" t="s">
        <v>564</v>
      </c>
      <c r="E68" s="76"/>
      <c r="F68" s="77"/>
      <c r="G68" s="81"/>
    </row>
    <row r="69" spans="2:7" ht="17.45" customHeight="1" x14ac:dyDescent="0.2">
      <c r="B69" s="78"/>
      <c r="E69" s="76"/>
      <c r="F69" s="77"/>
      <c r="G69" s="81"/>
    </row>
    <row r="70" spans="2:7" ht="17.45" customHeight="1" x14ac:dyDescent="0.2">
      <c r="B70" s="83">
        <f>B59+B62+B64+B68</f>
        <v>-4974</v>
      </c>
      <c r="C70" s="84" t="s">
        <v>1039</v>
      </c>
      <c r="D70" s="72"/>
      <c r="E70" s="167" t="s">
        <v>1039</v>
      </c>
      <c r="F70" s="72"/>
      <c r="G70" s="85">
        <f>G59+G60+G63</f>
        <v>-4974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-5197</v>
      </c>
    </row>
    <row r="78" spans="2:7" x14ac:dyDescent="0.2">
      <c r="B78" s="78"/>
      <c r="D78" s="79" t="s">
        <v>563</v>
      </c>
      <c r="E78" s="166"/>
      <c r="F78" s="79"/>
      <c r="G78" s="81"/>
    </row>
    <row r="79" spans="2:7" x14ac:dyDescent="0.2">
      <c r="B79" s="78">
        <f>G82-B77</f>
        <v>-5197</v>
      </c>
      <c r="C79" s="79" t="s">
        <v>1045</v>
      </c>
      <c r="D79" s="62" t="s">
        <v>562</v>
      </c>
      <c r="E79" s="76"/>
      <c r="F79" s="77"/>
      <c r="G79" s="81"/>
    </row>
    <row r="80" spans="2:7" x14ac:dyDescent="0.2">
      <c r="B80" s="78">
        <f>B79-B13</f>
        <v>-9459</v>
      </c>
      <c r="C80" s="79" t="s">
        <v>1046</v>
      </c>
      <c r="D80" s="60" t="s">
        <v>559</v>
      </c>
      <c r="E80" s="76"/>
      <c r="F80" s="77"/>
      <c r="G80" s="81"/>
    </row>
    <row r="81" spans="2:7" x14ac:dyDescent="0.2">
      <c r="B81" s="78"/>
      <c r="E81" s="76"/>
      <c r="F81" s="77"/>
      <c r="G81" s="81"/>
    </row>
    <row r="82" spans="2:7" x14ac:dyDescent="0.2">
      <c r="B82" s="83">
        <f>B77+B79</f>
        <v>-5197</v>
      </c>
      <c r="C82" s="84" t="s">
        <v>1039</v>
      </c>
      <c r="D82" s="72"/>
      <c r="E82" s="167" t="s">
        <v>1039</v>
      </c>
      <c r="F82" s="72"/>
      <c r="G82" s="85">
        <f>G77</f>
        <v>-5197</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-1939</v>
      </c>
      <c r="C92" s="79" t="s">
        <v>1047</v>
      </c>
      <c r="D92" s="60" t="s">
        <v>552</v>
      </c>
      <c r="E92" s="166" t="s">
        <v>1045</v>
      </c>
      <c r="F92" s="60" t="s">
        <v>559</v>
      </c>
      <c r="G92" s="81">
        <f>+B80</f>
        <v>-9459</v>
      </c>
    </row>
    <row r="93" spans="2:7" x14ac:dyDescent="0.2">
      <c r="B93" s="78"/>
      <c r="D93" s="62" t="s">
        <v>550</v>
      </c>
      <c r="E93" s="166" t="s">
        <v>1053</v>
      </c>
      <c r="F93" s="75" t="s">
        <v>558</v>
      </c>
      <c r="G93" s="81">
        <f>G94+G95</f>
        <v>7520</v>
      </c>
    </row>
    <row r="94" spans="2:7" x14ac:dyDescent="0.2">
      <c r="B94" s="78"/>
      <c r="D94" s="79"/>
      <c r="E94" s="166" t="s">
        <v>557</v>
      </c>
      <c r="G94" s="81">
        <v>7520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-1939</v>
      </c>
      <c r="C99" s="84" t="s">
        <v>1039</v>
      </c>
      <c r="D99" s="72"/>
      <c r="E99" s="167" t="s">
        <v>1039</v>
      </c>
      <c r="F99" s="72"/>
      <c r="G99" s="85">
        <f>G92+G93+G96</f>
        <v>-1939</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2626</v>
      </c>
      <c r="C106" s="79" t="s">
        <v>1048</v>
      </c>
      <c r="D106" s="94" t="s">
        <v>553</v>
      </c>
      <c r="E106" s="76"/>
      <c r="F106" s="77"/>
      <c r="G106" s="76"/>
    </row>
    <row r="107" spans="2:7" x14ac:dyDescent="0.2">
      <c r="B107" s="78">
        <v>2921</v>
      </c>
      <c r="C107" s="79" t="s">
        <v>1049</v>
      </c>
      <c r="D107" s="79"/>
      <c r="E107" s="166" t="s">
        <v>1047</v>
      </c>
      <c r="F107" s="62" t="s">
        <v>552</v>
      </c>
      <c r="G107" s="81"/>
    </row>
    <row r="108" spans="2:7" x14ac:dyDescent="0.2">
      <c r="B108" s="78">
        <f>-B13</f>
        <v>-4262</v>
      </c>
      <c r="C108" s="79" t="s">
        <v>1055</v>
      </c>
      <c r="D108" s="79" t="s">
        <v>551</v>
      </c>
      <c r="E108" s="166"/>
      <c r="F108" s="61" t="s">
        <v>550</v>
      </c>
      <c r="G108" s="81">
        <f>B92</f>
        <v>-1939</v>
      </c>
    </row>
    <row r="109" spans="2:7" x14ac:dyDescent="0.2">
      <c r="B109" s="78">
        <v>-295</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-303</v>
      </c>
      <c r="C113" s="168" t="s">
        <v>1051</v>
      </c>
      <c r="D113" s="60" t="s">
        <v>546</v>
      </c>
      <c r="E113" s="170"/>
      <c r="F113" s="92"/>
      <c r="G113" s="81"/>
    </row>
    <row r="114" spans="2:7" x14ac:dyDescent="0.2">
      <c r="B114" s="78"/>
      <c r="D114" s="79"/>
      <c r="E114" s="170"/>
      <c r="F114" s="77"/>
      <c r="G114" s="81"/>
    </row>
    <row r="115" spans="2:7" x14ac:dyDescent="0.2">
      <c r="B115" s="83">
        <f>B106+B108+B111+B113</f>
        <v>-1939</v>
      </c>
      <c r="C115" s="84" t="s">
        <v>1039</v>
      </c>
      <c r="D115" s="98"/>
      <c r="E115" s="167" t="s">
        <v>1039</v>
      </c>
      <c r="F115" s="72"/>
      <c r="G115" s="85">
        <f>G108</f>
        <v>-1939</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-303</v>
      </c>
    </row>
    <row r="123" spans="2:7" ht="15" x14ac:dyDescent="0.2">
      <c r="B123" s="78">
        <f>B125+B128+B131+B134+B137+B142+B143+B144</f>
        <v>39</v>
      </c>
      <c r="C123" s="52"/>
      <c r="D123" s="79" t="s">
        <v>540</v>
      </c>
      <c r="E123" s="52"/>
      <c r="F123" s="52"/>
      <c r="G123" s="81">
        <f>G125+G128+G131+G134+G137+G142+G143+G144</f>
        <v>342</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3664</v>
      </c>
      <c r="D128" s="79" t="s">
        <v>536</v>
      </c>
      <c r="G128" s="81">
        <f>G129+G130</f>
        <v>40</v>
      </c>
    </row>
    <row r="129" spans="2:7" x14ac:dyDescent="0.2">
      <c r="B129" s="78">
        <v>3664</v>
      </c>
      <c r="D129" s="79" t="s">
        <v>535</v>
      </c>
      <c r="G129" s="81">
        <v>0</v>
      </c>
    </row>
    <row r="130" spans="2:7" x14ac:dyDescent="0.2">
      <c r="B130" s="78">
        <v>0</v>
      </c>
      <c r="D130" s="79" t="s">
        <v>534</v>
      </c>
      <c r="G130" s="81">
        <v>40</v>
      </c>
    </row>
    <row r="131" spans="2:7" x14ac:dyDescent="0.2">
      <c r="B131" s="78">
        <f>B132+B133</f>
        <v>22</v>
      </c>
      <c r="D131" s="79" t="s">
        <v>533</v>
      </c>
      <c r="G131" s="81">
        <f>G132+G133</f>
        <v>0</v>
      </c>
    </row>
    <row r="132" spans="2:7" x14ac:dyDescent="0.2">
      <c r="B132" s="78">
        <v>0</v>
      </c>
      <c r="D132" s="79" t="s">
        <v>532</v>
      </c>
      <c r="G132" s="81">
        <v>0</v>
      </c>
    </row>
    <row r="133" spans="2:7" x14ac:dyDescent="0.2">
      <c r="B133" s="78">
        <v>22</v>
      </c>
      <c r="D133" s="79" t="s">
        <v>531</v>
      </c>
      <c r="G133" s="81">
        <v>0</v>
      </c>
    </row>
    <row r="134" spans="2:7" x14ac:dyDescent="0.2">
      <c r="B134" s="78">
        <f>B135+B136</f>
        <v>-1368</v>
      </c>
      <c r="D134" s="79" t="s">
        <v>530</v>
      </c>
      <c r="G134" s="81">
        <f>G135+G136</f>
        <v>-3116</v>
      </c>
    </row>
    <row r="135" spans="2:7" x14ac:dyDescent="0.2">
      <c r="B135" s="78">
        <v>-1369</v>
      </c>
      <c r="D135" s="79" t="s">
        <v>529</v>
      </c>
      <c r="G135" s="81">
        <v>-503</v>
      </c>
    </row>
    <row r="136" spans="2:7" x14ac:dyDescent="0.2">
      <c r="B136" s="78">
        <v>1</v>
      </c>
      <c r="D136" s="79" t="s">
        <v>528</v>
      </c>
      <c r="G136" s="81">
        <v>-2613</v>
      </c>
    </row>
    <row r="137" spans="2:7" x14ac:dyDescent="0.2">
      <c r="B137" s="78">
        <f>B138+B141</f>
        <v>-936</v>
      </c>
      <c r="D137" s="97" t="s">
        <v>527</v>
      </c>
      <c r="G137" s="81">
        <f>G138+G141</f>
        <v>6999</v>
      </c>
    </row>
    <row r="138" spans="2:7" x14ac:dyDescent="0.2">
      <c r="B138" s="78">
        <f>B139+B140</f>
        <v>0</v>
      </c>
      <c r="D138" s="97" t="s">
        <v>526</v>
      </c>
      <c r="G138" s="81">
        <f>G139+G140</f>
        <v>6999</v>
      </c>
    </row>
    <row r="139" spans="2:7" x14ac:dyDescent="0.2">
      <c r="B139" s="78">
        <v>0</v>
      </c>
      <c r="D139" s="97" t="s">
        <v>525</v>
      </c>
      <c r="G139" s="81">
        <v>6999</v>
      </c>
    </row>
    <row r="140" spans="2:7" x14ac:dyDescent="0.2">
      <c r="B140" s="78">
        <v>0</v>
      </c>
      <c r="D140" s="97" t="s">
        <v>524</v>
      </c>
      <c r="G140" s="81">
        <v>0</v>
      </c>
    </row>
    <row r="141" spans="2:7" x14ac:dyDescent="0.2">
      <c r="B141" s="78">
        <v>-936</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-1343</v>
      </c>
      <c r="D144" s="79" t="s">
        <v>520</v>
      </c>
      <c r="G144" s="81">
        <f>G145+G146</f>
        <v>-3581</v>
      </c>
    </row>
    <row r="145" spans="2:7" x14ac:dyDescent="0.2">
      <c r="B145" s="78">
        <v>-287</v>
      </c>
      <c r="D145" s="79" t="s">
        <v>519</v>
      </c>
      <c r="G145" s="81">
        <v>272</v>
      </c>
    </row>
    <row r="146" spans="2:7" x14ac:dyDescent="0.2">
      <c r="B146" s="83">
        <v>-1056</v>
      </c>
      <c r="C146" s="99"/>
      <c r="D146" s="98" t="s">
        <v>518</v>
      </c>
      <c r="E146" s="99"/>
      <c r="F146" s="99"/>
      <c r="G146" s="85">
        <v>-3853</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613</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4819</v>
      </c>
      <c r="C11" s="79" t="s">
        <v>1029</v>
      </c>
      <c r="D11" s="79" t="s">
        <v>599</v>
      </c>
      <c r="E11" s="166" t="s">
        <v>1052</v>
      </c>
      <c r="F11" s="80" t="s">
        <v>598</v>
      </c>
      <c r="G11" s="81">
        <f>G12+G13</f>
        <v>15015</v>
      </c>
    </row>
    <row r="12" spans="2:12" x14ac:dyDescent="0.2">
      <c r="B12" s="78">
        <f>G11-B11</f>
        <v>10196</v>
      </c>
      <c r="C12" s="79" t="s">
        <v>1030</v>
      </c>
      <c r="D12" s="60" t="s">
        <v>593</v>
      </c>
      <c r="E12" s="166" t="s">
        <v>1060</v>
      </c>
      <c r="F12" s="77" t="s">
        <v>1061</v>
      </c>
      <c r="G12" s="81">
        <v>15015</v>
      </c>
    </row>
    <row r="13" spans="2:12" x14ac:dyDescent="0.2">
      <c r="B13" s="78">
        <v>173</v>
      </c>
      <c r="C13" s="79" t="s">
        <v>1031</v>
      </c>
      <c r="D13" s="79" t="s">
        <v>551</v>
      </c>
      <c r="E13" s="166" t="s">
        <v>1062</v>
      </c>
      <c r="F13" s="75" t="s">
        <v>1063</v>
      </c>
      <c r="G13" s="81">
        <v>0</v>
      </c>
    </row>
    <row r="14" spans="2:12" x14ac:dyDescent="0.2">
      <c r="B14" s="78">
        <f>B12-B13</f>
        <v>10023</v>
      </c>
      <c r="C14" s="79" t="s">
        <v>1032</v>
      </c>
      <c r="D14" s="60" t="s">
        <v>597</v>
      </c>
      <c r="E14" s="166"/>
      <c r="F14" s="77"/>
      <c r="G14" s="81"/>
    </row>
    <row r="15" spans="2:12" ht="7.15" customHeight="1" x14ac:dyDescent="0.2">
      <c r="B15" s="78"/>
      <c r="E15" s="76"/>
      <c r="F15" s="77"/>
      <c r="G15" s="81"/>
    </row>
    <row r="16" spans="2:12" x14ac:dyDescent="0.2">
      <c r="B16" s="83">
        <f>B11+B12</f>
        <v>15015</v>
      </c>
      <c r="C16" s="84" t="s">
        <v>545</v>
      </c>
      <c r="D16" s="72"/>
      <c r="E16" s="167" t="s">
        <v>1039</v>
      </c>
      <c r="F16" s="72"/>
      <c r="G16" s="85">
        <f>G11</f>
        <v>15015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5529</v>
      </c>
      <c r="C26" s="79" t="s">
        <v>1033</v>
      </c>
      <c r="D26" s="79" t="s">
        <v>594</v>
      </c>
      <c r="E26" s="166" t="s">
        <v>1030</v>
      </c>
      <c r="F26" s="62" t="s">
        <v>593</v>
      </c>
      <c r="G26" s="81">
        <f>+B12</f>
        <v>10196</v>
      </c>
    </row>
    <row r="27" spans="2:7" x14ac:dyDescent="0.2">
      <c r="B27" s="78">
        <v>4210</v>
      </c>
      <c r="C27" s="79" t="s">
        <v>592</v>
      </c>
      <c r="E27" s="76"/>
      <c r="F27" s="77"/>
      <c r="G27" s="81"/>
    </row>
    <row r="28" spans="2:7" x14ac:dyDescent="0.2">
      <c r="B28" s="78">
        <f>B29+B30</f>
        <v>1319</v>
      </c>
      <c r="C28" s="79" t="s">
        <v>591</v>
      </c>
      <c r="E28" s="76"/>
      <c r="F28" s="77"/>
      <c r="G28" s="81"/>
    </row>
    <row r="29" spans="2:7" x14ac:dyDescent="0.2">
      <c r="B29" s="78">
        <v>1319</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4667</v>
      </c>
      <c r="C33" s="79" t="s">
        <v>1036</v>
      </c>
      <c r="D33" s="60" t="s">
        <v>587</v>
      </c>
      <c r="E33" s="76"/>
      <c r="F33" s="77"/>
      <c r="G33" s="81"/>
    </row>
    <row r="34" spans="2:7" x14ac:dyDescent="0.2">
      <c r="B34" s="78"/>
      <c r="E34" s="76"/>
      <c r="F34" s="77"/>
      <c r="G34" s="81"/>
    </row>
    <row r="35" spans="2:7" x14ac:dyDescent="0.2">
      <c r="B35" s="83">
        <f>B26+B31+B32+B33</f>
        <v>10196</v>
      </c>
      <c r="C35" s="84" t="s">
        <v>1039</v>
      </c>
      <c r="D35" s="72"/>
      <c r="E35" s="167" t="s">
        <v>1039</v>
      </c>
      <c r="F35" s="72"/>
      <c r="G35" s="85">
        <f>G26</f>
        <v>10196</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4667</v>
      </c>
    </row>
    <row r="43" spans="2:7" x14ac:dyDescent="0.2">
      <c r="B43" s="78">
        <v>0</v>
      </c>
      <c r="C43" s="88" t="s">
        <v>585</v>
      </c>
      <c r="E43" s="169" t="s">
        <v>1037</v>
      </c>
      <c r="F43" s="89" t="s">
        <v>586</v>
      </c>
      <c r="G43" s="81">
        <f>G44+G45+G47+G48+G49</f>
        <v>10</v>
      </c>
    </row>
    <row r="44" spans="2:7" x14ac:dyDescent="0.2">
      <c r="B44" s="78">
        <v>0</v>
      </c>
      <c r="C44" s="79" t="s">
        <v>584</v>
      </c>
      <c r="E44" s="169" t="s">
        <v>1064</v>
      </c>
      <c r="F44" s="75" t="s">
        <v>1065</v>
      </c>
      <c r="G44" s="81">
        <v>10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4677</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4677</v>
      </c>
      <c r="C52" s="84" t="s">
        <v>1039</v>
      </c>
      <c r="D52" s="72"/>
      <c r="E52" s="167" t="s">
        <v>1039</v>
      </c>
      <c r="F52" s="72"/>
      <c r="G52" s="85">
        <f>G42+G43+G50</f>
        <v>4677</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48</v>
      </c>
      <c r="C59" s="79" t="s">
        <v>1040</v>
      </c>
      <c r="D59" s="80" t="s">
        <v>578</v>
      </c>
      <c r="E59" s="166" t="s">
        <v>1038</v>
      </c>
      <c r="F59" s="60" t="s">
        <v>577</v>
      </c>
      <c r="G59" s="81">
        <f>+B49</f>
        <v>4677</v>
      </c>
    </row>
    <row r="60" spans="2:7" x14ac:dyDescent="0.2">
      <c r="B60" s="78">
        <v>48</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4314</v>
      </c>
      <c r="C64" s="79" t="s">
        <v>1042</v>
      </c>
      <c r="D64" s="75" t="s">
        <v>572</v>
      </c>
      <c r="E64" s="166" t="s">
        <v>1080</v>
      </c>
      <c r="F64" s="75" t="s">
        <v>1081</v>
      </c>
      <c r="G64" s="81">
        <v>0</v>
      </c>
    </row>
    <row r="65" spans="2:7" x14ac:dyDescent="0.2">
      <c r="B65" s="78">
        <v>11</v>
      </c>
      <c r="C65" s="79" t="s">
        <v>571</v>
      </c>
      <c r="E65" s="166" t="s">
        <v>1082</v>
      </c>
      <c r="F65" s="75" t="s">
        <v>1083</v>
      </c>
      <c r="G65" s="81">
        <v>0</v>
      </c>
    </row>
    <row r="66" spans="2:7" x14ac:dyDescent="0.2">
      <c r="B66" s="78">
        <v>0</v>
      </c>
      <c r="C66" s="79" t="s">
        <v>570</v>
      </c>
      <c r="E66" s="166" t="s">
        <v>1084</v>
      </c>
      <c r="F66" s="75" t="s">
        <v>1085</v>
      </c>
      <c r="G66" s="81">
        <v>0</v>
      </c>
    </row>
    <row r="67" spans="2:7" x14ac:dyDescent="0.2">
      <c r="B67" s="78">
        <v>4303</v>
      </c>
      <c r="C67" s="79" t="s">
        <v>569</v>
      </c>
      <c r="E67" s="76"/>
      <c r="F67" s="77"/>
      <c r="G67" s="81"/>
    </row>
    <row r="68" spans="2:7" x14ac:dyDescent="0.2">
      <c r="B68" s="78">
        <f>G70-B59-B62-B64</f>
        <v>315</v>
      </c>
      <c r="C68" s="79" t="s">
        <v>1043</v>
      </c>
      <c r="D68" s="79" t="s">
        <v>564</v>
      </c>
      <c r="E68" s="76"/>
      <c r="F68" s="77"/>
      <c r="G68" s="81"/>
    </row>
    <row r="69" spans="2:7" ht="17.45" customHeight="1" x14ac:dyDescent="0.2">
      <c r="B69" s="78"/>
      <c r="E69" s="76"/>
      <c r="F69" s="77"/>
      <c r="G69" s="81"/>
    </row>
    <row r="70" spans="2:7" ht="17.45" customHeight="1" x14ac:dyDescent="0.2">
      <c r="B70" s="83">
        <f>B59+B62+B64+B68</f>
        <v>4677</v>
      </c>
      <c r="C70" s="84" t="s">
        <v>1039</v>
      </c>
      <c r="D70" s="72"/>
      <c r="E70" s="167" t="s">
        <v>1039</v>
      </c>
      <c r="F70" s="72"/>
      <c r="G70" s="85">
        <f>G59+G60+G63</f>
        <v>4677</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315</v>
      </c>
    </row>
    <row r="78" spans="2:7" x14ac:dyDescent="0.2">
      <c r="B78" s="78"/>
      <c r="D78" s="79" t="s">
        <v>563</v>
      </c>
      <c r="E78" s="166"/>
      <c r="F78" s="79"/>
      <c r="G78" s="81"/>
    </row>
    <row r="79" spans="2:7" x14ac:dyDescent="0.2">
      <c r="B79" s="78">
        <f>G82-B77</f>
        <v>315</v>
      </c>
      <c r="C79" s="79" t="s">
        <v>1045</v>
      </c>
      <c r="D79" s="62" t="s">
        <v>562</v>
      </c>
      <c r="E79" s="76"/>
      <c r="F79" s="77"/>
      <c r="G79" s="81"/>
    </row>
    <row r="80" spans="2:7" x14ac:dyDescent="0.2">
      <c r="B80" s="78">
        <f>B79-B13</f>
        <v>142</v>
      </c>
      <c r="C80" s="79" t="s">
        <v>1046</v>
      </c>
      <c r="D80" s="60" t="s">
        <v>559</v>
      </c>
      <c r="E80" s="76"/>
      <c r="F80" s="77"/>
      <c r="G80" s="81"/>
    </row>
    <row r="81" spans="2:7" x14ac:dyDescent="0.2">
      <c r="B81" s="78"/>
      <c r="E81" s="76"/>
      <c r="F81" s="77"/>
      <c r="G81" s="81"/>
    </row>
    <row r="82" spans="2:7" x14ac:dyDescent="0.2">
      <c r="B82" s="83">
        <f>B77+B79</f>
        <v>315</v>
      </c>
      <c r="C82" s="84" t="s">
        <v>1039</v>
      </c>
      <c r="D82" s="72"/>
      <c r="E82" s="167" t="s">
        <v>1039</v>
      </c>
      <c r="F82" s="72"/>
      <c r="G82" s="85">
        <f>G77</f>
        <v>315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142</v>
      </c>
      <c r="C92" s="79" t="s">
        <v>1047</v>
      </c>
      <c r="D92" s="60" t="s">
        <v>552</v>
      </c>
      <c r="E92" s="166" t="s">
        <v>1045</v>
      </c>
      <c r="F92" s="60" t="s">
        <v>559</v>
      </c>
      <c r="G92" s="81">
        <f>+B80</f>
        <v>142</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142</v>
      </c>
      <c r="C99" s="84" t="s">
        <v>1039</v>
      </c>
      <c r="D99" s="72"/>
      <c r="E99" s="167" t="s">
        <v>1039</v>
      </c>
      <c r="F99" s="72"/>
      <c r="G99" s="85">
        <f>G92+G93+G96</f>
        <v>142</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170</v>
      </c>
      <c r="C106" s="79" t="s">
        <v>1048</v>
      </c>
      <c r="D106" s="94" t="s">
        <v>553</v>
      </c>
      <c r="E106" s="76"/>
      <c r="F106" s="77"/>
      <c r="G106" s="76"/>
    </row>
    <row r="107" spans="2:7" x14ac:dyDescent="0.2">
      <c r="B107" s="78">
        <v>111</v>
      </c>
      <c r="C107" s="79" t="s">
        <v>1049</v>
      </c>
      <c r="D107" s="79"/>
      <c r="E107" s="166" t="s">
        <v>1047</v>
      </c>
      <c r="F107" s="62" t="s">
        <v>552</v>
      </c>
      <c r="G107" s="81"/>
    </row>
    <row r="108" spans="2:7" x14ac:dyDescent="0.2">
      <c r="B108" s="78">
        <f>-B13</f>
        <v>-173</v>
      </c>
      <c r="C108" s="79" t="s">
        <v>1055</v>
      </c>
      <c r="D108" s="79" t="s">
        <v>551</v>
      </c>
      <c r="E108" s="166"/>
      <c r="F108" s="61" t="s">
        <v>550</v>
      </c>
      <c r="G108" s="81">
        <f>B92</f>
        <v>142</v>
      </c>
    </row>
    <row r="109" spans="2:7" x14ac:dyDescent="0.2">
      <c r="B109" s="78">
        <v>59</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145</v>
      </c>
      <c r="C113" s="168" t="s">
        <v>1051</v>
      </c>
      <c r="D113" s="60" t="s">
        <v>546</v>
      </c>
      <c r="E113" s="170"/>
      <c r="F113" s="92"/>
      <c r="G113" s="81"/>
    </row>
    <row r="114" spans="2:7" x14ac:dyDescent="0.2">
      <c r="B114" s="78"/>
      <c r="D114" s="79"/>
      <c r="E114" s="170"/>
      <c r="F114" s="77"/>
      <c r="G114" s="81"/>
    </row>
    <row r="115" spans="2:7" x14ac:dyDescent="0.2">
      <c r="B115" s="83">
        <f>B106+B108+B111+B113</f>
        <v>142</v>
      </c>
      <c r="C115" s="84" t="s">
        <v>1039</v>
      </c>
      <c r="D115" s="98"/>
      <c r="E115" s="167" t="s">
        <v>1039</v>
      </c>
      <c r="F115" s="72"/>
      <c r="G115" s="85">
        <f>G108</f>
        <v>142</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145</v>
      </c>
    </row>
    <row r="123" spans="2:7" ht="15" x14ac:dyDescent="0.2">
      <c r="B123" s="78">
        <f>B125+B128+B131+B134+B137+B142+B143+B144</f>
        <v>-114</v>
      </c>
      <c r="C123" s="52"/>
      <c r="D123" s="79" t="s">
        <v>540</v>
      </c>
      <c r="E123" s="52"/>
      <c r="F123" s="52"/>
      <c r="G123" s="81">
        <f>G125+G128+G131+G134+G137+G142+G143+G144</f>
        <v>-259</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-359</v>
      </c>
      <c r="D128" s="79" t="s">
        <v>536</v>
      </c>
      <c r="G128" s="81">
        <f>G129+G130</f>
        <v>158</v>
      </c>
    </row>
    <row r="129" spans="2:7" x14ac:dyDescent="0.2">
      <c r="B129" s="78">
        <v>-359</v>
      </c>
      <c r="D129" s="79" t="s">
        <v>535</v>
      </c>
      <c r="G129" s="81">
        <v>0</v>
      </c>
    </row>
    <row r="130" spans="2:7" x14ac:dyDescent="0.2">
      <c r="B130" s="78">
        <v>0</v>
      </c>
      <c r="D130" s="79" t="s">
        <v>534</v>
      </c>
      <c r="G130" s="81">
        <v>158</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128</v>
      </c>
      <c r="D137" s="97" t="s">
        <v>527</v>
      </c>
      <c r="G137" s="81">
        <f>G138+G141</f>
        <v>0</v>
      </c>
    </row>
    <row r="138" spans="2:7" x14ac:dyDescent="0.2">
      <c r="B138" s="78">
        <f>B139+B140</f>
        <v>128</v>
      </c>
      <c r="D138" s="97" t="s">
        <v>526</v>
      </c>
      <c r="G138" s="81">
        <f>G139+G140</f>
        <v>0</v>
      </c>
    </row>
    <row r="139" spans="2:7" x14ac:dyDescent="0.2">
      <c r="B139" s="78">
        <v>128</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117</v>
      </c>
      <c r="D144" s="79" t="s">
        <v>520</v>
      </c>
      <c r="G144" s="81">
        <f>G145+G146</f>
        <v>-417</v>
      </c>
    </row>
    <row r="145" spans="2:7" x14ac:dyDescent="0.2">
      <c r="B145" s="78">
        <v>96</v>
      </c>
      <c r="D145" s="79" t="s">
        <v>519</v>
      </c>
      <c r="G145" s="81">
        <v>-13</v>
      </c>
    </row>
    <row r="146" spans="2:7" x14ac:dyDescent="0.2">
      <c r="B146" s="83">
        <v>21</v>
      </c>
      <c r="C146" s="99"/>
      <c r="D146" s="98" t="s">
        <v>518</v>
      </c>
      <c r="E146" s="99"/>
      <c r="F146" s="99"/>
      <c r="G146" s="85">
        <v>-404</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614</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1459</v>
      </c>
      <c r="C11" s="79" t="s">
        <v>1029</v>
      </c>
      <c r="D11" s="79" t="s">
        <v>599</v>
      </c>
      <c r="E11" s="166" t="s">
        <v>1052</v>
      </c>
      <c r="F11" s="80" t="s">
        <v>598</v>
      </c>
      <c r="G11" s="81">
        <f>G12+G13</f>
        <v>3336</v>
      </c>
    </row>
    <row r="12" spans="2:12" x14ac:dyDescent="0.2">
      <c r="B12" s="78">
        <f>G11-B11</f>
        <v>1877</v>
      </c>
      <c r="C12" s="79" t="s">
        <v>1030</v>
      </c>
      <c r="D12" s="60" t="s">
        <v>593</v>
      </c>
      <c r="E12" s="166" t="s">
        <v>1060</v>
      </c>
      <c r="F12" s="77" t="s">
        <v>1061</v>
      </c>
      <c r="G12" s="81">
        <v>3336</v>
      </c>
    </row>
    <row r="13" spans="2:12" x14ac:dyDescent="0.2">
      <c r="B13" s="78">
        <v>17</v>
      </c>
      <c r="C13" s="79" t="s">
        <v>1031</v>
      </c>
      <c r="D13" s="79" t="s">
        <v>551</v>
      </c>
      <c r="E13" s="166" t="s">
        <v>1062</v>
      </c>
      <c r="F13" s="75" t="s">
        <v>1063</v>
      </c>
      <c r="G13" s="81">
        <v>0</v>
      </c>
    </row>
    <row r="14" spans="2:12" x14ac:dyDescent="0.2">
      <c r="B14" s="78">
        <f>B12-B13</f>
        <v>1860</v>
      </c>
      <c r="C14" s="79" t="s">
        <v>1032</v>
      </c>
      <c r="D14" s="60" t="s">
        <v>597</v>
      </c>
      <c r="E14" s="166"/>
      <c r="F14" s="77"/>
      <c r="G14" s="81"/>
    </row>
    <row r="15" spans="2:12" ht="7.15" customHeight="1" x14ac:dyDescent="0.2">
      <c r="B15" s="78"/>
      <c r="E15" s="76"/>
      <c r="F15" s="77"/>
      <c r="G15" s="81"/>
    </row>
    <row r="16" spans="2:12" x14ac:dyDescent="0.2">
      <c r="B16" s="83">
        <f>B11+B12</f>
        <v>3336</v>
      </c>
      <c r="C16" s="84" t="s">
        <v>545</v>
      </c>
      <c r="D16" s="72"/>
      <c r="E16" s="167" t="s">
        <v>1039</v>
      </c>
      <c r="F16" s="72"/>
      <c r="G16" s="85">
        <f>G11</f>
        <v>3336</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2631</v>
      </c>
      <c r="C26" s="79" t="s">
        <v>1033</v>
      </c>
      <c r="D26" s="79" t="s">
        <v>594</v>
      </c>
      <c r="E26" s="166" t="s">
        <v>1030</v>
      </c>
      <c r="F26" s="62" t="s">
        <v>593</v>
      </c>
      <c r="G26" s="81">
        <f>+B12</f>
        <v>1877</v>
      </c>
    </row>
    <row r="27" spans="2:7" x14ac:dyDescent="0.2">
      <c r="B27" s="78">
        <v>2187</v>
      </c>
      <c r="C27" s="79" t="s">
        <v>592</v>
      </c>
      <c r="E27" s="76"/>
      <c r="F27" s="77"/>
      <c r="G27" s="81"/>
    </row>
    <row r="28" spans="2:7" x14ac:dyDescent="0.2">
      <c r="B28" s="78">
        <f>B29+B30</f>
        <v>444</v>
      </c>
      <c r="C28" s="79" t="s">
        <v>591</v>
      </c>
      <c r="E28" s="76"/>
      <c r="F28" s="77"/>
      <c r="G28" s="81"/>
    </row>
    <row r="29" spans="2:7" x14ac:dyDescent="0.2">
      <c r="B29" s="78">
        <v>444</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-754</v>
      </c>
      <c r="C33" s="79" t="s">
        <v>1036</v>
      </c>
      <c r="D33" s="60" t="s">
        <v>587</v>
      </c>
      <c r="E33" s="76"/>
      <c r="F33" s="77"/>
      <c r="G33" s="81"/>
    </row>
    <row r="34" spans="2:7" x14ac:dyDescent="0.2">
      <c r="B34" s="78"/>
      <c r="E34" s="76"/>
      <c r="F34" s="77"/>
      <c r="G34" s="81"/>
    </row>
    <row r="35" spans="2:7" x14ac:dyDescent="0.2">
      <c r="B35" s="83">
        <f>B26+B31+B32+B33</f>
        <v>1877</v>
      </c>
      <c r="C35" s="84" t="s">
        <v>1039</v>
      </c>
      <c r="D35" s="72"/>
      <c r="E35" s="167" t="s">
        <v>1039</v>
      </c>
      <c r="F35" s="72"/>
      <c r="G35" s="85">
        <f>G26</f>
        <v>1877</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-754</v>
      </c>
    </row>
    <row r="43" spans="2:7" x14ac:dyDescent="0.2">
      <c r="B43" s="78">
        <v>0</v>
      </c>
      <c r="C43" s="88" t="s">
        <v>585</v>
      </c>
      <c r="E43" s="169" t="s">
        <v>1037</v>
      </c>
      <c r="F43" s="89" t="s">
        <v>586</v>
      </c>
      <c r="G43" s="81">
        <f>G44+G45+G47+G48+G49</f>
        <v>1</v>
      </c>
    </row>
    <row r="44" spans="2:7" x14ac:dyDescent="0.2">
      <c r="B44" s="78">
        <v>0</v>
      </c>
      <c r="C44" s="79" t="s">
        <v>584</v>
      </c>
      <c r="E44" s="169" t="s">
        <v>1064</v>
      </c>
      <c r="F44" s="75" t="s">
        <v>1065</v>
      </c>
      <c r="G44" s="81">
        <v>1</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-753</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-753</v>
      </c>
      <c r="C52" s="84" t="s">
        <v>1039</v>
      </c>
      <c r="D52" s="72"/>
      <c r="E52" s="167" t="s">
        <v>1039</v>
      </c>
      <c r="F52" s="72"/>
      <c r="G52" s="85">
        <f>G42+G43+G50</f>
        <v>-753</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-753</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742</v>
      </c>
    </row>
    <row r="64" spans="2:7" x14ac:dyDescent="0.2">
      <c r="B64" s="78">
        <f>B65+B66+B67</f>
        <v>57</v>
      </c>
      <c r="C64" s="79" t="s">
        <v>1042</v>
      </c>
      <c r="D64" s="75" t="s">
        <v>572</v>
      </c>
      <c r="E64" s="166" t="s">
        <v>1080</v>
      </c>
      <c r="F64" s="75" t="s">
        <v>1081</v>
      </c>
      <c r="G64" s="81">
        <v>0</v>
      </c>
    </row>
    <row r="65" spans="2:7" x14ac:dyDescent="0.2">
      <c r="B65" s="78">
        <v>22</v>
      </c>
      <c r="C65" s="79" t="s">
        <v>571</v>
      </c>
      <c r="E65" s="166" t="s">
        <v>1082</v>
      </c>
      <c r="F65" s="75" t="s">
        <v>1083</v>
      </c>
      <c r="G65" s="81">
        <v>0</v>
      </c>
    </row>
    <row r="66" spans="2:7" x14ac:dyDescent="0.2">
      <c r="B66" s="78">
        <v>0</v>
      </c>
      <c r="C66" s="79" t="s">
        <v>570</v>
      </c>
      <c r="E66" s="166" t="s">
        <v>1084</v>
      </c>
      <c r="F66" s="75" t="s">
        <v>1085</v>
      </c>
      <c r="G66" s="81">
        <v>742</v>
      </c>
    </row>
    <row r="67" spans="2:7" x14ac:dyDescent="0.2">
      <c r="B67" s="78">
        <v>35</v>
      </c>
      <c r="C67" s="79" t="s">
        <v>569</v>
      </c>
      <c r="E67" s="76"/>
      <c r="F67" s="77"/>
      <c r="G67" s="81"/>
    </row>
    <row r="68" spans="2:7" x14ac:dyDescent="0.2">
      <c r="B68" s="78">
        <f>G70-B59-B62-B64</f>
        <v>-68</v>
      </c>
      <c r="C68" s="79" t="s">
        <v>1043</v>
      </c>
      <c r="D68" s="79" t="s">
        <v>564</v>
      </c>
      <c r="E68" s="76"/>
      <c r="F68" s="77"/>
      <c r="G68" s="81"/>
    </row>
    <row r="69" spans="2:7" ht="17.45" customHeight="1" x14ac:dyDescent="0.2">
      <c r="B69" s="78"/>
      <c r="E69" s="76"/>
      <c r="F69" s="77"/>
      <c r="G69" s="81"/>
    </row>
    <row r="70" spans="2:7" ht="17.45" customHeight="1" x14ac:dyDescent="0.2">
      <c r="B70" s="83">
        <f>B59+B62+B64+B68</f>
        <v>-11</v>
      </c>
      <c r="C70" s="84" t="s">
        <v>1039</v>
      </c>
      <c r="D70" s="72"/>
      <c r="E70" s="167" t="s">
        <v>1039</v>
      </c>
      <c r="F70" s="72"/>
      <c r="G70" s="85">
        <f>G59+G60+G63</f>
        <v>-11</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-68</v>
      </c>
    </row>
    <row r="78" spans="2:7" x14ac:dyDescent="0.2">
      <c r="B78" s="78"/>
      <c r="D78" s="79" t="s">
        <v>563</v>
      </c>
      <c r="E78" s="166"/>
      <c r="F78" s="79"/>
      <c r="G78" s="81"/>
    </row>
    <row r="79" spans="2:7" x14ac:dyDescent="0.2">
      <c r="B79" s="78">
        <f>G82-B77</f>
        <v>-68</v>
      </c>
      <c r="C79" s="79" t="s">
        <v>1045</v>
      </c>
      <c r="D79" s="62" t="s">
        <v>562</v>
      </c>
      <c r="E79" s="76"/>
      <c r="F79" s="77"/>
      <c r="G79" s="81"/>
    </row>
    <row r="80" spans="2:7" x14ac:dyDescent="0.2">
      <c r="B80" s="78">
        <f>B79-B13</f>
        <v>-85</v>
      </c>
      <c r="C80" s="79" t="s">
        <v>1046</v>
      </c>
      <c r="D80" s="60" t="s">
        <v>559</v>
      </c>
      <c r="E80" s="76"/>
      <c r="F80" s="77"/>
      <c r="G80" s="81"/>
    </row>
    <row r="81" spans="2:7" x14ac:dyDescent="0.2">
      <c r="B81" s="78"/>
      <c r="E81" s="76"/>
      <c r="F81" s="77"/>
      <c r="G81" s="81"/>
    </row>
    <row r="82" spans="2:7" x14ac:dyDescent="0.2">
      <c r="B82" s="83">
        <f>B77+B79</f>
        <v>-68</v>
      </c>
      <c r="C82" s="84" t="s">
        <v>1039</v>
      </c>
      <c r="D82" s="72"/>
      <c r="E82" s="167" t="s">
        <v>1039</v>
      </c>
      <c r="F82" s="72"/>
      <c r="G82" s="85">
        <f>G77</f>
        <v>-68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-85</v>
      </c>
      <c r="C92" s="79" t="s">
        <v>1047</v>
      </c>
      <c r="D92" s="60" t="s">
        <v>552</v>
      </c>
      <c r="E92" s="166" t="s">
        <v>1045</v>
      </c>
      <c r="F92" s="60" t="s">
        <v>559</v>
      </c>
      <c r="G92" s="81">
        <f>+B80</f>
        <v>-85</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-85</v>
      </c>
      <c r="C99" s="84" t="s">
        <v>1039</v>
      </c>
      <c r="D99" s="72"/>
      <c r="E99" s="167" t="s">
        <v>1039</v>
      </c>
      <c r="F99" s="72"/>
      <c r="G99" s="85">
        <f>G92+G93+G96</f>
        <v>-85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23</v>
      </c>
      <c r="C106" s="79" t="s">
        <v>1048</v>
      </c>
      <c r="D106" s="94" t="s">
        <v>553</v>
      </c>
      <c r="E106" s="76"/>
      <c r="F106" s="77"/>
      <c r="G106" s="76"/>
    </row>
    <row r="107" spans="2:7" x14ac:dyDescent="0.2">
      <c r="B107" s="78">
        <v>23</v>
      </c>
      <c r="C107" s="79" t="s">
        <v>1049</v>
      </c>
      <c r="D107" s="79"/>
      <c r="E107" s="166" t="s">
        <v>1047</v>
      </c>
      <c r="F107" s="62" t="s">
        <v>552</v>
      </c>
      <c r="G107" s="81"/>
    </row>
    <row r="108" spans="2:7" x14ac:dyDescent="0.2">
      <c r="B108" s="78">
        <f>-B13</f>
        <v>-17</v>
      </c>
      <c r="C108" s="79" t="s">
        <v>1055</v>
      </c>
      <c r="D108" s="79" t="s">
        <v>551</v>
      </c>
      <c r="E108" s="166"/>
      <c r="F108" s="61" t="s">
        <v>550</v>
      </c>
      <c r="G108" s="81">
        <f>B92</f>
        <v>-85</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-91</v>
      </c>
      <c r="C113" s="168" t="s">
        <v>1051</v>
      </c>
      <c r="D113" s="60" t="s">
        <v>546</v>
      </c>
      <c r="E113" s="170"/>
      <c r="F113" s="92"/>
      <c r="G113" s="81"/>
    </row>
    <row r="114" spans="2:7" x14ac:dyDescent="0.2">
      <c r="B114" s="78"/>
      <c r="D114" s="79"/>
      <c r="E114" s="170"/>
      <c r="F114" s="77"/>
      <c r="G114" s="81"/>
    </row>
    <row r="115" spans="2:7" x14ac:dyDescent="0.2">
      <c r="B115" s="83">
        <f>B106+B108+B111+B113</f>
        <v>-85</v>
      </c>
      <c r="C115" s="84" t="s">
        <v>1039</v>
      </c>
      <c r="D115" s="98"/>
      <c r="E115" s="167" t="s">
        <v>1039</v>
      </c>
      <c r="F115" s="72"/>
      <c r="G115" s="85">
        <f>G108</f>
        <v>-85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-91</v>
      </c>
    </row>
    <row r="123" spans="2:7" ht="15" x14ac:dyDescent="0.2">
      <c r="B123" s="78">
        <f>B125+B128+B131+B134+B137+B142+B143+B144</f>
        <v>31</v>
      </c>
      <c r="C123" s="52"/>
      <c r="D123" s="79" t="s">
        <v>540</v>
      </c>
      <c r="E123" s="52"/>
      <c r="F123" s="52"/>
      <c r="G123" s="81">
        <f>G125+G128+G131+G134+G137+G142+G143+G144</f>
        <v>122</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-550</v>
      </c>
      <c r="D128" s="79" t="s">
        <v>536</v>
      </c>
      <c r="G128" s="81">
        <f>G129+G130</f>
        <v>128</v>
      </c>
    </row>
    <row r="129" spans="2:7" x14ac:dyDescent="0.2">
      <c r="B129" s="78">
        <v>-8</v>
      </c>
      <c r="D129" s="79" t="s">
        <v>535</v>
      </c>
      <c r="G129" s="81">
        <v>0</v>
      </c>
    </row>
    <row r="130" spans="2:7" x14ac:dyDescent="0.2">
      <c r="B130" s="78">
        <v>-542</v>
      </c>
      <c r="D130" s="79" t="s">
        <v>534</v>
      </c>
      <c r="G130" s="81">
        <v>128</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75</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75</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506</v>
      </c>
      <c r="D144" s="79" t="s">
        <v>520</v>
      </c>
      <c r="G144" s="81">
        <f>G145+G146</f>
        <v>-6</v>
      </c>
    </row>
    <row r="145" spans="2:7" x14ac:dyDescent="0.2">
      <c r="B145" s="78">
        <v>338</v>
      </c>
      <c r="D145" s="79" t="s">
        <v>519</v>
      </c>
      <c r="G145" s="81">
        <v>0</v>
      </c>
    </row>
    <row r="146" spans="2:7" x14ac:dyDescent="0.2">
      <c r="B146" s="83">
        <v>168</v>
      </c>
      <c r="C146" s="99"/>
      <c r="D146" s="98" t="s">
        <v>518</v>
      </c>
      <c r="E146" s="99"/>
      <c r="F146" s="99"/>
      <c r="G146" s="85">
        <v>-6</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615</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374417</v>
      </c>
      <c r="C11" s="79" t="s">
        <v>1029</v>
      </c>
      <c r="D11" s="79" t="s">
        <v>599</v>
      </c>
      <c r="E11" s="166" t="s">
        <v>1052</v>
      </c>
      <c r="F11" s="80" t="s">
        <v>598</v>
      </c>
      <c r="G11" s="81">
        <f>G12+G13</f>
        <v>723555</v>
      </c>
    </row>
    <row r="12" spans="2:12" x14ac:dyDescent="0.2">
      <c r="B12" s="78">
        <f>G11-B11</f>
        <v>349138</v>
      </c>
      <c r="C12" s="79" t="s">
        <v>1030</v>
      </c>
      <c r="D12" s="60" t="s">
        <v>593</v>
      </c>
      <c r="E12" s="166" t="s">
        <v>1060</v>
      </c>
      <c r="F12" s="77" t="s">
        <v>1061</v>
      </c>
      <c r="G12" s="81">
        <v>721929</v>
      </c>
    </row>
    <row r="13" spans="2:12" x14ac:dyDescent="0.2">
      <c r="B13" s="78">
        <v>63422</v>
      </c>
      <c r="C13" s="79" t="s">
        <v>1031</v>
      </c>
      <c r="D13" s="79" t="s">
        <v>551</v>
      </c>
      <c r="E13" s="166" t="s">
        <v>1062</v>
      </c>
      <c r="F13" s="75" t="s">
        <v>1063</v>
      </c>
      <c r="G13" s="81">
        <v>1626</v>
      </c>
    </row>
    <row r="14" spans="2:12" x14ac:dyDescent="0.2">
      <c r="B14" s="78">
        <f>B12-B13</f>
        <v>285716</v>
      </c>
      <c r="C14" s="79" t="s">
        <v>1032</v>
      </c>
      <c r="D14" s="60" t="s">
        <v>597</v>
      </c>
      <c r="E14" s="166"/>
      <c r="F14" s="77"/>
      <c r="G14" s="81"/>
    </row>
    <row r="15" spans="2:12" ht="7.15" customHeight="1" x14ac:dyDescent="0.2">
      <c r="B15" s="78"/>
      <c r="E15" s="76"/>
      <c r="F15" s="77"/>
      <c r="G15" s="81"/>
    </row>
    <row r="16" spans="2:12" x14ac:dyDescent="0.2">
      <c r="B16" s="83">
        <f>B11+B12</f>
        <v>723555</v>
      </c>
      <c r="C16" s="84" t="s">
        <v>545</v>
      </c>
      <c r="D16" s="72"/>
      <c r="E16" s="167" t="s">
        <v>1039</v>
      </c>
      <c r="F16" s="72"/>
      <c r="G16" s="85">
        <f>G11</f>
        <v>723555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290103</v>
      </c>
      <c r="C26" s="79" t="s">
        <v>1033</v>
      </c>
      <c r="D26" s="79" t="s">
        <v>594</v>
      </c>
      <c r="E26" s="166" t="s">
        <v>1030</v>
      </c>
      <c r="F26" s="62" t="s">
        <v>593</v>
      </c>
      <c r="G26" s="81">
        <f>+B12</f>
        <v>349138</v>
      </c>
    </row>
    <row r="27" spans="2:7" x14ac:dyDescent="0.2">
      <c r="B27" s="78">
        <v>227134</v>
      </c>
      <c r="C27" s="79" t="s">
        <v>592</v>
      </c>
      <c r="E27" s="76"/>
      <c r="F27" s="77"/>
      <c r="G27" s="81"/>
    </row>
    <row r="28" spans="2:7" x14ac:dyDescent="0.2">
      <c r="B28" s="78">
        <f>B29+B30</f>
        <v>62969</v>
      </c>
      <c r="C28" s="79" t="s">
        <v>591</v>
      </c>
      <c r="E28" s="76"/>
      <c r="F28" s="77"/>
      <c r="G28" s="81"/>
    </row>
    <row r="29" spans="2:7" x14ac:dyDescent="0.2">
      <c r="B29" s="78">
        <v>62385</v>
      </c>
      <c r="C29" s="79" t="s">
        <v>1056</v>
      </c>
      <c r="E29" s="76"/>
      <c r="F29" s="77"/>
      <c r="G29" s="81"/>
    </row>
    <row r="30" spans="2:7" x14ac:dyDescent="0.2">
      <c r="B30" s="78">
        <v>584</v>
      </c>
      <c r="C30" s="79" t="s">
        <v>1057</v>
      </c>
      <c r="E30" s="76"/>
      <c r="F30" s="77"/>
      <c r="G30" s="81"/>
    </row>
    <row r="31" spans="2:7" ht="12.75" customHeight="1" x14ac:dyDescent="0.2">
      <c r="B31" s="78">
        <v>7903</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51132</v>
      </c>
      <c r="C33" s="79" t="s">
        <v>1036</v>
      </c>
      <c r="D33" s="60" t="s">
        <v>587</v>
      </c>
      <c r="E33" s="76"/>
      <c r="F33" s="77"/>
      <c r="G33" s="81"/>
    </row>
    <row r="34" spans="2:7" x14ac:dyDescent="0.2">
      <c r="B34" s="78"/>
      <c r="E34" s="76"/>
      <c r="F34" s="77"/>
      <c r="G34" s="81"/>
    </row>
    <row r="35" spans="2:7" x14ac:dyDescent="0.2">
      <c r="B35" s="83">
        <f>B26+B31+B32+B33</f>
        <v>349138</v>
      </c>
      <c r="C35" s="84" t="s">
        <v>1039</v>
      </c>
      <c r="D35" s="72"/>
      <c r="E35" s="167" t="s">
        <v>1039</v>
      </c>
      <c r="F35" s="72"/>
      <c r="G35" s="85">
        <f>G26</f>
        <v>349138</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27863</v>
      </c>
      <c r="C42" s="79" t="s">
        <v>1037</v>
      </c>
      <c r="D42" s="82" t="s">
        <v>586</v>
      </c>
      <c r="E42" s="166" t="s">
        <v>1036</v>
      </c>
      <c r="F42" s="60" t="s">
        <v>587</v>
      </c>
      <c r="G42" s="81">
        <f>+B33</f>
        <v>51132</v>
      </c>
    </row>
    <row r="43" spans="2:7" x14ac:dyDescent="0.2">
      <c r="B43" s="78">
        <v>27863</v>
      </c>
      <c r="C43" s="88" t="s">
        <v>585</v>
      </c>
      <c r="E43" s="169" t="s">
        <v>1037</v>
      </c>
      <c r="F43" s="89" t="s">
        <v>586</v>
      </c>
      <c r="G43" s="81">
        <f>G44+G45+G47+G48+G49</f>
        <v>48111</v>
      </c>
    </row>
    <row r="44" spans="2:7" x14ac:dyDescent="0.2">
      <c r="B44" s="78">
        <v>0</v>
      </c>
      <c r="C44" s="79" t="s">
        <v>584</v>
      </c>
      <c r="E44" s="169" t="s">
        <v>1064</v>
      </c>
      <c r="F44" s="75" t="s">
        <v>1065</v>
      </c>
      <c r="G44" s="81">
        <v>47605</v>
      </c>
    </row>
    <row r="45" spans="2:7" x14ac:dyDescent="0.2">
      <c r="B45" s="78">
        <v>0</v>
      </c>
      <c r="C45" s="79" t="s">
        <v>583</v>
      </c>
      <c r="D45" s="77"/>
      <c r="E45" s="166" t="s">
        <v>1066</v>
      </c>
      <c r="F45" s="75" t="s">
        <v>1067</v>
      </c>
      <c r="G45" s="81">
        <v>506</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45645</v>
      </c>
      <c r="C49" s="79" t="s">
        <v>1038</v>
      </c>
      <c r="D49" s="60" t="s">
        <v>577</v>
      </c>
      <c r="E49" s="166" t="s">
        <v>1072</v>
      </c>
      <c r="F49" s="79" t="s">
        <v>1073</v>
      </c>
      <c r="G49" s="81">
        <v>0</v>
      </c>
    </row>
    <row r="50" spans="2:7" x14ac:dyDescent="0.2">
      <c r="B50" s="78"/>
      <c r="C50" s="79"/>
      <c r="D50" s="79"/>
      <c r="E50" s="166" t="s">
        <v>1074</v>
      </c>
      <c r="F50" s="79" t="s">
        <v>1075</v>
      </c>
      <c r="G50" s="81">
        <v>-25735</v>
      </c>
    </row>
    <row r="51" spans="2:7" x14ac:dyDescent="0.2">
      <c r="B51" s="78"/>
      <c r="E51" s="166"/>
      <c r="G51" s="81"/>
    </row>
    <row r="52" spans="2:7" x14ac:dyDescent="0.2">
      <c r="B52" s="83">
        <f>B42+B49</f>
        <v>73508</v>
      </c>
      <c r="C52" s="84" t="s">
        <v>1039</v>
      </c>
      <c r="D52" s="72"/>
      <c r="E52" s="167" t="s">
        <v>1039</v>
      </c>
      <c r="F52" s="72"/>
      <c r="G52" s="85">
        <f>G42+G43+G50</f>
        <v>73508</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6015</v>
      </c>
      <c r="C59" s="79" t="s">
        <v>1040</v>
      </c>
      <c r="D59" s="80" t="s">
        <v>578</v>
      </c>
      <c r="E59" s="166" t="s">
        <v>1038</v>
      </c>
      <c r="F59" s="60" t="s">
        <v>577</v>
      </c>
      <c r="G59" s="81">
        <f>+B49</f>
        <v>45645</v>
      </c>
    </row>
    <row r="60" spans="2:7" x14ac:dyDescent="0.2">
      <c r="B60" s="78">
        <v>6015</v>
      </c>
      <c r="C60" s="79" t="s">
        <v>576</v>
      </c>
      <c r="E60" s="166" t="s">
        <v>1058</v>
      </c>
      <c r="F60" s="79" t="s">
        <v>1059</v>
      </c>
      <c r="G60" s="81">
        <f>G61+G62</f>
        <v>584</v>
      </c>
    </row>
    <row r="61" spans="2:7" x14ac:dyDescent="0.2">
      <c r="B61" s="78">
        <v>0</v>
      </c>
      <c r="C61" s="79" t="s">
        <v>575</v>
      </c>
      <c r="E61" s="166" t="s">
        <v>1076</v>
      </c>
      <c r="F61" s="75" t="s">
        <v>1077</v>
      </c>
      <c r="G61" s="81">
        <v>0</v>
      </c>
    </row>
    <row r="62" spans="2:7" x14ac:dyDescent="0.2">
      <c r="B62" s="78">
        <v>584</v>
      </c>
      <c r="C62" s="79" t="s">
        <v>1041</v>
      </c>
      <c r="D62" s="79" t="s">
        <v>574</v>
      </c>
      <c r="E62" s="166" t="s">
        <v>1078</v>
      </c>
      <c r="F62" s="75" t="s">
        <v>1079</v>
      </c>
      <c r="G62" s="81">
        <v>584</v>
      </c>
    </row>
    <row r="63" spans="2:7" x14ac:dyDescent="0.2">
      <c r="B63" s="78"/>
      <c r="D63" s="79" t="s">
        <v>573</v>
      </c>
      <c r="E63" s="166" t="s">
        <v>1042</v>
      </c>
      <c r="F63" s="75" t="s">
        <v>572</v>
      </c>
      <c r="G63" s="81">
        <f>G64+G65+G66</f>
        <v>14230</v>
      </c>
    </row>
    <row r="64" spans="2:7" x14ac:dyDescent="0.2">
      <c r="B64" s="78">
        <f>B65+B66+B67</f>
        <v>18595</v>
      </c>
      <c r="C64" s="79" t="s">
        <v>1042</v>
      </c>
      <c r="D64" s="75" t="s">
        <v>572</v>
      </c>
      <c r="E64" s="166" t="s">
        <v>1080</v>
      </c>
      <c r="F64" s="75" t="s">
        <v>1081</v>
      </c>
      <c r="G64" s="81">
        <v>0</v>
      </c>
    </row>
    <row r="65" spans="2:7" x14ac:dyDescent="0.2">
      <c r="B65" s="78">
        <v>862</v>
      </c>
      <c r="C65" s="79" t="s">
        <v>571</v>
      </c>
      <c r="E65" s="166" t="s">
        <v>1082</v>
      </c>
      <c r="F65" s="75" t="s">
        <v>1083</v>
      </c>
      <c r="G65" s="81">
        <v>10</v>
      </c>
    </row>
    <row r="66" spans="2:7" x14ac:dyDescent="0.2">
      <c r="B66" s="78">
        <v>0</v>
      </c>
      <c r="C66" s="79" t="s">
        <v>570</v>
      </c>
      <c r="E66" s="166" t="s">
        <v>1084</v>
      </c>
      <c r="F66" s="75" t="s">
        <v>1085</v>
      </c>
      <c r="G66" s="81">
        <v>14220</v>
      </c>
    </row>
    <row r="67" spans="2:7" x14ac:dyDescent="0.2">
      <c r="B67" s="78">
        <v>17733</v>
      </c>
      <c r="C67" s="79" t="s">
        <v>569</v>
      </c>
      <c r="E67" s="76"/>
      <c r="F67" s="77"/>
      <c r="G67" s="81"/>
    </row>
    <row r="68" spans="2:7" x14ac:dyDescent="0.2">
      <c r="B68" s="78">
        <f>G70-B59-B62-B64</f>
        <v>35265</v>
      </c>
      <c r="C68" s="79" t="s">
        <v>1043</v>
      </c>
      <c r="D68" s="79" t="s">
        <v>564</v>
      </c>
      <c r="E68" s="76"/>
      <c r="F68" s="77"/>
      <c r="G68" s="81"/>
    </row>
    <row r="69" spans="2:7" ht="17.45" customHeight="1" x14ac:dyDescent="0.2">
      <c r="B69" s="78"/>
      <c r="E69" s="76"/>
      <c r="F69" s="77"/>
      <c r="G69" s="81"/>
    </row>
    <row r="70" spans="2:7" ht="17.45" customHeight="1" x14ac:dyDescent="0.2">
      <c r="B70" s="83">
        <f>B59+B62+B64+B68</f>
        <v>60459</v>
      </c>
      <c r="C70" s="84" t="s">
        <v>1039</v>
      </c>
      <c r="D70" s="72"/>
      <c r="E70" s="167" t="s">
        <v>1039</v>
      </c>
      <c r="F70" s="72"/>
      <c r="G70" s="85">
        <f>G59+G60+G63</f>
        <v>60459</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35265</v>
      </c>
    </row>
    <row r="78" spans="2:7" x14ac:dyDescent="0.2">
      <c r="B78" s="78"/>
      <c r="D78" s="79" t="s">
        <v>563</v>
      </c>
      <c r="E78" s="166"/>
      <c r="F78" s="79"/>
      <c r="G78" s="81"/>
    </row>
    <row r="79" spans="2:7" x14ac:dyDescent="0.2">
      <c r="B79" s="78">
        <f>G82-B77</f>
        <v>35265</v>
      </c>
      <c r="C79" s="79" t="s">
        <v>1045</v>
      </c>
      <c r="D79" s="62" t="s">
        <v>562</v>
      </c>
      <c r="E79" s="76"/>
      <c r="F79" s="77"/>
      <c r="G79" s="81"/>
    </row>
    <row r="80" spans="2:7" x14ac:dyDescent="0.2">
      <c r="B80" s="78">
        <f>B79-B13</f>
        <v>-28157</v>
      </c>
      <c r="C80" s="79" t="s">
        <v>1046</v>
      </c>
      <c r="D80" s="60" t="s">
        <v>559</v>
      </c>
      <c r="E80" s="76"/>
      <c r="F80" s="77"/>
      <c r="G80" s="81"/>
    </row>
    <row r="81" spans="2:7" x14ac:dyDescent="0.2">
      <c r="B81" s="78"/>
      <c r="E81" s="76"/>
      <c r="F81" s="77"/>
      <c r="G81" s="81"/>
    </row>
    <row r="82" spans="2:7" x14ac:dyDescent="0.2">
      <c r="B82" s="83">
        <f>B77+B79</f>
        <v>35265</v>
      </c>
      <c r="C82" s="84" t="s">
        <v>1039</v>
      </c>
      <c r="D82" s="72"/>
      <c r="E82" s="167" t="s">
        <v>1039</v>
      </c>
      <c r="F82" s="72"/>
      <c r="G82" s="85">
        <f>G77</f>
        <v>35265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43392</v>
      </c>
      <c r="C92" s="79" t="s">
        <v>1047</v>
      </c>
      <c r="D92" s="60" t="s">
        <v>552</v>
      </c>
      <c r="E92" s="166" t="s">
        <v>1045</v>
      </c>
      <c r="F92" s="60" t="s">
        <v>559</v>
      </c>
      <c r="G92" s="81">
        <f>+B80</f>
        <v>-28157</v>
      </c>
    </row>
    <row r="93" spans="2:7" x14ac:dyDescent="0.2">
      <c r="B93" s="78"/>
      <c r="D93" s="62" t="s">
        <v>550</v>
      </c>
      <c r="E93" s="166" t="s">
        <v>1053</v>
      </c>
      <c r="F93" s="75" t="s">
        <v>558</v>
      </c>
      <c r="G93" s="81">
        <f>G94+G95</f>
        <v>71559</v>
      </c>
    </row>
    <row r="94" spans="2:7" x14ac:dyDescent="0.2">
      <c r="B94" s="78"/>
      <c r="D94" s="79"/>
      <c r="E94" s="166" t="s">
        <v>557</v>
      </c>
      <c r="G94" s="81">
        <v>42135</v>
      </c>
    </row>
    <row r="95" spans="2:7" x14ac:dyDescent="0.2">
      <c r="B95" s="78"/>
      <c r="D95" s="79"/>
      <c r="E95" s="166" t="s">
        <v>556</v>
      </c>
      <c r="G95" s="81">
        <v>29424</v>
      </c>
    </row>
    <row r="96" spans="2:7" x14ac:dyDescent="0.2">
      <c r="B96" s="78"/>
      <c r="C96" s="79"/>
      <c r="E96" s="166" t="s">
        <v>1054</v>
      </c>
      <c r="F96" s="75" t="s">
        <v>555</v>
      </c>
      <c r="G96" s="81">
        <f>G97</f>
        <v>-10</v>
      </c>
    </row>
    <row r="97" spans="2:7" x14ac:dyDescent="0.2">
      <c r="B97" s="90"/>
      <c r="C97" s="91"/>
      <c r="D97" s="79"/>
      <c r="E97" s="166" t="s">
        <v>1086</v>
      </c>
      <c r="F97" s="92" t="s">
        <v>1087</v>
      </c>
      <c r="G97" s="81">
        <v>-10</v>
      </c>
    </row>
    <row r="98" spans="2:7" x14ac:dyDescent="0.2">
      <c r="B98" s="78"/>
      <c r="E98" s="76"/>
      <c r="F98" s="77"/>
      <c r="G98" s="81"/>
    </row>
    <row r="99" spans="2:7" x14ac:dyDescent="0.2">
      <c r="B99" s="83">
        <f>B92</f>
        <v>43392</v>
      </c>
      <c r="C99" s="84" t="s">
        <v>1039</v>
      </c>
      <c r="D99" s="72"/>
      <c r="E99" s="167" t="s">
        <v>1039</v>
      </c>
      <c r="F99" s="72"/>
      <c r="G99" s="85">
        <f>G92+G93+G96</f>
        <v>43392</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41205</v>
      </c>
      <c r="C106" s="79" t="s">
        <v>1048</v>
      </c>
      <c r="D106" s="94" t="s">
        <v>553</v>
      </c>
      <c r="E106" s="76"/>
      <c r="F106" s="77"/>
      <c r="G106" s="76"/>
    </row>
    <row r="107" spans="2:7" x14ac:dyDescent="0.2">
      <c r="B107" s="78">
        <v>39833</v>
      </c>
      <c r="C107" s="79" t="s">
        <v>1049</v>
      </c>
      <c r="D107" s="79"/>
      <c r="E107" s="166" t="s">
        <v>1047</v>
      </c>
      <c r="F107" s="62" t="s">
        <v>552</v>
      </c>
      <c r="G107" s="81"/>
    </row>
    <row r="108" spans="2:7" x14ac:dyDescent="0.2">
      <c r="B108" s="78">
        <f>-B13</f>
        <v>-63422</v>
      </c>
      <c r="C108" s="79" t="s">
        <v>1055</v>
      </c>
      <c r="D108" s="79" t="s">
        <v>551</v>
      </c>
      <c r="E108" s="166"/>
      <c r="F108" s="61" t="s">
        <v>550</v>
      </c>
      <c r="G108" s="81">
        <f>B92</f>
        <v>43392</v>
      </c>
    </row>
    <row r="109" spans="2:7" x14ac:dyDescent="0.2">
      <c r="B109" s="78">
        <v>1372</v>
      </c>
      <c r="C109" s="88" t="s">
        <v>549</v>
      </c>
      <c r="D109" s="79" t="s">
        <v>1088</v>
      </c>
      <c r="E109" s="76"/>
      <c r="F109" s="95"/>
      <c r="G109" s="96"/>
    </row>
    <row r="110" spans="2:7" x14ac:dyDescent="0.2">
      <c r="B110" s="78">
        <v>0</v>
      </c>
      <c r="C110" s="88" t="s">
        <v>548</v>
      </c>
      <c r="D110" s="79" t="s">
        <v>547</v>
      </c>
      <c r="E110" s="170"/>
      <c r="G110" s="81"/>
    </row>
    <row r="111" spans="2:7" x14ac:dyDescent="0.2">
      <c r="B111" s="78">
        <v>30</v>
      </c>
      <c r="C111" s="88" t="s">
        <v>1050</v>
      </c>
      <c r="D111" s="79" t="s">
        <v>1089</v>
      </c>
      <c r="E111" s="76"/>
      <c r="F111" s="95"/>
      <c r="G111" s="96"/>
    </row>
    <row r="112" spans="2:7" x14ac:dyDescent="0.2">
      <c r="B112" s="78"/>
      <c r="C112" s="79"/>
      <c r="D112" s="79" t="s">
        <v>1090</v>
      </c>
      <c r="E112" s="170"/>
      <c r="G112" s="81"/>
    </row>
    <row r="113" spans="2:7" x14ac:dyDescent="0.2">
      <c r="B113" s="78">
        <f>G115-B106-B108-B111</f>
        <v>65579</v>
      </c>
      <c r="C113" s="168" t="s">
        <v>1051</v>
      </c>
      <c r="D113" s="60" t="s">
        <v>546</v>
      </c>
      <c r="E113" s="170"/>
      <c r="F113" s="92"/>
      <c r="G113" s="81"/>
    </row>
    <row r="114" spans="2:7" x14ac:dyDescent="0.2">
      <c r="B114" s="78"/>
      <c r="D114" s="79"/>
      <c r="E114" s="170"/>
      <c r="F114" s="77"/>
      <c r="G114" s="81"/>
    </row>
    <row r="115" spans="2:7" x14ac:dyDescent="0.2">
      <c r="B115" s="83">
        <f>B106+B108+B111+B113</f>
        <v>43392</v>
      </c>
      <c r="C115" s="84" t="s">
        <v>1039</v>
      </c>
      <c r="D115" s="98"/>
      <c r="E115" s="167" t="s">
        <v>1039</v>
      </c>
      <c r="F115" s="72"/>
      <c r="G115" s="85">
        <f>G108</f>
        <v>43392</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65579</v>
      </c>
    </row>
    <row r="123" spans="2:7" ht="15" x14ac:dyDescent="0.2">
      <c r="B123" s="78">
        <f>B125+B128+B131+B134+B137+B142+B143+B144</f>
        <v>-242437</v>
      </c>
      <c r="C123" s="52"/>
      <c r="D123" s="79" t="s">
        <v>540</v>
      </c>
      <c r="E123" s="52"/>
      <c r="F123" s="52"/>
      <c r="G123" s="81">
        <f>G125+G128+G131+G134+G137+G142+G143+G144</f>
        <v>-308016</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17837</v>
      </c>
      <c r="D128" s="79" t="s">
        <v>536</v>
      </c>
      <c r="G128" s="81">
        <f>G129+G130</f>
        <v>7459</v>
      </c>
    </row>
    <row r="129" spans="2:7" x14ac:dyDescent="0.2">
      <c r="B129" s="78">
        <v>27063</v>
      </c>
      <c r="D129" s="79" t="s">
        <v>535</v>
      </c>
      <c r="G129" s="81">
        <v>0</v>
      </c>
    </row>
    <row r="130" spans="2:7" x14ac:dyDescent="0.2">
      <c r="B130" s="78">
        <v>-9226</v>
      </c>
      <c r="D130" s="79" t="s">
        <v>534</v>
      </c>
      <c r="G130" s="81">
        <v>7459</v>
      </c>
    </row>
    <row r="131" spans="2:7" x14ac:dyDescent="0.2">
      <c r="B131" s="78">
        <f>B132+B133</f>
        <v>-204793</v>
      </c>
      <c r="D131" s="79" t="s">
        <v>533</v>
      </c>
      <c r="G131" s="81">
        <f>G132+G133</f>
        <v>-180926</v>
      </c>
    </row>
    <row r="132" spans="2:7" x14ac:dyDescent="0.2">
      <c r="B132" s="78">
        <v>545</v>
      </c>
      <c r="D132" s="79" t="s">
        <v>532</v>
      </c>
      <c r="G132" s="81">
        <v>0</v>
      </c>
    </row>
    <row r="133" spans="2:7" x14ac:dyDescent="0.2">
      <c r="B133" s="78">
        <v>-205338</v>
      </c>
      <c r="D133" s="79" t="s">
        <v>531</v>
      </c>
      <c r="G133" s="81">
        <v>-180926</v>
      </c>
    </row>
    <row r="134" spans="2:7" x14ac:dyDescent="0.2">
      <c r="B134" s="78">
        <f>B135+B136</f>
        <v>-61708</v>
      </c>
      <c r="D134" s="79" t="s">
        <v>530</v>
      </c>
      <c r="G134" s="81">
        <f>G135+G136</f>
        <v>-155500</v>
      </c>
    </row>
    <row r="135" spans="2:7" x14ac:dyDescent="0.2">
      <c r="B135" s="78">
        <v>536</v>
      </c>
      <c r="D135" s="79" t="s">
        <v>529</v>
      </c>
      <c r="G135" s="81">
        <v>-9796</v>
      </c>
    </row>
    <row r="136" spans="2:7" x14ac:dyDescent="0.2">
      <c r="B136" s="78">
        <v>-62244</v>
      </c>
      <c r="D136" s="79" t="s">
        <v>528</v>
      </c>
      <c r="G136" s="81">
        <v>-145704</v>
      </c>
    </row>
    <row r="137" spans="2:7" x14ac:dyDescent="0.2">
      <c r="B137" s="78">
        <f>B138+B141</f>
        <v>2698</v>
      </c>
      <c r="D137" s="97" t="s">
        <v>527</v>
      </c>
      <c r="G137" s="81">
        <f>G138+G141</f>
        <v>632</v>
      </c>
    </row>
    <row r="138" spans="2:7" x14ac:dyDescent="0.2">
      <c r="B138" s="78">
        <f>B139+B140</f>
        <v>2695</v>
      </c>
      <c r="D138" s="97" t="s">
        <v>526</v>
      </c>
      <c r="G138" s="81">
        <f>G139+G140</f>
        <v>632</v>
      </c>
    </row>
    <row r="139" spans="2:7" x14ac:dyDescent="0.2">
      <c r="B139" s="78">
        <v>2695</v>
      </c>
      <c r="D139" s="97" t="s">
        <v>525</v>
      </c>
      <c r="G139" s="81">
        <v>632</v>
      </c>
    </row>
    <row r="140" spans="2:7" x14ac:dyDescent="0.2">
      <c r="B140" s="78">
        <v>0</v>
      </c>
      <c r="D140" s="97" t="s">
        <v>524</v>
      </c>
      <c r="G140" s="81">
        <v>0</v>
      </c>
    </row>
    <row r="141" spans="2:7" x14ac:dyDescent="0.2">
      <c r="B141" s="78">
        <v>3</v>
      </c>
      <c r="D141" s="97" t="s">
        <v>523</v>
      </c>
      <c r="G141" s="81">
        <v>0</v>
      </c>
    </row>
    <row r="142" spans="2:7" x14ac:dyDescent="0.2">
      <c r="B142" s="78">
        <v>0</v>
      </c>
      <c r="D142" s="79" t="s">
        <v>522</v>
      </c>
      <c r="G142" s="81">
        <v>0</v>
      </c>
    </row>
    <row r="143" spans="2:7" x14ac:dyDescent="0.2">
      <c r="B143" s="78">
        <v>-5713</v>
      </c>
      <c r="D143" s="79" t="s">
        <v>521</v>
      </c>
      <c r="G143" s="81">
        <v>-7035</v>
      </c>
    </row>
    <row r="144" spans="2:7" x14ac:dyDescent="0.2">
      <c r="B144" s="78">
        <f>B145+B146</f>
        <v>9242</v>
      </c>
      <c r="D144" s="79" t="s">
        <v>520</v>
      </c>
      <c r="G144" s="81">
        <f>G145+G146</f>
        <v>27354</v>
      </c>
    </row>
    <row r="145" spans="2:7" x14ac:dyDescent="0.2">
      <c r="B145" s="78">
        <v>-5690</v>
      </c>
      <c r="D145" s="79" t="s">
        <v>519</v>
      </c>
      <c r="G145" s="81">
        <v>-12894</v>
      </c>
    </row>
    <row r="146" spans="2:7" x14ac:dyDescent="0.2">
      <c r="B146" s="83">
        <v>14932</v>
      </c>
      <c r="C146" s="99"/>
      <c r="D146" s="98" t="s">
        <v>518</v>
      </c>
      <c r="E146" s="99"/>
      <c r="F146" s="99"/>
      <c r="G146" s="85">
        <v>40248</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616</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21448</v>
      </c>
      <c r="C11" s="79" t="s">
        <v>1029</v>
      </c>
      <c r="D11" s="79" t="s">
        <v>599</v>
      </c>
      <c r="E11" s="166" t="s">
        <v>1052</v>
      </c>
      <c r="F11" s="80" t="s">
        <v>598</v>
      </c>
      <c r="G11" s="81">
        <f>G12+G13</f>
        <v>33277</v>
      </c>
    </row>
    <row r="12" spans="2:12" x14ac:dyDescent="0.2">
      <c r="B12" s="78">
        <f>G11-B11</f>
        <v>11829</v>
      </c>
      <c r="C12" s="79" t="s">
        <v>1030</v>
      </c>
      <c r="D12" s="60" t="s">
        <v>593</v>
      </c>
      <c r="E12" s="166" t="s">
        <v>1060</v>
      </c>
      <c r="F12" s="77" t="s">
        <v>1061</v>
      </c>
      <c r="G12" s="81">
        <v>33277</v>
      </c>
    </row>
    <row r="13" spans="2:12" x14ac:dyDescent="0.2">
      <c r="B13" s="78">
        <v>1382</v>
      </c>
      <c r="C13" s="79" t="s">
        <v>1031</v>
      </c>
      <c r="D13" s="79" t="s">
        <v>551</v>
      </c>
      <c r="E13" s="166" t="s">
        <v>1062</v>
      </c>
      <c r="F13" s="75" t="s">
        <v>1063</v>
      </c>
      <c r="G13" s="81">
        <v>0</v>
      </c>
    </row>
    <row r="14" spans="2:12" x14ac:dyDescent="0.2">
      <c r="B14" s="78">
        <f>B12-B13</f>
        <v>10447</v>
      </c>
      <c r="C14" s="79" t="s">
        <v>1032</v>
      </c>
      <c r="D14" s="60" t="s">
        <v>597</v>
      </c>
      <c r="E14" s="166"/>
      <c r="F14" s="77"/>
      <c r="G14" s="81"/>
    </row>
    <row r="15" spans="2:12" ht="7.15" customHeight="1" x14ac:dyDescent="0.2">
      <c r="B15" s="78"/>
      <c r="E15" s="76"/>
      <c r="F15" s="77"/>
      <c r="G15" s="81"/>
    </row>
    <row r="16" spans="2:12" x14ac:dyDescent="0.2">
      <c r="B16" s="83">
        <f>B11+B12</f>
        <v>33277</v>
      </c>
      <c r="C16" s="84" t="s">
        <v>545</v>
      </c>
      <c r="D16" s="72"/>
      <c r="E16" s="167" t="s">
        <v>1039</v>
      </c>
      <c r="F16" s="72"/>
      <c r="G16" s="85">
        <f>G11</f>
        <v>33277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10527</v>
      </c>
      <c r="C26" s="79" t="s">
        <v>1033</v>
      </c>
      <c r="D26" s="79" t="s">
        <v>594</v>
      </c>
      <c r="E26" s="166" t="s">
        <v>1030</v>
      </c>
      <c r="F26" s="62" t="s">
        <v>593</v>
      </c>
      <c r="G26" s="81">
        <f>+B12</f>
        <v>11829</v>
      </c>
    </row>
    <row r="27" spans="2:7" x14ac:dyDescent="0.2">
      <c r="B27" s="78">
        <v>8347</v>
      </c>
      <c r="C27" s="79" t="s">
        <v>592</v>
      </c>
      <c r="E27" s="76"/>
      <c r="F27" s="77"/>
      <c r="G27" s="81"/>
    </row>
    <row r="28" spans="2:7" x14ac:dyDescent="0.2">
      <c r="B28" s="78">
        <f>B29+B30</f>
        <v>2180</v>
      </c>
      <c r="C28" s="79" t="s">
        <v>591</v>
      </c>
      <c r="E28" s="76"/>
      <c r="F28" s="77"/>
      <c r="G28" s="81"/>
    </row>
    <row r="29" spans="2:7" x14ac:dyDescent="0.2">
      <c r="B29" s="78">
        <v>2180</v>
      </c>
      <c r="C29" s="79" t="s">
        <v>1056</v>
      </c>
      <c r="E29" s="76"/>
      <c r="F29" s="77"/>
      <c r="G29" s="81"/>
    </row>
    <row r="30" spans="2:7" x14ac:dyDescent="0.2">
      <c r="B30" s="78">
        <v>0</v>
      </c>
      <c r="C30" s="79" t="s">
        <v>1057</v>
      </c>
      <c r="E30" s="76"/>
      <c r="F30" s="77"/>
      <c r="G30" s="81"/>
    </row>
    <row r="31" spans="2:7" ht="12.75" customHeight="1" x14ac:dyDescent="0.2">
      <c r="B31" s="78">
        <v>258</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1044</v>
      </c>
      <c r="C33" s="79" t="s">
        <v>1036</v>
      </c>
      <c r="D33" s="60" t="s">
        <v>587</v>
      </c>
      <c r="E33" s="76"/>
      <c r="F33" s="77"/>
      <c r="G33" s="81"/>
    </row>
    <row r="34" spans="2:7" x14ac:dyDescent="0.2">
      <c r="B34" s="78"/>
      <c r="E34" s="76"/>
      <c r="F34" s="77"/>
      <c r="G34" s="81"/>
    </row>
    <row r="35" spans="2:7" x14ac:dyDescent="0.2">
      <c r="B35" s="83">
        <f>B26+B31+B32+B33</f>
        <v>11829</v>
      </c>
      <c r="C35" s="84" t="s">
        <v>1039</v>
      </c>
      <c r="D35" s="72"/>
      <c r="E35" s="167" t="s">
        <v>1039</v>
      </c>
      <c r="F35" s="72"/>
      <c r="G35" s="85">
        <f>G26</f>
        <v>11829</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14</v>
      </c>
      <c r="C42" s="79" t="s">
        <v>1037</v>
      </c>
      <c r="D42" s="82" t="s">
        <v>586</v>
      </c>
      <c r="E42" s="166" t="s">
        <v>1036</v>
      </c>
      <c r="F42" s="60" t="s">
        <v>587</v>
      </c>
      <c r="G42" s="81">
        <f>+B33</f>
        <v>1044</v>
      </c>
    </row>
    <row r="43" spans="2:7" x14ac:dyDescent="0.2">
      <c r="B43" s="78">
        <v>14</v>
      </c>
      <c r="C43" s="88" t="s">
        <v>585</v>
      </c>
      <c r="E43" s="169" t="s">
        <v>1037</v>
      </c>
      <c r="F43" s="89" t="s">
        <v>586</v>
      </c>
      <c r="G43" s="81">
        <f>G44+G45+G47+G48+G49</f>
        <v>39</v>
      </c>
    </row>
    <row r="44" spans="2:7" x14ac:dyDescent="0.2">
      <c r="B44" s="78">
        <v>0</v>
      </c>
      <c r="C44" s="79" t="s">
        <v>584</v>
      </c>
      <c r="E44" s="169" t="s">
        <v>1064</v>
      </c>
      <c r="F44" s="75" t="s">
        <v>1065</v>
      </c>
      <c r="G44" s="81">
        <v>39</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1069</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1083</v>
      </c>
      <c r="C52" s="84" t="s">
        <v>1039</v>
      </c>
      <c r="D52" s="72"/>
      <c r="E52" s="167" t="s">
        <v>1039</v>
      </c>
      <c r="F52" s="72"/>
      <c r="G52" s="85">
        <f>G42+G43+G50</f>
        <v>1083</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232</v>
      </c>
      <c r="C59" s="79" t="s">
        <v>1040</v>
      </c>
      <c r="D59" s="80" t="s">
        <v>578</v>
      </c>
      <c r="E59" s="166" t="s">
        <v>1038</v>
      </c>
      <c r="F59" s="60" t="s">
        <v>577</v>
      </c>
      <c r="G59" s="81">
        <f>+B49</f>
        <v>1069</v>
      </c>
    </row>
    <row r="60" spans="2:7" x14ac:dyDescent="0.2">
      <c r="B60" s="78">
        <v>232</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1228</v>
      </c>
    </row>
    <row r="64" spans="2:7" x14ac:dyDescent="0.2">
      <c r="B64" s="78">
        <f>B65+B66+B67</f>
        <v>113</v>
      </c>
      <c r="C64" s="79" t="s">
        <v>1042</v>
      </c>
      <c r="D64" s="75" t="s">
        <v>572</v>
      </c>
      <c r="E64" s="166" t="s">
        <v>1080</v>
      </c>
      <c r="F64" s="75" t="s">
        <v>1081</v>
      </c>
      <c r="G64" s="81">
        <v>0</v>
      </c>
    </row>
    <row r="65" spans="2:7" x14ac:dyDescent="0.2">
      <c r="B65" s="78">
        <v>76</v>
      </c>
      <c r="C65" s="79" t="s">
        <v>571</v>
      </c>
      <c r="E65" s="166" t="s">
        <v>1082</v>
      </c>
      <c r="F65" s="75" t="s">
        <v>1083</v>
      </c>
      <c r="G65" s="81">
        <v>0</v>
      </c>
    </row>
    <row r="66" spans="2:7" x14ac:dyDescent="0.2">
      <c r="B66" s="78">
        <v>0</v>
      </c>
      <c r="C66" s="79" t="s">
        <v>570</v>
      </c>
      <c r="E66" s="166" t="s">
        <v>1084</v>
      </c>
      <c r="F66" s="75" t="s">
        <v>1085</v>
      </c>
      <c r="G66" s="81">
        <v>1228</v>
      </c>
    </row>
    <row r="67" spans="2:7" x14ac:dyDescent="0.2">
      <c r="B67" s="78">
        <v>37</v>
      </c>
      <c r="C67" s="79" t="s">
        <v>569</v>
      </c>
      <c r="E67" s="76"/>
      <c r="F67" s="77"/>
      <c r="G67" s="81"/>
    </row>
    <row r="68" spans="2:7" x14ac:dyDescent="0.2">
      <c r="B68" s="78">
        <f>G70-B59-B62-B64</f>
        <v>1952</v>
      </c>
      <c r="C68" s="79" t="s">
        <v>1043</v>
      </c>
      <c r="D68" s="79" t="s">
        <v>564</v>
      </c>
      <c r="E68" s="76"/>
      <c r="F68" s="77"/>
      <c r="G68" s="81"/>
    </row>
    <row r="69" spans="2:7" ht="17.45" customHeight="1" x14ac:dyDescent="0.2">
      <c r="B69" s="78"/>
      <c r="E69" s="76"/>
      <c r="F69" s="77"/>
      <c r="G69" s="81"/>
    </row>
    <row r="70" spans="2:7" ht="17.45" customHeight="1" x14ac:dyDescent="0.2">
      <c r="B70" s="83">
        <f>B59+B62+B64+B68</f>
        <v>2297</v>
      </c>
      <c r="C70" s="84" t="s">
        <v>1039</v>
      </c>
      <c r="D70" s="72"/>
      <c r="E70" s="167" t="s">
        <v>1039</v>
      </c>
      <c r="F70" s="72"/>
      <c r="G70" s="85">
        <f>G59+G60+G63</f>
        <v>2297</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1952</v>
      </c>
    </row>
    <row r="78" spans="2:7" x14ac:dyDescent="0.2">
      <c r="B78" s="78"/>
      <c r="D78" s="79" t="s">
        <v>563</v>
      </c>
      <c r="E78" s="166"/>
      <c r="F78" s="79"/>
      <c r="G78" s="81"/>
    </row>
    <row r="79" spans="2:7" x14ac:dyDescent="0.2">
      <c r="B79" s="78">
        <f>G82-B77</f>
        <v>1952</v>
      </c>
      <c r="C79" s="79" t="s">
        <v>1045</v>
      </c>
      <c r="D79" s="62" t="s">
        <v>562</v>
      </c>
      <c r="E79" s="76"/>
      <c r="F79" s="77"/>
      <c r="G79" s="81"/>
    </row>
    <row r="80" spans="2:7" x14ac:dyDescent="0.2">
      <c r="B80" s="78">
        <f>B79-B13</f>
        <v>570</v>
      </c>
      <c r="C80" s="79" t="s">
        <v>1046</v>
      </c>
      <c r="D80" s="60" t="s">
        <v>559</v>
      </c>
      <c r="E80" s="76"/>
      <c r="F80" s="77"/>
      <c r="G80" s="81"/>
    </row>
    <row r="81" spans="2:7" x14ac:dyDescent="0.2">
      <c r="B81" s="78"/>
      <c r="E81" s="76"/>
      <c r="F81" s="77"/>
      <c r="G81" s="81"/>
    </row>
    <row r="82" spans="2:7" x14ac:dyDescent="0.2">
      <c r="B82" s="83">
        <f>B77+B79</f>
        <v>1952</v>
      </c>
      <c r="C82" s="84" t="s">
        <v>1039</v>
      </c>
      <c r="D82" s="72"/>
      <c r="E82" s="167" t="s">
        <v>1039</v>
      </c>
      <c r="F82" s="72"/>
      <c r="G82" s="85">
        <f>G77</f>
        <v>1952</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771</v>
      </c>
      <c r="C92" s="79" t="s">
        <v>1047</v>
      </c>
      <c r="D92" s="60" t="s">
        <v>552</v>
      </c>
      <c r="E92" s="166" t="s">
        <v>1045</v>
      </c>
      <c r="F92" s="60" t="s">
        <v>559</v>
      </c>
      <c r="G92" s="81">
        <f>+B80</f>
        <v>570</v>
      </c>
    </row>
    <row r="93" spans="2:7" x14ac:dyDescent="0.2">
      <c r="B93" s="78"/>
      <c r="D93" s="62" t="s">
        <v>550</v>
      </c>
      <c r="E93" s="166" t="s">
        <v>1053</v>
      </c>
      <c r="F93" s="75" t="s">
        <v>558</v>
      </c>
      <c r="G93" s="81">
        <f>G94+G95</f>
        <v>201</v>
      </c>
    </row>
    <row r="94" spans="2:7" x14ac:dyDescent="0.2">
      <c r="B94" s="78"/>
      <c r="D94" s="79"/>
      <c r="E94" s="166" t="s">
        <v>557</v>
      </c>
      <c r="G94" s="81">
        <v>0</v>
      </c>
    </row>
    <row r="95" spans="2:7" x14ac:dyDescent="0.2">
      <c r="B95" s="78"/>
      <c r="D95" s="79"/>
      <c r="E95" s="166" t="s">
        <v>556</v>
      </c>
      <c r="G95" s="81">
        <v>201</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771</v>
      </c>
      <c r="C99" s="84" t="s">
        <v>1039</v>
      </c>
      <c r="D99" s="72"/>
      <c r="E99" s="167" t="s">
        <v>1039</v>
      </c>
      <c r="F99" s="72"/>
      <c r="G99" s="85">
        <f>G92+G93+G96</f>
        <v>771</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117</v>
      </c>
      <c r="C106" s="79" t="s">
        <v>1048</v>
      </c>
      <c r="D106" s="94" t="s">
        <v>553</v>
      </c>
      <c r="E106" s="76"/>
      <c r="F106" s="77"/>
      <c r="G106" s="76"/>
    </row>
    <row r="107" spans="2:7" x14ac:dyDescent="0.2">
      <c r="B107" s="78">
        <v>130</v>
      </c>
      <c r="C107" s="79" t="s">
        <v>1049</v>
      </c>
      <c r="D107" s="79"/>
      <c r="E107" s="166" t="s">
        <v>1047</v>
      </c>
      <c r="F107" s="62" t="s">
        <v>552</v>
      </c>
      <c r="G107" s="81"/>
    </row>
    <row r="108" spans="2:7" x14ac:dyDescent="0.2">
      <c r="B108" s="78">
        <f>-B13</f>
        <v>-1382</v>
      </c>
      <c r="C108" s="79" t="s">
        <v>1055</v>
      </c>
      <c r="D108" s="79" t="s">
        <v>551</v>
      </c>
      <c r="E108" s="166"/>
      <c r="F108" s="61" t="s">
        <v>550</v>
      </c>
      <c r="G108" s="81">
        <f>B92</f>
        <v>771</v>
      </c>
    </row>
    <row r="109" spans="2:7" x14ac:dyDescent="0.2">
      <c r="B109" s="78">
        <v>-13</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2036</v>
      </c>
      <c r="C113" s="168" t="s">
        <v>1051</v>
      </c>
      <c r="D113" s="60" t="s">
        <v>546</v>
      </c>
      <c r="E113" s="170"/>
      <c r="F113" s="92"/>
      <c r="G113" s="81"/>
    </row>
    <row r="114" spans="2:7" x14ac:dyDescent="0.2">
      <c r="B114" s="78"/>
      <c r="D114" s="79"/>
      <c r="E114" s="170"/>
      <c r="F114" s="77"/>
      <c r="G114" s="81"/>
    </row>
    <row r="115" spans="2:7" x14ac:dyDescent="0.2">
      <c r="B115" s="83">
        <f>B106+B108+B111+B113</f>
        <v>771</v>
      </c>
      <c r="C115" s="84" t="s">
        <v>1039</v>
      </c>
      <c r="D115" s="98"/>
      <c r="E115" s="167" t="s">
        <v>1039</v>
      </c>
      <c r="F115" s="72"/>
      <c r="G115" s="85">
        <f>G108</f>
        <v>771</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2036</v>
      </c>
    </row>
    <row r="123" spans="2:7" ht="15" x14ac:dyDescent="0.2">
      <c r="B123" s="78">
        <f>B125+B128+B131+B134+B137+B142+B143+B144</f>
        <v>2616</v>
      </c>
      <c r="C123" s="52"/>
      <c r="D123" s="79" t="s">
        <v>540</v>
      </c>
      <c r="E123" s="52"/>
      <c r="F123" s="52"/>
      <c r="G123" s="81">
        <f>G125+G128+G131+G134+G137+G142+G143+G144</f>
        <v>580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2103</v>
      </c>
      <c r="D128" s="79" t="s">
        <v>536</v>
      </c>
      <c r="G128" s="81">
        <f>G129+G130</f>
        <v>22</v>
      </c>
    </row>
    <row r="129" spans="2:7" x14ac:dyDescent="0.2">
      <c r="B129" s="78">
        <v>-1181</v>
      </c>
      <c r="D129" s="79" t="s">
        <v>535</v>
      </c>
      <c r="G129" s="81">
        <v>0</v>
      </c>
    </row>
    <row r="130" spans="2:7" x14ac:dyDescent="0.2">
      <c r="B130" s="78">
        <v>3284</v>
      </c>
      <c r="D130" s="79" t="s">
        <v>534</v>
      </c>
      <c r="G130" s="81">
        <v>22</v>
      </c>
    </row>
    <row r="131" spans="2:7" x14ac:dyDescent="0.2">
      <c r="B131" s="78">
        <f>B132+B133</f>
        <v>0</v>
      </c>
      <c r="D131" s="79" t="s">
        <v>533</v>
      </c>
      <c r="G131" s="81">
        <f>G132+G133</f>
        <v>33</v>
      </c>
    </row>
    <row r="132" spans="2:7" x14ac:dyDescent="0.2">
      <c r="B132" s="78">
        <v>0</v>
      </c>
      <c r="D132" s="79" t="s">
        <v>532</v>
      </c>
      <c r="G132" s="81">
        <v>33</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513</v>
      </c>
      <c r="D144" s="79" t="s">
        <v>520</v>
      </c>
      <c r="G144" s="81">
        <f>G145+G146</f>
        <v>525</v>
      </c>
    </row>
    <row r="145" spans="2:7" x14ac:dyDescent="0.2">
      <c r="B145" s="78">
        <v>415</v>
      </c>
      <c r="D145" s="79" t="s">
        <v>519</v>
      </c>
      <c r="G145" s="81">
        <v>299</v>
      </c>
    </row>
    <row r="146" spans="2:7" x14ac:dyDescent="0.2">
      <c r="B146" s="83">
        <v>98</v>
      </c>
      <c r="C146" s="99"/>
      <c r="D146" s="98" t="s">
        <v>518</v>
      </c>
      <c r="E146" s="99"/>
      <c r="F146" s="99"/>
      <c r="G146" s="85">
        <v>226</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617</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102573</v>
      </c>
      <c r="C11" s="79" t="s">
        <v>1029</v>
      </c>
      <c r="D11" s="79" t="s">
        <v>599</v>
      </c>
      <c r="E11" s="166" t="s">
        <v>1052</v>
      </c>
      <c r="F11" s="80" t="s">
        <v>598</v>
      </c>
      <c r="G11" s="81">
        <f>G12+G13</f>
        <v>137542</v>
      </c>
    </row>
    <row r="12" spans="2:12" x14ac:dyDescent="0.2">
      <c r="B12" s="78">
        <f>G11-B11</f>
        <v>34969</v>
      </c>
      <c r="C12" s="79" t="s">
        <v>1030</v>
      </c>
      <c r="D12" s="60" t="s">
        <v>593</v>
      </c>
      <c r="E12" s="166" t="s">
        <v>1060</v>
      </c>
      <c r="F12" s="77" t="s">
        <v>1061</v>
      </c>
      <c r="G12" s="81">
        <v>137542</v>
      </c>
    </row>
    <row r="13" spans="2:12" x14ac:dyDescent="0.2">
      <c r="B13" s="78">
        <v>28972</v>
      </c>
      <c r="C13" s="79" t="s">
        <v>1031</v>
      </c>
      <c r="D13" s="79" t="s">
        <v>551</v>
      </c>
      <c r="E13" s="166" t="s">
        <v>1062</v>
      </c>
      <c r="F13" s="75" t="s">
        <v>1063</v>
      </c>
      <c r="G13" s="81">
        <v>0</v>
      </c>
    </row>
    <row r="14" spans="2:12" x14ac:dyDescent="0.2">
      <c r="B14" s="78">
        <f>B12-B13</f>
        <v>5997</v>
      </c>
      <c r="C14" s="79" t="s">
        <v>1032</v>
      </c>
      <c r="D14" s="60" t="s">
        <v>597</v>
      </c>
      <c r="E14" s="166"/>
      <c r="F14" s="77"/>
      <c r="G14" s="81"/>
    </row>
    <row r="15" spans="2:12" ht="7.15" customHeight="1" x14ac:dyDescent="0.2">
      <c r="B15" s="78"/>
      <c r="E15" s="76"/>
      <c r="F15" s="77"/>
      <c r="G15" s="81"/>
    </row>
    <row r="16" spans="2:12" x14ac:dyDescent="0.2">
      <c r="B16" s="83">
        <f>B11+B12</f>
        <v>137542</v>
      </c>
      <c r="C16" s="84" t="s">
        <v>545</v>
      </c>
      <c r="D16" s="72"/>
      <c r="E16" s="167" t="s">
        <v>1039</v>
      </c>
      <c r="F16" s="72"/>
      <c r="G16" s="85">
        <f>G11</f>
        <v>137542</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7484</v>
      </c>
      <c r="C26" s="79" t="s">
        <v>1033</v>
      </c>
      <c r="D26" s="79" t="s">
        <v>594</v>
      </c>
      <c r="E26" s="166" t="s">
        <v>1030</v>
      </c>
      <c r="F26" s="62" t="s">
        <v>593</v>
      </c>
      <c r="G26" s="81">
        <f>+B12</f>
        <v>34969</v>
      </c>
    </row>
    <row r="27" spans="2:7" x14ac:dyDescent="0.2">
      <c r="B27" s="78">
        <v>6057</v>
      </c>
      <c r="C27" s="79" t="s">
        <v>592</v>
      </c>
      <c r="E27" s="76"/>
      <c r="F27" s="77"/>
      <c r="G27" s="81"/>
    </row>
    <row r="28" spans="2:7" x14ac:dyDescent="0.2">
      <c r="B28" s="78">
        <f>B29+B30</f>
        <v>1427</v>
      </c>
      <c r="C28" s="79" t="s">
        <v>591</v>
      </c>
      <c r="E28" s="76"/>
      <c r="F28" s="77"/>
      <c r="G28" s="81"/>
    </row>
    <row r="29" spans="2:7" x14ac:dyDescent="0.2">
      <c r="B29" s="78">
        <v>1427</v>
      </c>
      <c r="C29" s="79" t="s">
        <v>1056</v>
      </c>
      <c r="E29" s="76"/>
      <c r="F29" s="77"/>
      <c r="G29" s="81"/>
    </row>
    <row r="30" spans="2:7" x14ac:dyDescent="0.2">
      <c r="B30" s="78">
        <v>0</v>
      </c>
      <c r="C30" s="79" t="s">
        <v>1057</v>
      </c>
      <c r="E30" s="76"/>
      <c r="F30" s="77"/>
      <c r="G30" s="81"/>
    </row>
    <row r="31" spans="2:7" ht="12.75" customHeight="1" x14ac:dyDescent="0.2">
      <c r="B31" s="78">
        <v>3982</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23503</v>
      </c>
      <c r="C33" s="79" t="s">
        <v>1036</v>
      </c>
      <c r="D33" s="60" t="s">
        <v>587</v>
      </c>
      <c r="E33" s="76"/>
      <c r="F33" s="77"/>
      <c r="G33" s="81"/>
    </row>
    <row r="34" spans="2:7" x14ac:dyDescent="0.2">
      <c r="B34" s="78"/>
      <c r="E34" s="76"/>
      <c r="F34" s="77"/>
      <c r="G34" s="81"/>
    </row>
    <row r="35" spans="2:7" x14ac:dyDescent="0.2">
      <c r="B35" s="83">
        <f>B26+B31+B32+B33</f>
        <v>34969</v>
      </c>
      <c r="C35" s="84" t="s">
        <v>1039</v>
      </c>
      <c r="D35" s="72"/>
      <c r="E35" s="167" t="s">
        <v>1039</v>
      </c>
      <c r="F35" s="72"/>
      <c r="G35" s="85">
        <f>G26</f>
        <v>34969</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992</v>
      </c>
      <c r="C42" s="79" t="s">
        <v>1037</v>
      </c>
      <c r="D42" s="82" t="s">
        <v>586</v>
      </c>
      <c r="E42" s="166" t="s">
        <v>1036</v>
      </c>
      <c r="F42" s="60" t="s">
        <v>587</v>
      </c>
      <c r="G42" s="81">
        <f>+B33</f>
        <v>23503</v>
      </c>
    </row>
    <row r="43" spans="2:7" x14ac:dyDescent="0.2">
      <c r="B43" s="78">
        <v>992</v>
      </c>
      <c r="C43" s="88" t="s">
        <v>585</v>
      </c>
      <c r="E43" s="169" t="s">
        <v>1037</v>
      </c>
      <c r="F43" s="89" t="s">
        <v>586</v>
      </c>
      <c r="G43" s="81">
        <f>G44+G45+G47+G48+G49</f>
        <v>239</v>
      </c>
    </row>
    <row r="44" spans="2:7" x14ac:dyDescent="0.2">
      <c r="B44" s="78">
        <v>0</v>
      </c>
      <c r="C44" s="79" t="s">
        <v>584</v>
      </c>
      <c r="E44" s="169" t="s">
        <v>1064</v>
      </c>
      <c r="F44" s="75" t="s">
        <v>1065</v>
      </c>
      <c r="G44" s="81">
        <v>239</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22750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23742</v>
      </c>
      <c r="C52" s="84" t="s">
        <v>1039</v>
      </c>
      <c r="D52" s="72"/>
      <c r="E52" s="167" t="s">
        <v>1039</v>
      </c>
      <c r="F52" s="72"/>
      <c r="G52" s="85">
        <f>G42+G43+G50</f>
        <v>23742</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3148</v>
      </c>
      <c r="C59" s="79" t="s">
        <v>1040</v>
      </c>
      <c r="D59" s="80" t="s">
        <v>578</v>
      </c>
      <c r="E59" s="166" t="s">
        <v>1038</v>
      </c>
      <c r="F59" s="60" t="s">
        <v>577</v>
      </c>
      <c r="G59" s="81">
        <f>+B49</f>
        <v>22750</v>
      </c>
    </row>
    <row r="60" spans="2:7" x14ac:dyDescent="0.2">
      <c r="B60" s="78">
        <v>3148</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116</v>
      </c>
    </row>
    <row r="64" spans="2:7" x14ac:dyDescent="0.2">
      <c r="B64" s="78">
        <f>B65+B66+B67</f>
        <v>135</v>
      </c>
      <c r="C64" s="79" t="s">
        <v>1042</v>
      </c>
      <c r="D64" s="75" t="s">
        <v>572</v>
      </c>
      <c r="E64" s="166" t="s">
        <v>1080</v>
      </c>
      <c r="F64" s="75" t="s">
        <v>1081</v>
      </c>
      <c r="G64" s="81">
        <v>0</v>
      </c>
    </row>
    <row r="65" spans="2:7" x14ac:dyDescent="0.2">
      <c r="B65" s="78">
        <v>12</v>
      </c>
      <c r="C65" s="79" t="s">
        <v>571</v>
      </c>
      <c r="E65" s="166" t="s">
        <v>1082</v>
      </c>
      <c r="F65" s="75" t="s">
        <v>1083</v>
      </c>
      <c r="G65" s="81">
        <v>0</v>
      </c>
    </row>
    <row r="66" spans="2:7" x14ac:dyDescent="0.2">
      <c r="B66" s="78">
        <v>0</v>
      </c>
      <c r="C66" s="79" t="s">
        <v>570</v>
      </c>
      <c r="E66" s="166" t="s">
        <v>1084</v>
      </c>
      <c r="F66" s="75" t="s">
        <v>1085</v>
      </c>
      <c r="G66" s="81">
        <v>116</v>
      </c>
    </row>
    <row r="67" spans="2:7" x14ac:dyDescent="0.2">
      <c r="B67" s="78">
        <v>123</v>
      </c>
      <c r="C67" s="79" t="s">
        <v>569</v>
      </c>
      <c r="E67" s="76"/>
      <c r="F67" s="77"/>
      <c r="G67" s="81"/>
    </row>
    <row r="68" spans="2:7" x14ac:dyDescent="0.2">
      <c r="B68" s="78">
        <f>G70-B59-B62-B64</f>
        <v>19583</v>
      </c>
      <c r="C68" s="79" t="s">
        <v>1043</v>
      </c>
      <c r="D68" s="79" t="s">
        <v>564</v>
      </c>
      <c r="E68" s="76"/>
      <c r="F68" s="77"/>
      <c r="G68" s="81"/>
    </row>
    <row r="69" spans="2:7" ht="17.45" customHeight="1" x14ac:dyDescent="0.2">
      <c r="B69" s="78"/>
      <c r="E69" s="76"/>
      <c r="F69" s="77"/>
      <c r="G69" s="81"/>
    </row>
    <row r="70" spans="2:7" ht="17.45" customHeight="1" x14ac:dyDescent="0.2">
      <c r="B70" s="83">
        <f>B59+B62+B64+B68</f>
        <v>22866</v>
      </c>
      <c r="C70" s="84" t="s">
        <v>1039</v>
      </c>
      <c r="D70" s="72"/>
      <c r="E70" s="167" t="s">
        <v>1039</v>
      </c>
      <c r="F70" s="72"/>
      <c r="G70" s="85">
        <f>G59+G60+G63</f>
        <v>22866</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19583</v>
      </c>
    </row>
    <row r="78" spans="2:7" x14ac:dyDescent="0.2">
      <c r="B78" s="78"/>
      <c r="D78" s="79" t="s">
        <v>563</v>
      </c>
      <c r="E78" s="166"/>
      <c r="F78" s="79"/>
      <c r="G78" s="81"/>
    </row>
    <row r="79" spans="2:7" x14ac:dyDescent="0.2">
      <c r="B79" s="78">
        <f>G82-B77</f>
        <v>19583</v>
      </c>
      <c r="C79" s="79" t="s">
        <v>1045</v>
      </c>
      <c r="D79" s="62" t="s">
        <v>562</v>
      </c>
      <c r="E79" s="76"/>
      <c r="F79" s="77"/>
      <c r="G79" s="81"/>
    </row>
    <row r="80" spans="2:7" x14ac:dyDescent="0.2">
      <c r="B80" s="78">
        <f>B79-B13</f>
        <v>-9389</v>
      </c>
      <c r="C80" s="79" t="s">
        <v>1046</v>
      </c>
      <c r="D80" s="60" t="s">
        <v>559</v>
      </c>
      <c r="E80" s="76"/>
      <c r="F80" s="77"/>
      <c r="G80" s="81"/>
    </row>
    <row r="81" spans="2:7" x14ac:dyDescent="0.2">
      <c r="B81" s="78"/>
      <c r="E81" s="76"/>
      <c r="F81" s="77"/>
      <c r="G81" s="81"/>
    </row>
    <row r="82" spans="2:7" x14ac:dyDescent="0.2">
      <c r="B82" s="83">
        <f>B77+B79</f>
        <v>19583</v>
      </c>
      <c r="C82" s="84" t="s">
        <v>1039</v>
      </c>
      <c r="D82" s="72"/>
      <c r="E82" s="167" t="s">
        <v>1039</v>
      </c>
      <c r="F82" s="72"/>
      <c r="G82" s="85">
        <f>G77</f>
        <v>19583</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-4483</v>
      </c>
      <c r="C92" s="79" t="s">
        <v>1047</v>
      </c>
      <c r="D92" s="60" t="s">
        <v>552</v>
      </c>
      <c r="E92" s="166" t="s">
        <v>1045</v>
      </c>
      <c r="F92" s="60" t="s">
        <v>559</v>
      </c>
      <c r="G92" s="81">
        <f>+B80</f>
        <v>-9389</v>
      </c>
    </row>
    <row r="93" spans="2:7" x14ac:dyDescent="0.2">
      <c r="B93" s="78"/>
      <c r="D93" s="62" t="s">
        <v>550</v>
      </c>
      <c r="E93" s="166" t="s">
        <v>1053</v>
      </c>
      <c r="F93" s="75" t="s">
        <v>558</v>
      </c>
      <c r="G93" s="81">
        <f>G94+G95</f>
        <v>4906</v>
      </c>
    </row>
    <row r="94" spans="2:7" x14ac:dyDescent="0.2">
      <c r="B94" s="78"/>
      <c r="D94" s="79"/>
      <c r="E94" s="166" t="s">
        <v>557</v>
      </c>
      <c r="G94" s="81">
        <v>4906</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-4483</v>
      </c>
      <c r="C99" s="84" t="s">
        <v>1039</v>
      </c>
      <c r="D99" s="72"/>
      <c r="E99" s="167" t="s">
        <v>1039</v>
      </c>
      <c r="F99" s="72"/>
      <c r="G99" s="85">
        <f>G92+G93+G96</f>
        <v>-4483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19154</v>
      </c>
      <c r="C106" s="79" t="s">
        <v>1048</v>
      </c>
      <c r="D106" s="94" t="s">
        <v>553</v>
      </c>
      <c r="E106" s="76"/>
      <c r="F106" s="77"/>
      <c r="G106" s="76"/>
    </row>
    <row r="107" spans="2:7" x14ac:dyDescent="0.2">
      <c r="B107" s="78">
        <v>19148</v>
      </c>
      <c r="C107" s="79" t="s">
        <v>1049</v>
      </c>
      <c r="D107" s="79"/>
      <c r="E107" s="166" t="s">
        <v>1047</v>
      </c>
      <c r="F107" s="62" t="s">
        <v>552</v>
      </c>
      <c r="G107" s="81"/>
    </row>
    <row r="108" spans="2:7" x14ac:dyDescent="0.2">
      <c r="B108" s="78">
        <f>-B13</f>
        <v>-28972</v>
      </c>
      <c r="C108" s="79" t="s">
        <v>1055</v>
      </c>
      <c r="D108" s="79" t="s">
        <v>551</v>
      </c>
      <c r="E108" s="166"/>
      <c r="F108" s="61" t="s">
        <v>550</v>
      </c>
      <c r="G108" s="81">
        <f>B92</f>
        <v>-4483</v>
      </c>
    </row>
    <row r="109" spans="2:7" x14ac:dyDescent="0.2">
      <c r="B109" s="78">
        <v>6</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5335</v>
      </c>
      <c r="C113" s="168" t="s">
        <v>1051</v>
      </c>
      <c r="D113" s="60" t="s">
        <v>546</v>
      </c>
      <c r="E113" s="170"/>
      <c r="F113" s="92"/>
      <c r="G113" s="81"/>
    </row>
    <row r="114" spans="2:7" x14ac:dyDescent="0.2">
      <c r="B114" s="78"/>
      <c r="D114" s="79"/>
      <c r="E114" s="170"/>
      <c r="F114" s="77"/>
      <c r="G114" s="81"/>
    </row>
    <row r="115" spans="2:7" x14ac:dyDescent="0.2">
      <c r="B115" s="83">
        <f>B106+B108+B111+B113</f>
        <v>-4483</v>
      </c>
      <c r="C115" s="84" t="s">
        <v>1039</v>
      </c>
      <c r="D115" s="98"/>
      <c r="E115" s="167" t="s">
        <v>1039</v>
      </c>
      <c r="F115" s="72"/>
      <c r="G115" s="85">
        <f>G108</f>
        <v>-4483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5335</v>
      </c>
    </row>
    <row r="123" spans="2:7" ht="15" x14ac:dyDescent="0.2">
      <c r="B123" s="78">
        <f>B125+B128+B131+B134+B137+B142+B143+B144</f>
        <v>10501</v>
      </c>
      <c r="C123" s="52"/>
      <c r="D123" s="79" t="s">
        <v>540</v>
      </c>
      <c r="E123" s="52"/>
      <c r="F123" s="52"/>
      <c r="G123" s="81">
        <f>G125+G128+G131+G134+G137+G142+G143+G144</f>
        <v>5166</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7202</v>
      </c>
      <c r="D128" s="79" t="s">
        <v>536</v>
      </c>
      <c r="G128" s="81">
        <f>G129+G130</f>
        <v>6758</v>
      </c>
    </row>
    <row r="129" spans="2:7" x14ac:dyDescent="0.2">
      <c r="B129" s="78">
        <v>7394</v>
      </c>
      <c r="D129" s="79" t="s">
        <v>535</v>
      </c>
      <c r="G129" s="81">
        <v>0</v>
      </c>
    </row>
    <row r="130" spans="2:7" x14ac:dyDescent="0.2">
      <c r="B130" s="78">
        <v>-192</v>
      </c>
      <c r="D130" s="79" t="s">
        <v>534</v>
      </c>
      <c r="G130" s="81">
        <v>6758</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-422</v>
      </c>
      <c r="D134" s="79" t="s">
        <v>530</v>
      </c>
      <c r="G134" s="81">
        <f>G135+G136</f>
        <v>-141</v>
      </c>
    </row>
    <row r="135" spans="2:7" x14ac:dyDescent="0.2">
      <c r="B135" s="78">
        <v>0</v>
      </c>
      <c r="D135" s="79" t="s">
        <v>529</v>
      </c>
      <c r="G135" s="81">
        <v>-141</v>
      </c>
    </row>
    <row r="136" spans="2:7" x14ac:dyDescent="0.2">
      <c r="B136" s="78">
        <v>-422</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3721</v>
      </c>
      <c r="D144" s="79" t="s">
        <v>520</v>
      </c>
      <c r="G144" s="81">
        <f>G145+G146</f>
        <v>-1451</v>
      </c>
    </row>
    <row r="145" spans="2:7" x14ac:dyDescent="0.2">
      <c r="B145" s="78">
        <v>2331</v>
      </c>
      <c r="D145" s="79" t="s">
        <v>519</v>
      </c>
      <c r="G145" s="81">
        <v>63</v>
      </c>
    </row>
    <row r="146" spans="2:7" x14ac:dyDescent="0.2">
      <c r="B146" s="83">
        <v>1390</v>
      </c>
      <c r="C146" s="99"/>
      <c r="D146" s="98" t="s">
        <v>518</v>
      </c>
      <c r="E146" s="99"/>
      <c r="F146" s="99"/>
      <c r="G146" s="85">
        <v>-1514</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618</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1025937</v>
      </c>
      <c r="C11" s="79" t="s">
        <v>1029</v>
      </c>
      <c r="D11" s="79" t="s">
        <v>599</v>
      </c>
      <c r="E11" s="166" t="s">
        <v>1052</v>
      </c>
      <c r="F11" s="80" t="s">
        <v>598</v>
      </c>
      <c r="G11" s="81">
        <f>G12+G13</f>
        <v>2302047</v>
      </c>
    </row>
    <row r="12" spans="2:12" x14ac:dyDescent="0.2">
      <c r="B12" s="78">
        <f>G11-B11</f>
        <v>1276110</v>
      </c>
      <c r="C12" s="79" t="s">
        <v>1030</v>
      </c>
      <c r="D12" s="60" t="s">
        <v>593</v>
      </c>
      <c r="E12" s="166" t="s">
        <v>1060</v>
      </c>
      <c r="F12" s="77" t="s">
        <v>1061</v>
      </c>
      <c r="G12" s="81">
        <v>2296499</v>
      </c>
    </row>
    <row r="13" spans="2:12" x14ac:dyDescent="0.2">
      <c r="B13" s="78">
        <v>252098</v>
      </c>
      <c r="C13" s="79" t="s">
        <v>1031</v>
      </c>
      <c r="D13" s="79" t="s">
        <v>551</v>
      </c>
      <c r="E13" s="166" t="s">
        <v>1062</v>
      </c>
      <c r="F13" s="75" t="s">
        <v>1063</v>
      </c>
      <c r="G13" s="81">
        <v>5548</v>
      </c>
    </row>
    <row r="14" spans="2:12" x14ac:dyDescent="0.2">
      <c r="B14" s="78">
        <f>B12-B13</f>
        <v>1024012</v>
      </c>
      <c r="C14" s="79" t="s">
        <v>1032</v>
      </c>
      <c r="D14" s="60" t="s">
        <v>597</v>
      </c>
      <c r="E14" s="166"/>
      <c r="F14" s="77"/>
      <c r="G14" s="81"/>
    </row>
    <row r="15" spans="2:12" ht="7.15" customHeight="1" x14ac:dyDescent="0.2">
      <c r="B15" s="78"/>
      <c r="E15" s="76"/>
      <c r="F15" s="77"/>
      <c r="G15" s="81"/>
    </row>
    <row r="16" spans="2:12" x14ac:dyDescent="0.2">
      <c r="B16" s="83">
        <f>B11+B12</f>
        <v>2302047</v>
      </c>
      <c r="C16" s="84" t="s">
        <v>545</v>
      </c>
      <c r="D16" s="72"/>
      <c r="E16" s="167" t="s">
        <v>1039</v>
      </c>
      <c r="F16" s="72"/>
      <c r="G16" s="85">
        <f>G11</f>
        <v>2302047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635767</v>
      </c>
      <c r="C26" s="79" t="s">
        <v>1033</v>
      </c>
      <c r="D26" s="79" t="s">
        <v>594</v>
      </c>
      <c r="E26" s="166" t="s">
        <v>1030</v>
      </c>
      <c r="F26" s="62" t="s">
        <v>593</v>
      </c>
      <c r="G26" s="81">
        <f>+B12</f>
        <v>1276110</v>
      </c>
    </row>
    <row r="27" spans="2:7" x14ac:dyDescent="0.2">
      <c r="B27" s="78">
        <v>475812</v>
      </c>
      <c r="C27" s="79" t="s">
        <v>592</v>
      </c>
      <c r="E27" s="76"/>
      <c r="F27" s="77"/>
      <c r="G27" s="81"/>
    </row>
    <row r="28" spans="2:7" x14ac:dyDescent="0.2">
      <c r="B28" s="78">
        <f>B29+B30</f>
        <v>159955</v>
      </c>
      <c r="C28" s="79" t="s">
        <v>591</v>
      </c>
      <c r="E28" s="76"/>
      <c r="F28" s="77"/>
      <c r="G28" s="81"/>
    </row>
    <row r="29" spans="2:7" x14ac:dyDescent="0.2">
      <c r="B29" s="78">
        <v>159831</v>
      </c>
      <c r="C29" s="79" t="s">
        <v>1056</v>
      </c>
      <c r="E29" s="76"/>
      <c r="F29" s="77"/>
      <c r="G29" s="81"/>
    </row>
    <row r="30" spans="2:7" x14ac:dyDescent="0.2">
      <c r="B30" s="78">
        <v>124</v>
      </c>
      <c r="C30" s="79" t="s">
        <v>1057</v>
      </c>
      <c r="E30" s="76"/>
      <c r="F30" s="77"/>
      <c r="G30" s="81"/>
    </row>
    <row r="31" spans="2:7" ht="12.75" customHeight="1" x14ac:dyDescent="0.2">
      <c r="B31" s="78">
        <v>33965</v>
      </c>
      <c r="C31" s="79" t="s">
        <v>1034</v>
      </c>
      <c r="D31" s="75" t="s">
        <v>590</v>
      </c>
      <c r="E31" s="76"/>
      <c r="F31" s="77"/>
      <c r="G31" s="81"/>
    </row>
    <row r="32" spans="2:7" ht="12.75" customHeight="1" x14ac:dyDescent="0.2">
      <c r="B32" s="78">
        <v>-341</v>
      </c>
      <c r="C32" s="79" t="s">
        <v>1035</v>
      </c>
      <c r="D32" s="75" t="s">
        <v>589</v>
      </c>
      <c r="E32" s="76"/>
      <c r="F32" s="77"/>
      <c r="G32" s="81"/>
    </row>
    <row r="33" spans="2:7" x14ac:dyDescent="0.2">
      <c r="B33" s="78">
        <f>G35-B26-B31-B32</f>
        <v>606719</v>
      </c>
      <c r="C33" s="79" t="s">
        <v>1036</v>
      </c>
      <c r="D33" s="60" t="s">
        <v>587</v>
      </c>
      <c r="E33" s="76"/>
      <c r="F33" s="77"/>
      <c r="G33" s="81"/>
    </row>
    <row r="34" spans="2:7" x14ac:dyDescent="0.2">
      <c r="B34" s="78"/>
      <c r="E34" s="76"/>
      <c r="F34" s="77"/>
      <c r="G34" s="81"/>
    </row>
    <row r="35" spans="2:7" x14ac:dyDescent="0.2">
      <c r="B35" s="83">
        <f>B26+B31+B32+B33</f>
        <v>1276110</v>
      </c>
      <c r="C35" s="84" t="s">
        <v>1039</v>
      </c>
      <c r="D35" s="72"/>
      <c r="E35" s="167" t="s">
        <v>1039</v>
      </c>
      <c r="F35" s="72"/>
      <c r="G35" s="85">
        <f>G26</f>
        <v>1276110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297374</v>
      </c>
      <c r="C42" s="79" t="s">
        <v>1037</v>
      </c>
      <c r="D42" s="82" t="s">
        <v>586</v>
      </c>
      <c r="E42" s="166" t="s">
        <v>1036</v>
      </c>
      <c r="F42" s="60" t="s">
        <v>587</v>
      </c>
      <c r="G42" s="81">
        <f>+B33</f>
        <v>606719</v>
      </c>
    </row>
    <row r="43" spans="2:7" x14ac:dyDescent="0.2">
      <c r="B43" s="78">
        <v>34472</v>
      </c>
      <c r="C43" s="88" t="s">
        <v>585</v>
      </c>
      <c r="E43" s="169" t="s">
        <v>1037</v>
      </c>
      <c r="F43" s="89" t="s">
        <v>586</v>
      </c>
      <c r="G43" s="81">
        <f>G44+G45+G47+G48+G49</f>
        <v>25687</v>
      </c>
    </row>
    <row r="44" spans="2:7" x14ac:dyDescent="0.2">
      <c r="B44" s="78">
        <v>262902</v>
      </c>
      <c r="C44" s="79" t="s">
        <v>584</v>
      </c>
      <c r="E44" s="169" t="s">
        <v>1064</v>
      </c>
      <c r="F44" s="75" t="s">
        <v>1065</v>
      </c>
      <c r="G44" s="81">
        <v>25001</v>
      </c>
    </row>
    <row r="45" spans="2:7" x14ac:dyDescent="0.2">
      <c r="B45" s="78">
        <v>0</v>
      </c>
      <c r="C45" s="79" t="s">
        <v>583</v>
      </c>
      <c r="D45" s="77"/>
      <c r="E45" s="166" t="s">
        <v>1066</v>
      </c>
      <c r="F45" s="75" t="s">
        <v>1067</v>
      </c>
      <c r="G45" s="81">
        <v>686</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335032</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632406</v>
      </c>
      <c r="C52" s="84" t="s">
        <v>1039</v>
      </c>
      <c r="D52" s="72"/>
      <c r="E52" s="167" t="s">
        <v>1039</v>
      </c>
      <c r="F52" s="72"/>
      <c r="G52" s="85">
        <f>G42+G43+G50</f>
        <v>632406</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2531</v>
      </c>
      <c r="C59" s="79" t="s">
        <v>1040</v>
      </c>
      <c r="D59" s="80" t="s">
        <v>578</v>
      </c>
      <c r="E59" s="166" t="s">
        <v>1038</v>
      </c>
      <c r="F59" s="60" t="s">
        <v>577</v>
      </c>
      <c r="G59" s="81">
        <f>+B49</f>
        <v>335032</v>
      </c>
    </row>
    <row r="60" spans="2:7" x14ac:dyDescent="0.2">
      <c r="B60" s="78">
        <v>2531</v>
      </c>
      <c r="C60" s="79" t="s">
        <v>576</v>
      </c>
      <c r="E60" s="166" t="s">
        <v>1058</v>
      </c>
      <c r="F60" s="79" t="s">
        <v>1059</v>
      </c>
      <c r="G60" s="81">
        <f>G61+G62</f>
        <v>124</v>
      </c>
    </row>
    <row r="61" spans="2:7" x14ac:dyDescent="0.2">
      <c r="B61" s="78">
        <v>0</v>
      </c>
      <c r="C61" s="79" t="s">
        <v>575</v>
      </c>
      <c r="E61" s="166" t="s">
        <v>1076</v>
      </c>
      <c r="F61" s="75" t="s">
        <v>1077</v>
      </c>
      <c r="G61" s="81">
        <v>0</v>
      </c>
    </row>
    <row r="62" spans="2:7" x14ac:dyDescent="0.2">
      <c r="B62" s="78">
        <v>124</v>
      </c>
      <c r="C62" s="79" t="s">
        <v>1041</v>
      </c>
      <c r="D62" s="79" t="s">
        <v>574</v>
      </c>
      <c r="E62" s="166" t="s">
        <v>1078</v>
      </c>
      <c r="F62" s="75" t="s">
        <v>1079</v>
      </c>
      <c r="G62" s="81">
        <v>124</v>
      </c>
    </row>
    <row r="63" spans="2:7" x14ac:dyDescent="0.2">
      <c r="B63" s="78"/>
      <c r="D63" s="79" t="s">
        <v>573</v>
      </c>
      <c r="E63" s="166" t="s">
        <v>1042</v>
      </c>
      <c r="F63" s="75" t="s">
        <v>572</v>
      </c>
      <c r="G63" s="81">
        <f>G64+G65+G66</f>
        <v>1963</v>
      </c>
    </row>
    <row r="64" spans="2:7" x14ac:dyDescent="0.2">
      <c r="B64" s="78">
        <f>B65+B66+B67</f>
        <v>4184</v>
      </c>
      <c r="C64" s="79" t="s">
        <v>1042</v>
      </c>
      <c r="D64" s="75" t="s">
        <v>572</v>
      </c>
      <c r="E64" s="166" t="s">
        <v>1080</v>
      </c>
      <c r="F64" s="75" t="s">
        <v>1081</v>
      </c>
      <c r="G64" s="81">
        <v>0</v>
      </c>
    </row>
    <row r="65" spans="2:7" x14ac:dyDescent="0.2">
      <c r="B65" s="78">
        <v>2793</v>
      </c>
      <c r="C65" s="79" t="s">
        <v>571</v>
      </c>
      <c r="E65" s="166" t="s">
        <v>1082</v>
      </c>
      <c r="F65" s="75" t="s">
        <v>1083</v>
      </c>
      <c r="G65" s="81">
        <v>9</v>
      </c>
    </row>
    <row r="66" spans="2:7" x14ac:dyDescent="0.2">
      <c r="B66" s="78">
        <v>0</v>
      </c>
      <c r="C66" s="79" t="s">
        <v>570</v>
      </c>
      <c r="E66" s="166" t="s">
        <v>1084</v>
      </c>
      <c r="F66" s="75" t="s">
        <v>1085</v>
      </c>
      <c r="G66" s="81">
        <v>1954</v>
      </c>
    </row>
    <row r="67" spans="2:7" x14ac:dyDescent="0.2">
      <c r="B67" s="78">
        <v>1391</v>
      </c>
      <c r="C67" s="79" t="s">
        <v>569</v>
      </c>
      <c r="E67" s="76"/>
      <c r="F67" s="77"/>
      <c r="G67" s="81"/>
    </row>
    <row r="68" spans="2:7" x14ac:dyDescent="0.2">
      <c r="B68" s="78">
        <f>G70-B59-B62-B64</f>
        <v>330280</v>
      </c>
      <c r="C68" s="79" t="s">
        <v>1043</v>
      </c>
      <c r="D68" s="79" t="s">
        <v>564</v>
      </c>
      <c r="E68" s="76"/>
      <c r="F68" s="77"/>
      <c r="G68" s="81"/>
    </row>
    <row r="69" spans="2:7" ht="17.45" customHeight="1" x14ac:dyDescent="0.2">
      <c r="B69" s="78"/>
      <c r="E69" s="76"/>
      <c r="F69" s="77"/>
      <c r="G69" s="81"/>
    </row>
    <row r="70" spans="2:7" ht="17.45" customHeight="1" x14ac:dyDescent="0.2">
      <c r="B70" s="83">
        <f>B59+B62+B64+B68</f>
        <v>337119</v>
      </c>
      <c r="C70" s="84" t="s">
        <v>1039</v>
      </c>
      <c r="D70" s="72"/>
      <c r="E70" s="167" t="s">
        <v>1039</v>
      </c>
      <c r="F70" s="72"/>
      <c r="G70" s="85">
        <f>G59+G60+G63</f>
        <v>337119</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330280</v>
      </c>
    </row>
    <row r="78" spans="2:7" x14ac:dyDescent="0.2">
      <c r="B78" s="78"/>
      <c r="D78" s="79" t="s">
        <v>563</v>
      </c>
      <c r="E78" s="166"/>
      <c r="F78" s="79"/>
      <c r="G78" s="81"/>
    </row>
    <row r="79" spans="2:7" x14ac:dyDescent="0.2">
      <c r="B79" s="78">
        <f>G82-B77</f>
        <v>330280</v>
      </c>
      <c r="C79" s="79" t="s">
        <v>1045</v>
      </c>
      <c r="D79" s="62" t="s">
        <v>562</v>
      </c>
      <c r="E79" s="76"/>
      <c r="F79" s="77"/>
      <c r="G79" s="81"/>
    </row>
    <row r="80" spans="2:7" x14ac:dyDescent="0.2">
      <c r="B80" s="78">
        <f>B79-B13</f>
        <v>78182</v>
      </c>
      <c r="C80" s="79" t="s">
        <v>1046</v>
      </c>
      <c r="D80" s="60" t="s">
        <v>559</v>
      </c>
      <c r="E80" s="76"/>
      <c r="F80" s="77"/>
      <c r="G80" s="81"/>
    </row>
    <row r="81" spans="2:7" x14ac:dyDescent="0.2">
      <c r="B81" s="78"/>
      <c r="E81" s="76"/>
      <c r="F81" s="77"/>
      <c r="G81" s="81"/>
    </row>
    <row r="82" spans="2:7" x14ac:dyDescent="0.2">
      <c r="B82" s="83">
        <f>B77+B79</f>
        <v>330280</v>
      </c>
      <c r="C82" s="84" t="s">
        <v>1039</v>
      </c>
      <c r="D82" s="72"/>
      <c r="E82" s="167" t="s">
        <v>1039</v>
      </c>
      <c r="F82" s="72"/>
      <c r="G82" s="85">
        <f>G77</f>
        <v>330280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123870</v>
      </c>
      <c r="C92" s="79" t="s">
        <v>1047</v>
      </c>
      <c r="D92" s="60" t="s">
        <v>552</v>
      </c>
      <c r="E92" s="166" t="s">
        <v>1045</v>
      </c>
      <c r="F92" s="60" t="s">
        <v>559</v>
      </c>
      <c r="G92" s="81">
        <f>+B80</f>
        <v>78182</v>
      </c>
    </row>
    <row r="93" spans="2:7" x14ac:dyDescent="0.2">
      <c r="B93" s="78"/>
      <c r="D93" s="62" t="s">
        <v>550</v>
      </c>
      <c r="E93" s="166" t="s">
        <v>1053</v>
      </c>
      <c r="F93" s="75" t="s">
        <v>558</v>
      </c>
      <c r="G93" s="81">
        <f>G94+G95</f>
        <v>45688</v>
      </c>
    </row>
    <row r="94" spans="2:7" x14ac:dyDescent="0.2">
      <c r="B94" s="78"/>
      <c r="D94" s="79"/>
      <c r="E94" s="166" t="s">
        <v>557</v>
      </c>
      <c r="G94" s="81">
        <v>22925</v>
      </c>
    </row>
    <row r="95" spans="2:7" x14ac:dyDescent="0.2">
      <c r="B95" s="78"/>
      <c r="D95" s="79"/>
      <c r="E95" s="166" t="s">
        <v>556</v>
      </c>
      <c r="G95" s="81">
        <v>22763</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123870</v>
      </c>
      <c r="C99" s="84" t="s">
        <v>1039</v>
      </c>
      <c r="D99" s="72"/>
      <c r="E99" s="167" t="s">
        <v>1039</v>
      </c>
      <c r="F99" s="72"/>
      <c r="G99" s="85">
        <f>G92+G93+G96</f>
        <v>123870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149161</v>
      </c>
      <c r="C106" s="79" t="s">
        <v>1048</v>
      </c>
      <c r="D106" s="94" t="s">
        <v>553</v>
      </c>
      <c r="E106" s="76"/>
      <c r="F106" s="77"/>
      <c r="G106" s="76"/>
    </row>
    <row r="107" spans="2:7" x14ac:dyDescent="0.2">
      <c r="B107" s="78">
        <v>146493</v>
      </c>
      <c r="C107" s="79" t="s">
        <v>1049</v>
      </c>
      <c r="D107" s="79"/>
      <c r="E107" s="166" t="s">
        <v>1047</v>
      </c>
      <c r="F107" s="62" t="s">
        <v>552</v>
      </c>
      <c r="G107" s="81"/>
    </row>
    <row r="108" spans="2:7" x14ac:dyDescent="0.2">
      <c r="B108" s="78">
        <f>-B13</f>
        <v>-252098</v>
      </c>
      <c r="C108" s="79" t="s">
        <v>1055</v>
      </c>
      <c r="D108" s="79" t="s">
        <v>551</v>
      </c>
      <c r="E108" s="166"/>
      <c r="F108" s="61" t="s">
        <v>550</v>
      </c>
      <c r="G108" s="81">
        <f>B92</f>
        <v>123870</v>
      </c>
    </row>
    <row r="109" spans="2:7" x14ac:dyDescent="0.2">
      <c r="B109" s="78">
        <v>2668</v>
      </c>
      <c r="C109" s="88" t="s">
        <v>549</v>
      </c>
      <c r="D109" s="79" t="s">
        <v>1088</v>
      </c>
      <c r="E109" s="76"/>
      <c r="F109" s="95"/>
      <c r="G109" s="96"/>
    </row>
    <row r="110" spans="2:7" x14ac:dyDescent="0.2">
      <c r="B110" s="78">
        <v>0</v>
      </c>
      <c r="C110" s="88" t="s">
        <v>548</v>
      </c>
      <c r="D110" s="79" t="s">
        <v>547</v>
      </c>
      <c r="E110" s="170"/>
      <c r="G110" s="81"/>
    </row>
    <row r="111" spans="2:7" x14ac:dyDescent="0.2">
      <c r="B111" s="78">
        <v>-17</v>
      </c>
      <c r="C111" s="88" t="s">
        <v>1050</v>
      </c>
      <c r="D111" s="79" t="s">
        <v>1089</v>
      </c>
      <c r="E111" s="76"/>
      <c r="F111" s="95"/>
      <c r="G111" s="96"/>
    </row>
    <row r="112" spans="2:7" x14ac:dyDescent="0.2">
      <c r="B112" s="78"/>
      <c r="C112" s="79"/>
      <c r="D112" s="79" t="s">
        <v>1090</v>
      </c>
      <c r="E112" s="170"/>
      <c r="G112" s="81"/>
    </row>
    <row r="113" spans="2:7" x14ac:dyDescent="0.2">
      <c r="B113" s="78">
        <f>G115-B106-B108-B111</f>
        <v>226824</v>
      </c>
      <c r="C113" s="168" t="s">
        <v>1051</v>
      </c>
      <c r="D113" s="60" t="s">
        <v>546</v>
      </c>
      <c r="E113" s="170"/>
      <c r="F113" s="92"/>
      <c r="G113" s="81"/>
    </row>
    <row r="114" spans="2:7" x14ac:dyDescent="0.2">
      <c r="B114" s="78"/>
      <c r="D114" s="79"/>
      <c r="E114" s="170"/>
      <c r="F114" s="77"/>
      <c r="G114" s="81"/>
    </row>
    <row r="115" spans="2:7" x14ac:dyDescent="0.2">
      <c r="B115" s="83">
        <f>B106+B108+B111+B113</f>
        <v>123870</v>
      </c>
      <c r="C115" s="84" t="s">
        <v>1039</v>
      </c>
      <c r="D115" s="98"/>
      <c r="E115" s="167" t="s">
        <v>1039</v>
      </c>
      <c r="F115" s="72"/>
      <c r="G115" s="85">
        <f>G108</f>
        <v>123870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226824</v>
      </c>
    </row>
    <row r="123" spans="2:7" ht="15" x14ac:dyDescent="0.2">
      <c r="B123" s="78">
        <f>B125+B128+B131+B134+B137+B142+B143+B144</f>
        <v>109471</v>
      </c>
      <c r="C123" s="52"/>
      <c r="D123" s="79" t="s">
        <v>540</v>
      </c>
      <c r="E123" s="52"/>
      <c r="F123" s="52"/>
      <c r="G123" s="81">
        <f>G125+G128+G131+G134+G137+G142+G143+G144</f>
        <v>-117353</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-46431</v>
      </c>
      <c r="D128" s="79" t="s">
        <v>536</v>
      </c>
      <c r="G128" s="81">
        <f>G129+G130</f>
        <v>120</v>
      </c>
    </row>
    <row r="129" spans="2:7" x14ac:dyDescent="0.2">
      <c r="B129" s="78">
        <v>-36904</v>
      </c>
      <c r="D129" s="79" t="s">
        <v>535</v>
      </c>
      <c r="G129" s="81">
        <v>0</v>
      </c>
    </row>
    <row r="130" spans="2:7" x14ac:dyDescent="0.2">
      <c r="B130" s="78">
        <v>-9527</v>
      </c>
      <c r="D130" s="79" t="s">
        <v>534</v>
      </c>
      <c r="G130" s="81">
        <v>120</v>
      </c>
    </row>
    <row r="131" spans="2:7" x14ac:dyDescent="0.2">
      <c r="B131" s="78">
        <f>B132+B133</f>
        <v>30076</v>
      </c>
      <c r="D131" s="79" t="s">
        <v>533</v>
      </c>
      <c r="G131" s="81">
        <f>G132+G133</f>
        <v>-498752</v>
      </c>
    </row>
    <row r="132" spans="2:7" x14ac:dyDescent="0.2">
      <c r="B132" s="78">
        <v>20078</v>
      </c>
      <c r="D132" s="79" t="s">
        <v>532</v>
      </c>
      <c r="G132" s="81">
        <v>-498752</v>
      </c>
    </row>
    <row r="133" spans="2:7" x14ac:dyDescent="0.2">
      <c r="B133" s="78">
        <v>9998</v>
      </c>
      <c r="D133" s="79" t="s">
        <v>531</v>
      </c>
      <c r="G133" s="81">
        <v>0</v>
      </c>
    </row>
    <row r="134" spans="2:7" x14ac:dyDescent="0.2">
      <c r="B134" s="78">
        <f>B135+B136</f>
        <v>47366</v>
      </c>
      <c r="D134" s="79" t="s">
        <v>530</v>
      </c>
      <c r="G134" s="81">
        <f>G135+G136</f>
        <v>-84690</v>
      </c>
    </row>
    <row r="135" spans="2:7" x14ac:dyDescent="0.2">
      <c r="B135" s="78">
        <v>9141</v>
      </c>
      <c r="D135" s="79" t="s">
        <v>529</v>
      </c>
      <c r="G135" s="81">
        <v>-7154</v>
      </c>
    </row>
    <row r="136" spans="2:7" x14ac:dyDescent="0.2">
      <c r="B136" s="78">
        <v>38225</v>
      </c>
      <c r="D136" s="79" t="s">
        <v>528</v>
      </c>
      <c r="G136" s="81">
        <v>-77536</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46</v>
      </c>
    </row>
    <row r="144" spans="2:7" x14ac:dyDescent="0.2">
      <c r="B144" s="78">
        <f>B145+B146</f>
        <v>78460</v>
      </c>
      <c r="D144" s="79" t="s">
        <v>520</v>
      </c>
      <c r="G144" s="81">
        <f>G145+G146</f>
        <v>465923</v>
      </c>
    </row>
    <row r="145" spans="2:7" x14ac:dyDescent="0.2">
      <c r="B145" s="78">
        <v>45609</v>
      </c>
      <c r="D145" s="79" t="s">
        <v>519</v>
      </c>
      <c r="G145" s="81">
        <v>23377</v>
      </c>
    </row>
    <row r="146" spans="2:7" x14ac:dyDescent="0.2">
      <c r="B146" s="83">
        <v>32851</v>
      </c>
      <c r="C146" s="99"/>
      <c r="D146" s="98" t="s">
        <v>518</v>
      </c>
      <c r="E146" s="99"/>
      <c r="F146" s="99"/>
      <c r="G146" s="85">
        <v>442546</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619</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154</v>
      </c>
      <c r="C11" s="79" t="s">
        <v>1029</v>
      </c>
      <c r="D11" s="79" t="s">
        <v>599</v>
      </c>
      <c r="E11" s="166" t="s">
        <v>1052</v>
      </c>
      <c r="F11" s="80" t="s">
        <v>598</v>
      </c>
      <c r="G11" s="81">
        <f>G12+G13</f>
        <v>363</v>
      </c>
    </row>
    <row r="12" spans="2:12" x14ac:dyDescent="0.2">
      <c r="B12" s="78">
        <f>G11-B11</f>
        <v>209</v>
      </c>
      <c r="C12" s="79" t="s">
        <v>1030</v>
      </c>
      <c r="D12" s="60" t="s">
        <v>593</v>
      </c>
      <c r="E12" s="166" t="s">
        <v>1060</v>
      </c>
      <c r="F12" s="77" t="s">
        <v>1061</v>
      </c>
      <c r="G12" s="81">
        <v>363</v>
      </c>
    </row>
    <row r="13" spans="2:12" x14ac:dyDescent="0.2">
      <c r="B13" s="78">
        <v>34</v>
      </c>
      <c r="C13" s="79" t="s">
        <v>1031</v>
      </c>
      <c r="D13" s="79" t="s">
        <v>551</v>
      </c>
      <c r="E13" s="166" t="s">
        <v>1062</v>
      </c>
      <c r="F13" s="75" t="s">
        <v>1063</v>
      </c>
      <c r="G13" s="81">
        <v>0</v>
      </c>
    </row>
    <row r="14" spans="2:12" x14ac:dyDescent="0.2">
      <c r="B14" s="78">
        <f>B12-B13</f>
        <v>175</v>
      </c>
      <c r="C14" s="79" t="s">
        <v>1032</v>
      </c>
      <c r="D14" s="60" t="s">
        <v>597</v>
      </c>
      <c r="E14" s="166"/>
      <c r="F14" s="77"/>
      <c r="G14" s="81"/>
    </row>
    <row r="15" spans="2:12" ht="7.15" customHeight="1" x14ac:dyDescent="0.2">
      <c r="B15" s="78"/>
      <c r="E15" s="76"/>
      <c r="F15" s="77"/>
      <c r="G15" s="81"/>
    </row>
    <row r="16" spans="2:12" x14ac:dyDescent="0.2">
      <c r="B16" s="83">
        <f>B11+B12</f>
        <v>363</v>
      </c>
      <c r="C16" s="84" t="s">
        <v>545</v>
      </c>
      <c r="D16" s="72"/>
      <c r="E16" s="167" t="s">
        <v>1039</v>
      </c>
      <c r="F16" s="72"/>
      <c r="G16" s="85">
        <f>G11</f>
        <v>363</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228</v>
      </c>
      <c r="C26" s="79" t="s">
        <v>1033</v>
      </c>
      <c r="D26" s="79" t="s">
        <v>594</v>
      </c>
      <c r="E26" s="166" t="s">
        <v>1030</v>
      </c>
      <c r="F26" s="62" t="s">
        <v>593</v>
      </c>
      <c r="G26" s="81">
        <f>+B12</f>
        <v>209</v>
      </c>
    </row>
    <row r="27" spans="2:7" x14ac:dyDescent="0.2">
      <c r="B27" s="78">
        <v>178</v>
      </c>
      <c r="C27" s="79" t="s">
        <v>592</v>
      </c>
      <c r="E27" s="76"/>
      <c r="F27" s="77"/>
      <c r="G27" s="81"/>
    </row>
    <row r="28" spans="2:7" x14ac:dyDescent="0.2">
      <c r="B28" s="78">
        <f>B29+B30</f>
        <v>50</v>
      </c>
      <c r="C28" s="79" t="s">
        <v>591</v>
      </c>
      <c r="E28" s="76"/>
      <c r="F28" s="77"/>
      <c r="G28" s="81"/>
    </row>
    <row r="29" spans="2:7" x14ac:dyDescent="0.2">
      <c r="B29" s="78">
        <v>50</v>
      </c>
      <c r="C29" s="79" t="s">
        <v>1056</v>
      </c>
      <c r="E29" s="76"/>
      <c r="F29" s="77"/>
      <c r="G29" s="81"/>
    </row>
    <row r="30" spans="2:7" x14ac:dyDescent="0.2">
      <c r="B30" s="78">
        <v>0</v>
      </c>
      <c r="C30" s="79" t="s">
        <v>1057</v>
      </c>
      <c r="E30" s="76"/>
      <c r="F30" s="77"/>
      <c r="G30" s="81"/>
    </row>
    <row r="31" spans="2:7" ht="12.75" customHeight="1" x14ac:dyDescent="0.2">
      <c r="B31" s="78">
        <v>7</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-26</v>
      </c>
      <c r="C33" s="79" t="s">
        <v>1036</v>
      </c>
      <c r="D33" s="60" t="s">
        <v>587</v>
      </c>
      <c r="E33" s="76"/>
      <c r="F33" s="77"/>
      <c r="G33" s="81"/>
    </row>
    <row r="34" spans="2:7" x14ac:dyDescent="0.2">
      <c r="B34" s="78"/>
      <c r="E34" s="76"/>
      <c r="F34" s="77"/>
      <c r="G34" s="81"/>
    </row>
    <row r="35" spans="2:7" x14ac:dyDescent="0.2">
      <c r="B35" s="83">
        <f>B26+B31+B32+B33</f>
        <v>209</v>
      </c>
      <c r="C35" s="84" t="s">
        <v>1039</v>
      </c>
      <c r="D35" s="72"/>
      <c r="E35" s="167" t="s">
        <v>1039</v>
      </c>
      <c r="F35" s="72"/>
      <c r="G35" s="85">
        <f>G26</f>
        <v>209</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80</v>
      </c>
      <c r="C42" s="79" t="s">
        <v>1037</v>
      </c>
      <c r="D42" s="82" t="s">
        <v>586</v>
      </c>
      <c r="E42" s="166" t="s">
        <v>1036</v>
      </c>
      <c r="F42" s="60" t="s">
        <v>587</v>
      </c>
      <c r="G42" s="81">
        <f>+B33</f>
        <v>-26</v>
      </c>
    </row>
    <row r="43" spans="2:7" x14ac:dyDescent="0.2">
      <c r="B43" s="78">
        <v>80</v>
      </c>
      <c r="C43" s="88" t="s">
        <v>585</v>
      </c>
      <c r="E43" s="169" t="s">
        <v>1037</v>
      </c>
      <c r="F43" s="89" t="s">
        <v>586</v>
      </c>
      <c r="G43" s="81">
        <f>G44+G45+G47+G48+G49</f>
        <v>1</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1</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-105</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-25</v>
      </c>
      <c r="C52" s="84" t="s">
        <v>1039</v>
      </c>
      <c r="D52" s="72"/>
      <c r="E52" s="167" t="s">
        <v>1039</v>
      </c>
      <c r="F52" s="72"/>
      <c r="G52" s="85">
        <f>G42+G43+G50</f>
        <v>-25</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-105</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2</v>
      </c>
    </row>
    <row r="64" spans="2:7" x14ac:dyDescent="0.2">
      <c r="B64" s="78">
        <f>B65+B66+B67</f>
        <v>5</v>
      </c>
      <c r="C64" s="79" t="s">
        <v>1042</v>
      </c>
      <c r="D64" s="75" t="s">
        <v>572</v>
      </c>
      <c r="E64" s="166" t="s">
        <v>1080</v>
      </c>
      <c r="F64" s="75" t="s">
        <v>1081</v>
      </c>
      <c r="G64" s="81">
        <v>0</v>
      </c>
    </row>
    <row r="65" spans="2:7" x14ac:dyDescent="0.2">
      <c r="B65" s="78">
        <v>2</v>
      </c>
      <c r="C65" s="79" t="s">
        <v>571</v>
      </c>
      <c r="E65" s="166" t="s">
        <v>1082</v>
      </c>
      <c r="F65" s="75" t="s">
        <v>1083</v>
      </c>
      <c r="G65" s="81">
        <v>2</v>
      </c>
    </row>
    <row r="66" spans="2:7" x14ac:dyDescent="0.2">
      <c r="B66" s="78">
        <v>0</v>
      </c>
      <c r="C66" s="79" t="s">
        <v>570</v>
      </c>
      <c r="E66" s="166" t="s">
        <v>1084</v>
      </c>
      <c r="F66" s="75" t="s">
        <v>1085</v>
      </c>
      <c r="G66" s="81">
        <v>0</v>
      </c>
    </row>
    <row r="67" spans="2:7" x14ac:dyDescent="0.2">
      <c r="B67" s="78">
        <v>3</v>
      </c>
      <c r="C67" s="79" t="s">
        <v>569</v>
      </c>
      <c r="E67" s="76"/>
      <c r="F67" s="77"/>
      <c r="G67" s="81"/>
    </row>
    <row r="68" spans="2:7" x14ac:dyDescent="0.2">
      <c r="B68" s="78">
        <f>G70-B59-B62-B64</f>
        <v>-108</v>
      </c>
      <c r="C68" s="79" t="s">
        <v>1043</v>
      </c>
      <c r="D68" s="79" t="s">
        <v>564</v>
      </c>
      <c r="E68" s="76"/>
      <c r="F68" s="77"/>
      <c r="G68" s="81"/>
    </row>
    <row r="69" spans="2:7" ht="17.45" customHeight="1" x14ac:dyDescent="0.2">
      <c r="B69" s="78"/>
      <c r="E69" s="76"/>
      <c r="F69" s="77"/>
      <c r="G69" s="81"/>
    </row>
    <row r="70" spans="2:7" ht="17.45" customHeight="1" x14ac:dyDescent="0.2">
      <c r="B70" s="83">
        <f>B59+B62+B64+B68</f>
        <v>-103</v>
      </c>
      <c r="C70" s="84" t="s">
        <v>1039</v>
      </c>
      <c r="D70" s="72"/>
      <c r="E70" s="167" t="s">
        <v>1039</v>
      </c>
      <c r="F70" s="72"/>
      <c r="G70" s="85">
        <f>G59+G60+G63</f>
        <v>-103</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-108</v>
      </c>
    </row>
    <row r="78" spans="2:7" x14ac:dyDescent="0.2">
      <c r="B78" s="78"/>
      <c r="D78" s="79" t="s">
        <v>563</v>
      </c>
      <c r="E78" s="166"/>
      <c r="F78" s="79"/>
      <c r="G78" s="81"/>
    </row>
    <row r="79" spans="2:7" x14ac:dyDescent="0.2">
      <c r="B79" s="78">
        <f>G82-B77</f>
        <v>-108</v>
      </c>
      <c r="C79" s="79" t="s">
        <v>1045</v>
      </c>
      <c r="D79" s="62" t="s">
        <v>562</v>
      </c>
      <c r="E79" s="76"/>
      <c r="F79" s="77"/>
      <c r="G79" s="81"/>
    </row>
    <row r="80" spans="2:7" x14ac:dyDescent="0.2">
      <c r="B80" s="78">
        <f>B79-B13</f>
        <v>-142</v>
      </c>
      <c r="C80" s="79" t="s">
        <v>1046</v>
      </c>
      <c r="D80" s="60" t="s">
        <v>559</v>
      </c>
      <c r="E80" s="76"/>
      <c r="F80" s="77"/>
      <c r="G80" s="81"/>
    </row>
    <row r="81" spans="2:7" x14ac:dyDescent="0.2">
      <c r="B81" s="78"/>
      <c r="E81" s="76"/>
      <c r="F81" s="77"/>
      <c r="G81" s="81"/>
    </row>
    <row r="82" spans="2:7" x14ac:dyDescent="0.2">
      <c r="B82" s="83">
        <f>B77+B79</f>
        <v>-108</v>
      </c>
      <c r="C82" s="84" t="s">
        <v>1039</v>
      </c>
      <c r="D82" s="72"/>
      <c r="E82" s="167" t="s">
        <v>1039</v>
      </c>
      <c r="F82" s="72"/>
      <c r="G82" s="85">
        <f>G77</f>
        <v>-108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-142</v>
      </c>
      <c r="C92" s="79" t="s">
        <v>1047</v>
      </c>
      <c r="D92" s="60" t="s">
        <v>552</v>
      </c>
      <c r="E92" s="166" t="s">
        <v>1045</v>
      </c>
      <c r="F92" s="60" t="s">
        <v>559</v>
      </c>
      <c r="G92" s="81">
        <f>+B80</f>
        <v>-142</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-142</v>
      </c>
      <c r="C99" s="84" t="s">
        <v>1039</v>
      </c>
      <c r="D99" s="72"/>
      <c r="E99" s="167" t="s">
        <v>1039</v>
      </c>
      <c r="F99" s="72"/>
      <c r="G99" s="85">
        <f>G92+G93+G96</f>
        <v>-142</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-50</v>
      </c>
      <c r="C106" s="79" t="s">
        <v>1048</v>
      </c>
      <c r="D106" s="94" t="s">
        <v>553</v>
      </c>
      <c r="E106" s="76"/>
      <c r="F106" s="77"/>
      <c r="G106" s="76"/>
    </row>
    <row r="107" spans="2:7" x14ac:dyDescent="0.2">
      <c r="B107" s="78">
        <v>13</v>
      </c>
      <c r="C107" s="79" t="s">
        <v>1049</v>
      </c>
      <c r="D107" s="79"/>
      <c r="E107" s="166" t="s">
        <v>1047</v>
      </c>
      <c r="F107" s="62" t="s">
        <v>552</v>
      </c>
      <c r="G107" s="81"/>
    </row>
    <row r="108" spans="2:7" x14ac:dyDescent="0.2">
      <c r="B108" s="78">
        <f>-B13</f>
        <v>-34</v>
      </c>
      <c r="C108" s="79" t="s">
        <v>1055</v>
      </c>
      <c r="D108" s="79" t="s">
        <v>551</v>
      </c>
      <c r="E108" s="166"/>
      <c r="F108" s="61" t="s">
        <v>550</v>
      </c>
      <c r="G108" s="81">
        <f>B92</f>
        <v>-142</v>
      </c>
    </row>
    <row r="109" spans="2:7" x14ac:dyDescent="0.2">
      <c r="B109" s="78">
        <v>-63</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-58</v>
      </c>
      <c r="C113" s="168" t="s">
        <v>1051</v>
      </c>
      <c r="D113" s="60" t="s">
        <v>546</v>
      </c>
      <c r="E113" s="170"/>
      <c r="F113" s="92"/>
      <c r="G113" s="81"/>
    </row>
    <row r="114" spans="2:7" x14ac:dyDescent="0.2">
      <c r="B114" s="78"/>
      <c r="D114" s="79"/>
      <c r="E114" s="170"/>
      <c r="F114" s="77"/>
      <c r="G114" s="81"/>
    </row>
    <row r="115" spans="2:7" x14ac:dyDescent="0.2">
      <c r="B115" s="83">
        <f>B106+B108+B111+B113</f>
        <v>-142</v>
      </c>
      <c r="C115" s="84" t="s">
        <v>1039</v>
      </c>
      <c r="D115" s="98"/>
      <c r="E115" s="167" t="s">
        <v>1039</v>
      </c>
      <c r="F115" s="72"/>
      <c r="G115" s="85">
        <f>G108</f>
        <v>-142</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-58</v>
      </c>
    </row>
    <row r="123" spans="2:7" ht="15" x14ac:dyDescent="0.2">
      <c r="B123" s="78">
        <f>B125+B128+B131+B134+B137+B142+B143+B144</f>
        <v>-426</v>
      </c>
      <c r="C123" s="52"/>
      <c r="D123" s="79" t="s">
        <v>540</v>
      </c>
      <c r="E123" s="52"/>
      <c r="F123" s="52"/>
      <c r="G123" s="81">
        <f>G125+G128+G131+G134+G137+G142+G143+G144</f>
        <v>-368</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-399</v>
      </c>
      <c r="D128" s="79" t="s">
        <v>536</v>
      </c>
      <c r="G128" s="81">
        <f>G129+G130</f>
        <v>0</v>
      </c>
    </row>
    <row r="129" spans="2:7" x14ac:dyDescent="0.2">
      <c r="B129" s="78">
        <v>-399</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1</v>
      </c>
      <c r="D134" s="79" t="s">
        <v>530</v>
      </c>
      <c r="G134" s="81">
        <f>G135+G136</f>
        <v>-2479</v>
      </c>
    </row>
    <row r="135" spans="2:7" x14ac:dyDescent="0.2">
      <c r="B135" s="78">
        <v>0</v>
      </c>
      <c r="D135" s="79" t="s">
        <v>529</v>
      </c>
      <c r="G135" s="81">
        <v>-4817</v>
      </c>
    </row>
    <row r="136" spans="2:7" x14ac:dyDescent="0.2">
      <c r="B136" s="78">
        <v>1</v>
      </c>
      <c r="D136" s="79" t="s">
        <v>528</v>
      </c>
      <c r="G136" s="81">
        <v>2338</v>
      </c>
    </row>
    <row r="137" spans="2:7" x14ac:dyDescent="0.2">
      <c r="B137" s="78">
        <f>B138+B141</f>
        <v>0</v>
      </c>
      <c r="D137" s="97" t="s">
        <v>527</v>
      </c>
      <c r="G137" s="81">
        <f>G138+G141</f>
        <v>2282</v>
      </c>
    </row>
    <row r="138" spans="2:7" x14ac:dyDescent="0.2">
      <c r="B138" s="78">
        <f>B139+B140</f>
        <v>0</v>
      </c>
      <c r="D138" s="97" t="s">
        <v>526</v>
      </c>
      <c r="G138" s="81">
        <f>G139+G140</f>
        <v>2282</v>
      </c>
    </row>
    <row r="139" spans="2:7" x14ac:dyDescent="0.2">
      <c r="B139" s="78">
        <v>0</v>
      </c>
      <c r="D139" s="97" t="s">
        <v>525</v>
      </c>
      <c r="G139" s="81">
        <v>2282</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-28</v>
      </c>
      <c r="D144" s="79" t="s">
        <v>520</v>
      </c>
      <c r="G144" s="81">
        <f>G145+G146</f>
        <v>-171</v>
      </c>
    </row>
    <row r="145" spans="2:7" x14ac:dyDescent="0.2">
      <c r="B145" s="78">
        <v>2</v>
      </c>
      <c r="D145" s="79" t="s">
        <v>519</v>
      </c>
      <c r="G145" s="81">
        <v>2</v>
      </c>
    </row>
    <row r="146" spans="2:7" x14ac:dyDescent="0.2">
      <c r="B146" s="83">
        <v>-30</v>
      </c>
      <c r="C146" s="99"/>
      <c r="D146" s="98" t="s">
        <v>518</v>
      </c>
      <c r="E146" s="99"/>
      <c r="F146" s="99"/>
      <c r="G146" s="85">
        <v>-173</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620</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21196</v>
      </c>
      <c r="C11" s="79" t="s">
        <v>1029</v>
      </c>
      <c r="D11" s="79" t="s">
        <v>599</v>
      </c>
      <c r="E11" s="166" t="s">
        <v>1052</v>
      </c>
      <c r="F11" s="80" t="s">
        <v>598</v>
      </c>
      <c r="G11" s="81">
        <f>G12+G13</f>
        <v>73315</v>
      </c>
    </row>
    <row r="12" spans="2:12" x14ac:dyDescent="0.2">
      <c r="B12" s="78">
        <f>G11-B11</f>
        <v>52119</v>
      </c>
      <c r="C12" s="79" t="s">
        <v>1030</v>
      </c>
      <c r="D12" s="60" t="s">
        <v>593</v>
      </c>
      <c r="E12" s="166" t="s">
        <v>1060</v>
      </c>
      <c r="F12" s="77" t="s">
        <v>1061</v>
      </c>
      <c r="G12" s="81">
        <v>73315</v>
      </c>
    </row>
    <row r="13" spans="2:12" x14ac:dyDescent="0.2">
      <c r="B13" s="78">
        <v>18427</v>
      </c>
      <c r="C13" s="79" t="s">
        <v>1031</v>
      </c>
      <c r="D13" s="79" t="s">
        <v>551</v>
      </c>
      <c r="E13" s="166" t="s">
        <v>1062</v>
      </c>
      <c r="F13" s="75" t="s">
        <v>1063</v>
      </c>
      <c r="G13" s="81">
        <v>0</v>
      </c>
    </row>
    <row r="14" spans="2:12" x14ac:dyDescent="0.2">
      <c r="B14" s="78">
        <f>B12-B13</f>
        <v>33692</v>
      </c>
      <c r="C14" s="79" t="s">
        <v>1032</v>
      </c>
      <c r="D14" s="60" t="s">
        <v>597</v>
      </c>
      <c r="E14" s="166"/>
      <c r="F14" s="77"/>
      <c r="G14" s="81"/>
    </row>
    <row r="15" spans="2:12" ht="7.15" customHeight="1" x14ac:dyDescent="0.2">
      <c r="B15" s="78"/>
      <c r="E15" s="76"/>
      <c r="F15" s="77"/>
      <c r="G15" s="81"/>
    </row>
    <row r="16" spans="2:12" x14ac:dyDescent="0.2">
      <c r="B16" s="83">
        <f>B11+B12</f>
        <v>73315</v>
      </c>
      <c r="C16" s="84" t="s">
        <v>545</v>
      </c>
      <c r="D16" s="72"/>
      <c r="E16" s="167" t="s">
        <v>1039</v>
      </c>
      <c r="F16" s="72"/>
      <c r="G16" s="85">
        <f>G11</f>
        <v>73315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16736</v>
      </c>
      <c r="C26" s="79" t="s">
        <v>1033</v>
      </c>
      <c r="D26" s="79" t="s">
        <v>594</v>
      </c>
      <c r="E26" s="166" t="s">
        <v>1030</v>
      </c>
      <c r="F26" s="62" t="s">
        <v>593</v>
      </c>
      <c r="G26" s="81">
        <f>+B12</f>
        <v>52119</v>
      </c>
    </row>
    <row r="27" spans="2:7" x14ac:dyDescent="0.2">
      <c r="B27" s="78">
        <v>12838</v>
      </c>
      <c r="C27" s="79" t="s">
        <v>592</v>
      </c>
      <c r="E27" s="76"/>
      <c r="F27" s="77"/>
      <c r="G27" s="81"/>
    </row>
    <row r="28" spans="2:7" x14ac:dyDescent="0.2">
      <c r="B28" s="78">
        <f>B29+B30</f>
        <v>3898</v>
      </c>
      <c r="C28" s="79" t="s">
        <v>591</v>
      </c>
      <c r="E28" s="76"/>
      <c r="F28" s="77"/>
      <c r="G28" s="81"/>
    </row>
    <row r="29" spans="2:7" x14ac:dyDescent="0.2">
      <c r="B29" s="78">
        <v>3898</v>
      </c>
      <c r="C29" s="79" t="s">
        <v>1056</v>
      </c>
      <c r="E29" s="76"/>
      <c r="F29" s="77"/>
      <c r="G29" s="81"/>
    </row>
    <row r="30" spans="2:7" x14ac:dyDescent="0.2">
      <c r="B30" s="78">
        <v>0</v>
      </c>
      <c r="C30" s="79" t="s">
        <v>1057</v>
      </c>
      <c r="E30" s="76"/>
      <c r="F30" s="77"/>
      <c r="G30" s="81"/>
    </row>
    <row r="31" spans="2:7" ht="12.75" customHeight="1" x14ac:dyDescent="0.2">
      <c r="B31" s="78">
        <v>906</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34477</v>
      </c>
      <c r="C33" s="79" t="s">
        <v>1036</v>
      </c>
      <c r="D33" s="60" t="s">
        <v>587</v>
      </c>
      <c r="E33" s="76"/>
      <c r="F33" s="77"/>
      <c r="G33" s="81"/>
    </row>
    <row r="34" spans="2:7" x14ac:dyDescent="0.2">
      <c r="B34" s="78"/>
      <c r="E34" s="76"/>
      <c r="F34" s="77"/>
      <c r="G34" s="81"/>
    </row>
    <row r="35" spans="2:7" x14ac:dyDescent="0.2">
      <c r="B35" s="83">
        <f>B26+B31+B32+B33</f>
        <v>52119</v>
      </c>
      <c r="C35" s="84" t="s">
        <v>1039</v>
      </c>
      <c r="D35" s="72"/>
      <c r="E35" s="167" t="s">
        <v>1039</v>
      </c>
      <c r="F35" s="72"/>
      <c r="G35" s="85">
        <f>G26</f>
        <v>52119</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19299</v>
      </c>
      <c r="C42" s="79" t="s">
        <v>1037</v>
      </c>
      <c r="D42" s="82" t="s">
        <v>586</v>
      </c>
      <c r="E42" s="166" t="s">
        <v>1036</v>
      </c>
      <c r="F42" s="60" t="s">
        <v>587</v>
      </c>
      <c r="G42" s="81">
        <f>+B33</f>
        <v>34477</v>
      </c>
    </row>
    <row r="43" spans="2:7" x14ac:dyDescent="0.2">
      <c r="B43" s="78">
        <v>678</v>
      </c>
      <c r="C43" s="88" t="s">
        <v>585</v>
      </c>
      <c r="E43" s="169" t="s">
        <v>1037</v>
      </c>
      <c r="F43" s="89" t="s">
        <v>586</v>
      </c>
      <c r="G43" s="81">
        <f>G44+G45+G47+G48+G49</f>
        <v>44</v>
      </c>
    </row>
    <row r="44" spans="2:7" x14ac:dyDescent="0.2">
      <c r="B44" s="78">
        <v>18621</v>
      </c>
      <c r="C44" s="79" t="s">
        <v>584</v>
      </c>
      <c r="E44" s="169" t="s">
        <v>1064</v>
      </c>
      <c r="F44" s="75" t="s">
        <v>1065</v>
      </c>
      <c r="G44" s="81">
        <v>44</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15222</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34521</v>
      </c>
      <c r="C52" s="84" t="s">
        <v>1039</v>
      </c>
      <c r="D52" s="72"/>
      <c r="E52" s="167" t="s">
        <v>1039</v>
      </c>
      <c r="F52" s="72"/>
      <c r="G52" s="85">
        <f>G42+G43+G50</f>
        <v>34521</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280</v>
      </c>
      <c r="C59" s="79" t="s">
        <v>1040</v>
      </c>
      <c r="D59" s="80" t="s">
        <v>578</v>
      </c>
      <c r="E59" s="166" t="s">
        <v>1038</v>
      </c>
      <c r="F59" s="60" t="s">
        <v>577</v>
      </c>
      <c r="G59" s="81">
        <f>+B49</f>
        <v>15222</v>
      </c>
    </row>
    <row r="60" spans="2:7" x14ac:dyDescent="0.2">
      <c r="B60" s="78">
        <v>280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387</v>
      </c>
    </row>
    <row r="64" spans="2:7" x14ac:dyDescent="0.2">
      <c r="B64" s="78">
        <f>B65+B66+B67</f>
        <v>78</v>
      </c>
      <c r="C64" s="79" t="s">
        <v>1042</v>
      </c>
      <c r="D64" s="75" t="s">
        <v>572</v>
      </c>
      <c r="E64" s="166" t="s">
        <v>1080</v>
      </c>
      <c r="F64" s="75" t="s">
        <v>1081</v>
      </c>
      <c r="G64" s="81">
        <v>0</v>
      </c>
    </row>
    <row r="65" spans="2:7" x14ac:dyDescent="0.2">
      <c r="B65" s="78">
        <v>78</v>
      </c>
      <c r="C65" s="79" t="s">
        <v>571</v>
      </c>
      <c r="E65" s="166" t="s">
        <v>1082</v>
      </c>
      <c r="F65" s="75" t="s">
        <v>1083</v>
      </c>
      <c r="G65" s="81">
        <v>0</v>
      </c>
    </row>
    <row r="66" spans="2:7" x14ac:dyDescent="0.2">
      <c r="B66" s="78">
        <v>0</v>
      </c>
      <c r="C66" s="79" t="s">
        <v>570</v>
      </c>
      <c r="E66" s="166" t="s">
        <v>1084</v>
      </c>
      <c r="F66" s="75" t="s">
        <v>1085</v>
      </c>
      <c r="G66" s="81">
        <v>387</v>
      </c>
    </row>
    <row r="67" spans="2:7" x14ac:dyDescent="0.2">
      <c r="B67" s="78">
        <v>0</v>
      </c>
      <c r="C67" s="79" t="s">
        <v>569</v>
      </c>
      <c r="E67" s="76"/>
      <c r="F67" s="77"/>
      <c r="G67" s="81"/>
    </row>
    <row r="68" spans="2:7" x14ac:dyDescent="0.2">
      <c r="B68" s="78">
        <f>G70-B59-B62-B64</f>
        <v>15251</v>
      </c>
      <c r="C68" s="79" t="s">
        <v>1043</v>
      </c>
      <c r="D68" s="79" t="s">
        <v>564</v>
      </c>
      <c r="E68" s="76"/>
      <c r="F68" s="77"/>
      <c r="G68" s="81"/>
    </row>
    <row r="69" spans="2:7" ht="17.45" customHeight="1" x14ac:dyDescent="0.2">
      <c r="B69" s="78"/>
      <c r="E69" s="76"/>
      <c r="F69" s="77"/>
      <c r="G69" s="81"/>
    </row>
    <row r="70" spans="2:7" ht="17.45" customHeight="1" x14ac:dyDescent="0.2">
      <c r="B70" s="83">
        <f>B59+B62+B64+B68</f>
        <v>15609</v>
      </c>
      <c r="C70" s="84" t="s">
        <v>1039</v>
      </c>
      <c r="D70" s="72"/>
      <c r="E70" s="167" t="s">
        <v>1039</v>
      </c>
      <c r="F70" s="72"/>
      <c r="G70" s="85">
        <f>G59+G60+G63</f>
        <v>15609</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15251</v>
      </c>
    </row>
    <row r="78" spans="2:7" x14ac:dyDescent="0.2">
      <c r="B78" s="78"/>
      <c r="D78" s="79" t="s">
        <v>563</v>
      </c>
      <c r="E78" s="166"/>
      <c r="F78" s="79"/>
      <c r="G78" s="81"/>
    </row>
    <row r="79" spans="2:7" x14ac:dyDescent="0.2">
      <c r="B79" s="78">
        <f>G82-B77</f>
        <v>15251</v>
      </c>
      <c r="C79" s="79" t="s">
        <v>1045</v>
      </c>
      <c r="D79" s="62" t="s">
        <v>562</v>
      </c>
      <c r="E79" s="76"/>
      <c r="F79" s="77"/>
      <c r="G79" s="81"/>
    </row>
    <row r="80" spans="2:7" x14ac:dyDescent="0.2">
      <c r="B80" s="78">
        <f>B79-B13</f>
        <v>-3176</v>
      </c>
      <c r="C80" s="79" t="s">
        <v>1046</v>
      </c>
      <c r="D80" s="60" t="s">
        <v>559</v>
      </c>
      <c r="E80" s="76"/>
      <c r="F80" s="77"/>
      <c r="G80" s="81"/>
    </row>
    <row r="81" spans="2:7" x14ac:dyDescent="0.2">
      <c r="B81" s="78"/>
      <c r="E81" s="76"/>
      <c r="F81" s="77"/>
      <c r="G81" s="81"/>
    </row>
    <row r="82" spans="2:7" x14ac:dyDescent="0.2">
      <c r="B82" s="83">
        <f>B77+B79</f>
        <v>15251</v>
      </c>
      <c r="C82" s="84" t="s">
        <v>1039</v>
      </c>
      <c r="D82" s="72"/>
      <c r="E82" s="167" t="s">
        <v>1039</v>
      </c>
      <c r="F82" s="72"/>
      <c r="G82" s="85">
        <f>G77</f>
        <v>15251</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583</v>
      </c>
      <c r="C92" s="79" t="s">
        <v>1047</v>
      </c>
      <c r="D92" s="60" t="s">
        <v>552</v>
      </c>
      <c r="E92" s="166" t="s">
        <v>1045</v>
      </c>
      <c r="F92" s="60" t="s">
        <v>559</v>
      </c>
      <c r="G92" s="81">
        <f>+B80</f>
        <v>-3176</v>
      </c>
    </row>
    <row r="93" spans="2:7" x14ac:dyDescent="0.2">
      <c r="B93" s="78"/>
      <c r="D93" s="62" t="s">
        <v>550</v>
      </c>
      <c r="E93" s="166" t="s">
        <v>1053</v>
      </c>
      <c r="F93" s="75" t="s">
        <v>558</v>
      </c>
      <c r="G93" s="81">
        <f>G94+G95</f>
        <v>3759</v>
      </c>
    </row>
    <row r="94" spans="2:7" x14ac:dyDescent="0.2">
      <c r="B94" s="78"/>
      <c r="D94" s="79"/>
      <c r="E94" s="166" t="s">
        <v>557</v>
      </c>
      <c r="G94" s="81">
        <v>3752</v>
      </c>
    </row>
    <row r="95" spans="2:7" x14ac:dyDescent="0.2">
      <c r="B95" s="78"/>
      <c r="D95" s="79"/>
      <c r="E95" s="166" t="s">
        <v>556</v>
      </c>
      <c r="G95" s="81">
        <v>7</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583</v>
      </c>
      <c r="C99" s="84" t="s">
        <v>1039</v>
      </c>
      <c r="D99" s="72"/>
      <c r="E99" s="167" t="s">
        <v>1039</v>
      </c>
      <c r="F99" s="72"/>
      <c r="G99" s="85">
        <f>G92+G93+G96</f>
        <v>583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16169</v>
      </c>
      <c r="C106" s="79" t="s">
        <v>1048</v>
      </c>
      <c r="D106" s="94" t="s">
        <v>553</v>
      </c>
      <c r="E106" s="76"/>
      <c r="F106" s="77"/>
      <c r="G106" s="76"/>
    </row>
    <row r="107" spans="2:7" x14ac:dyDescent="0.2">
      <c r="B107" s="78">
        <v>15921</v>
      </c>
      <c r="C107" s="79" t="s">
        <v>1049</v>
      </c>
      <c r="D107" s="79"/>
      <c r="E107" s="166" t="s">
        <v>1047</v>
      </c>
      <c r="F107" s="62" t="s">
        <v>552</v>
      </c>
      <c r="G107" s="81"/>
    </row>
    <row r="108" spans="2:7" x14ac:dyDescent="0.2">
      <c r="B108" s="78">
        <f>-B13</f>
        <v>-18427</v>
      </c>
      <c r="C108" s="79" t="s">
        <v>1055</v>
      </c>
      <c r="D108" s="79" t="s">
        <v>551</v>
      </c>
      <c r="E108" s="166"/>
      <c r="F108" s="61" t="s">
        <v>550</v>
      </c>
      <c r="G108" s="81">
        <f>B92</f>
        <v>583</v>
      </c>
    </row>
    <row r="109" spans="2:7" x14ac:dyDescent="0.2">
      <c r="B109" s="78">
        <v>248</v>
      </c>
      <c r="C109" s="88" t="s">
        <v>549</v>
      </c>
      <c r="D109" s="79" t="s">
        <v>1088</v>
      </c>
      <c r="E109" s="76"/>
      <c r="F109" s="95"/>
      <c r="G109" s="96"/>
    </row>
    <row r="110" spans="2:7" x14ac:dyDescent="0.2">
      <c r="B110" s="78">
        <v>0</v>
      </c>
      <c r="C110" s="88" t="s">
        <v>548</v>
      </c>
      <c r="D110" s="79" t="s">
        <v>547</v>
      </c>
      <c r="E110" s="170"/>
      <c r="G110" s="81"/>
    </row>
    <row r="111" spans="2:7" x14ac:dyDescent="0.2">
      <c r="B111" s="78">
        <v>81</v>
      </c>
      <c r="C111" s="88" t="s">
        <v>1050</v>
      </c>
      <c r="D111" s="79" t="s">
        <v>1089</v>
      </c>
      <c r="E111" s="76"/>
      <c r="F111" s="95"/>
      <c r="G111" s="96"/>
    </row>
    <row r="112" spans="2:7" x14ac:dyDescent="0.2">
      <c r="B112" s="78"/>
      <c r="C112" s="79"/>
      <c r="D112" s="79" t="s">
        <v>1090</v>
      </c>
      <c r="E112" s="170"/>
      <c r="G112" s="81"/>
    </row>
    <row r="113" spans="2:7" x14ac:dyDescent="0.2">
      <c r="B113" s="78">
        <f>G115-B106-B108-B111</f>
        <v>2760</v>
      </c>
      <c r="C113" s="168" t="s">
        <v>1051</v>
      </c>
      <c r="D113" s="60" t="s">
        <v>546</v>
      </c>
      <c r="E113" s="170"/>
      <c r="F113" s="92"/>
      <c r="G113" s="81"/>
    </row>
    <row r="114" spans="2:7" x14ac:dyDescent="0.2">
      <c r="B114" s="78"/>
      <c r="D114" s="79"/>
      <c r="E114" s="170"/>
      <c r="F114" s="77"/>
      <c r="G114" s="81"/>
    </row>
    <row r="115" spans="2:7" x14ac:dyDescent="0.2">
      <c r="B115" s="83">
        <f>B106+B108+B111+B113</f>
        <v>583</v>
      </c>
      <c r="C115" s="84" t="s">
        <v>1039</v>
      </c>
      <c r="D115" s="98"/>
      <c r="E115" s="167" t="s">
        <v>1039</v>
      </c>
      <c r="F115" s="72"/>
      <c r="G115" s="85">
        <f>G108</f>
        <v>583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2760</v>
      </c>
    </row>
    <row r="123" spans="2:7" ht="15" x14ac:dyDescent="0.2">
      <c r="B123" s="78">
        <f>B125+B128+B131+B134+B137+B142+B143+B144</f>
        <v>-6883</v>
      </c>
      <c r="C123" s="52"/>
      <c r="D123" s="79" t="s">
        <v>540</v>
      </c>
      <c r="E123" s="52"/>
      <c r="F123" s="52"/>
      <c r="G123" s="81">
        <f>G125+G128+G131+G134+G137+G142+G143+G144</f>
        <v>-9643</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16486</v>
      </c>
      <c r="D128" s="79" t="s">
        <v>536</v>
      </c>
      <c r="G128" s="81">
        <f>G129+G130</f>
        <v>-635</v>
      </c>
    </row>
    <row r="129" spans="2:7" x14ac:dyDescent="0.2">
      <c r="B129" s="78">
        <v>16560</v>
      </c>
      <c r="D129" s="79" t="s">
        <v>535</v>
      </c>
      <c r="G129" s="81">
        <v>0</v>
      </c>
    </row>
    <row r="130" spans="2:7" x14ac:dyDescent="0.2">
      <c r="B130" s="78">
        <v>-74</v>
      </c>
      <c r="D130" s="79" t="s">
        <v>534</v>
      </c>
      <c r="G130" s="81">
        <v>-635</v>
      </c>
    </row>
    <row r="131" spans="2:7" x14ac:dyDescent="0.2">
      <c r="B131" s="78">
        <f>B132+B133</f>
        <v>-97</v>
      </c>
      <c r="D131" s="79" t="s">
        <v>533</v>
      </c>
      <c r="G131" s="81">
        <f>G132+G133</f>
        <v>0</v>
      </c>
    </row>
    <row r="132" spans="2:7" x14ac:dyDescent="0.2">
      <c r="B132" s="78">
        <v>-54</v>
      </c>
      <c r="D132" s="79" t="s">
        <v>532</v>
      </c>
      <c r="G132" s="81">
        <v>0</v>
      </c>
    </row>
    <row r="133" spans="2:7" x14ac:dyDescent="0.2">
      <c r="B133" s="78">
        <v>-43</v>
      </c>
      <c r="D133" s="79" t="s">
        <v>531</v>
      </c>
      <c r="G133" s="81">
        <v>0</v>
      </c>
    </row>
    <row r="134" spans="2:7" x14ac:dyDescent="0.2">
      <c r="B134" s="78">
        <f>B135+B136</f>
        <v>-617</v>
      </c>
      <c r="D134" s="79" t="s">
        <v>530</v>
      </c>
      <c r="G134" s="81">
        <f>G135+G136</f>
        <v>327</v>
      </c>
    </row>
    <row r="135" spans="2:7" x14ac:dyDescent="0.2">
      <c r="B135" s="78">
        <v>1985</v>
      </c>
      <c r="D135" s="79" t="s">
        <v>529</v>
      </c>
      <c r="G135" s="81">
        <v>-332</v>
      </c>
    </row>
    <row r="136" spans="2:7" x14ac:dyDescent="0.2">
      <c r="B136" s="78">
        <v>-2602</v>
      </c>
      <c r="D136" s="79" t="s">
        <v>528</v>
      </c>
      <c r="G136" s="81">
        <v>659</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-22655</v>
      </c>
      <c r="D144" s="79" t="s">
        <v>520</v>
      </c>
      <c r="G144" s="81">
        <f>G145+G146</f>
        <v>-9335</v>
      </c>
    </row>
    <row r="145" spans="2:7" x14ac:dyDescent="0.2">
      <c r="B145" s="78">
        <v>-14636</v>
      </c>
      <c r="D145" s="79" t="s">
        <v>519</v>
      </c>
      <c r="G145" s="81">
        <v>-10145</v>
      </c>
    </row>
    <row r="146" spans="2:7" x14ac:dyDescent="0.2">
      <c r="B146" s="83">
        <v>-8019</v>
      </c>
      <c r="C146" s="99"/>
      <c r="D146" s="98" t="s">
        <v>518</v>
      </c>
      <c r="E146" s="99"/>
      <c r="F146" s="99"/>
      <c r="G146" s="85">
        <v>810</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780</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69116</v>
      </c>
      <c r="C11" s="79" t="s">
        <v>1029</v>
      </c>
      <c r="D11" s="79" t="s">
        <v>599</v>
      </c>
      <c r="E11" s="166" t="s">
        <v>1052</v>
      </c>
      <c r="F11" s="80" t="s">
        <v>598</v>
      </c>
      <c r="G11" s="81">
        <f>G12+G13</f>
        <v>161955</v>
      </c>
    </row>
    <row r="12" spans="2:12" x14ac:dyDescent="0.2">
      <c r="B12" s="78">
        <f>G11-B11</f>
        <v>92839</v>
      </c>
      <c r="C12" s="79" t="s">
        <v>1030</v>
      </c>
      <c r="D12" s="60" t="s">
        <v>593</v>
      </c>
      <c r="E12" s="166" t="s">
        <v>1060</v>
      </c>
      <c r="F12" s="77" t="s">
        <v>1061</v>
      </c>
      <c r="G12" s="81">
        <v>161955</v>
      </c>
    </row>
    <row r="13" spans="2:12" x14ac:dyDescent="0.2">
      <c r="B13" s="78">
        <v>24509</v>
      </c>
      <c r="C13" s="79" t="s">
        <v>1031</v>
      </c>
      <c r="D13" s="79" t="s">
        <v>551</v>
      </c>
      <c r="E13" s="166" t="s">
        <v>1062</v>
      </c>
      <c r="F13" s="75" t="s">
        <v>1063</v>
      </c>
      <c r="G13" s="81">
        <v>0</v>
      </c>
    </row>
    <row r="14" spans="2:12" x14ac:dyDescent="0.2">
      <c r="B14" s="78">
        <f>B12-B13</f>
        <v>68330</v>
      </c>
      <c r="C14" s="79" t="s">
        <v>1032</v>
      </c>
      <c r="D14" s="60" t="s">
        <v>597</v>
      </c>
      <c r="E14" s="166"/>
      <c r="F14" s="77"/>
      <c r="G14" s="81"/>
    </row>
    <row r="15" spans="2:12" ht="7.15" customHeight="1" x14ac:dyDescent="0.2">
      <c r="B15" s="78"/>
      <c r="E15" s="76"/>
      <c r="F15" s="77"/>
      <c r="G15" s="81"/>
    </row>
    <row r="16" spans="2:12" x14ac:dyDescent="0.2">
      <c r="B16" s="83">
        <f>B11+B12</f>
        <v>161955</v>
      </c>
      <c r="C16" s="84" t="s">
        <v>545</v>
      </c>
      <c r="D16" s="72"/>
      <c r="E16" s="167" t="s">
        <v>1039</v>
      </c>
      <c r="F16" s="72"/>
      <c r="G16" s="85">
        <f>G11</f>
        <v>161955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52072</v>
      </c>
      <c r="C26" s="79" t="s">
        <v>1033</v>
      </c>
      <c r="D26" s="79" t="s">
        <v>594</v>
      </c>
      <c r="E26" s="166" t="s">
        <v>1030</v>
      </c>
      <c r="F26" s="62" t="s">
        <v>593</v>
      </c>
      <c r="G26" s="81">
        <f>+B12</f>
        <v>92839</v>
      </c>
    </row>
    <row r="27" spans="2:7" x14ac:dyDescent="0.2">
      <c r="B27" s="78">
        <v>38428</v>
      </c>
      <c r="C27" s="79" t="s">
        <v>592</v>
      </c>
      <c r="E27" s="76"/>
      <c r="F27" s="77"/>
      <c r="G27" s="81"/>
    </row>
    <row r="28" spans="2:7" x14ac:dyDescent="0.2">
      <c r="B28" s="78">
        <f>B29+B30</f>
        <v>13644</v>
      </c>
      <c r="C28" s="79" t="s">
        <v>591</v>
      </c>
      <c r="E28" s="76"/>
      <c r="F28" s="77"/>
      <c r="G28" s="81"/>
    </row>
    <row r="29" spans="2:7" x14ac:dyDescent="0.2">
      <c r="B29" s="78">
        <v>13603</v>
      </c>
      <c r="C29" s="79" t="s">
        <v>1056</v>
      </c>
      <c r="E29" s="76"/>
      <c r="F29" s="77"/>
      <c r="G29" s="81"/>
    </row>
    <row r="30" spans="2:7" x14ac:dyDescent="0.2">
      <c r="B30" s="78">
        <v>41</v>
      </c>
      <c r="C30" s="79" t="s">
        <v>1057</v>
      </c>
      <c r="E30" s="76"/>
      <c r="F30" s="77"/>
      <c r="G30" s="81"/>
    </row>
    <row r="31" spans="2:7" ht="12.75" customHeight="1" x14ac:dyDescent="0.2">
      <c r="B31" s="78">
        <v>1935</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38832</v>
      </c>
      <c r="C33" s="79" t="s">
        <v>1036</v>
      </c>
      <c r="D33" s="60" t="s">
        <v>587</v>
      </c>
      <c r="E33" s="76"/>
      <c r="F33" s="77"/>
      <c r="G33" s="81"/>
    </row>
    <row r="34" spans="2:7" x14ac:dyDescent="0.2">
      <c r="B34" s="78"/>
      <c r="E34" s="76"/>
      <c r="F34" s="77"/>
      <c r="G34" s="81"/>
    </row>
    <row r="35" spans="2:7" x14ac:dyDescent="0.2">
      <c r="B35" s="83">
        <f>B26+B31+B32+B33</f>
        <v>92839</v>
      </c>
      <c r="C35" s="84" t="s">
        <v>1039</v>
      </c>
      <c r="D35" s="72"/>
      <c r="E35" s="167" t="s">
        <v>1039</v>
      </c>
      <c r="F35" s="72"/>
      <c r="G35" s="85">
        <f>G26</f>
        <v>92839</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16571</v>
      </c>
      <c r="C42" s="79" t="s">
        <v>1037</v>
      </c>
      <c r="D42" s="82" t="s">
        <v>586</v>
      </c>
      <c r="E42" s="166" t="s">
        <v>1036</v>
      </c>
      <c r="F42" s="60" t="s">
        <v>587</v>
      </c>
      <c r="G42" s="81">
        <f>+B33</f>
        <v>38832</v>
      </c>
    </row>
    <row r="43" spans="2:7" x14ac:dyDescent="0.2">
      <c r="B43" s="78">
        <v>9071</v>
      </c>
      <c r="C43" s="88" t="s">
        <v>585</v>
      </c>
      <c r="E43" s="169" t="s">
        <v>1037</v>
      </c>
      <c r="F43" s="89" t="s">
        <v>586</v>
      </c>
      <c r="G43" s="81">
        <f>G44+G45+G47+G48+G49</f>
        <v>635</v>
      </c>
    </row>
    <row r="44" spans="2:7" x14ac:dyDescent="0.2">
      <c r="B44" s="78">
        <v>7500</v>
      </c>
      <c r="C44" s="79" t="s">
        <v>584</v>
      </c>
      <c r="E44" s="169" t="s">
        <v>1064</v>
      </c>
      <c r="F44" s="75" t="s">
        <v>1065</v>
      </c>
      <c r="G44" s="81">
        <v>635</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22896</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39467</v>
      </c>
      <c r="C52" s="84" t="s">
        <v>1039</v>
      </c>
      <c r="D52" s="72"/>
      <c r="E52" s="167" t="s">
        <v>1039</v>
      </c>
      <c r="F52" s="72"/>
      <c r="G52" s="85">
        <f>G42+G43+G50</f>
        <v>39467</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5324</v>
      </c>
      <c r="C59" s="79" t="s">
        <v>1040</v>
      </c>
      <c r="D59" s="80" t="s">
        <v>578</v>
      </c>
      <c r="E59" s="166" t="s">
        <v>1038</v>
      </c>
      <c r="F59" s="60" t="s">
        <v>577</v>
      </c>
      <c r="G59" s="81">
        <f>+B49</f>
        <v>22896</v>
      </c>
    </row>
    <row r="60" spans="2:7" x14ac:dyDescent="0.2">
      <c r="B60" s="78">
        <v>5324</v>
      </c>
      <c r="C60" s="79" t="s">
        <v>576</v>
      </c>
      <c r="E60" s="166" t="s">
        <v>1058</v>
      </c>
      <c r="F60" s="79" t="s">
        <v>1059</v>
      </c>
      <c r="G60" s="81">
        <f>G61+G62</f>
        <v>41</v>
      </c>
    </row>
    <row r="61" spans="2:7" x14ac:dyDescent="0.2">
      <c r="B61" s="78">
        <v>0</v>
      </c>
      <c r="C61" s="79" t="s">
        <v>575</v>
      </c>
      <c r="E61" s="166" t="s">
        <v>1076</v>
      </c>
      <c r="F61" s="75" t="s">
        <v>1077</v>
      </c>
      <c r="G61" s="81">
        <v>0</v>
      </c>
    </row>
    <row r="62" spans="2:7" x14ac:dyDescent="0.2">
      <c r="B62" s="78">
        <v>41</v>
      </c>
      <c r="C62" s="79" t="s">
        <v>1041</v>
      </c>
      <c r="D62" s="79" t="s">
        <v>574</v>
      </c>
      <c r="E62" s="166" t="s">
        <v>1078</v>
      </c>
      <c r="F62" s="75" t="s">
        <v>1079</v>
      </c>
      <c r="G62" s="81">
        <v>41</v>
      </c>
    </row>
    <row r="63" spans="2:7" x14ac:dyDescent="0.2">
      <c r="B63" s="78"/>
      <c r="D63" s="79" t="s">
        <v>573</v>
      </c>
      <c r="E63" s="166" t="s">
        <v>1042</v>
      </c>
      <c r="F63" s="75" t="s">
        <v>572</v>
      </c>
      <c r="G63" s="81">
        <f>G64+G65+G66</f>
        <v>7</v>
      </c>
    </row>
    <row r="64" spans="2:7" x14ac:dyDescent="0.2">
      <c r="B64" s="78">
        <f>B65+B66+B67</f>
        <v>850</v>
      </c>
      <c r="C64" s="79" t="s">
        <v>1042</v>
      </c>
      <c r="D64" s="75" t="s">
        <v>572</v>
      </c>
      <c r="E64" s="166" t="s">
        <v>1080</v>
      </c>
      <c r="F64" s="75" t="s">
        <v>1081</v>
      </c>
      <c r="G64" s="81">
        <v>0</v>
      </c>
    </row>
    <row r="65" spans="2:7" x14ac:dyDescent="0.2">
      <c r="B65" s="78">
        <v>522</v>
      </c>
      <c r="C65" s="79" t="s">
        <v>571</v>
      </c>
      <c r="E65" s="166" t="s">
        <v>1082</v>
      </c>
      <c r="F65" s="75" t="s">
        <v>1083</v>
      </c>
      <c r="G65" s="81">
        <v>0</v>
      </c>
    </row>
    <row r="66" spans="2:7" x14ac:dyDescent="0.2">
      <c r="B66" s="78">
        <v>0</v>
      </c>
      <c r="C66" s="79" t="s">
        <v>570</v>
      </c>
      <c r="E66" s="166" t="s">
        <v>1084</v>
      </c>
      <c r="F66" s="75" t="s">
        <v>1085</v>
      </c>
      <c r="G66" s="81">
        <v>7</v>
      </c>
    </row>
    <row r="67" spans="2:7" x14ac:dyDescent="0.2">
      <c r="B67" s="78">
        <v>328</v>
      </c>
      <c r="C67" s="79" t="s">
        <v>569</v>
      </c>
      <c r="E67" s="76"/>
      <c r="F67" s="77"/>
      <c r="G67" s="81"/>
    </row>
    <row r="68" spans="2:7" x14ac:dyDescent="0.2">
      <c r="B68" s="78">
        <f>G70-B59-B62-B64</f>
        <v>16729</v>
      </c>
      <c r="C68" s="79" t="s">
        <v>1043</v>
      </c>
      <c r="D68" s="79" t="s">
        <v>564</v>
      </c>
      <c r="E68" s="76"/>
      <c r="F68" s="77"/>
      <c r="G68" s="81"/>
    </row>
    <row r="69" spans="2:7" ht="17.45" customHeight="1" x14ac:dyDescent="0.2">
      <c r="B69" s="78"/>
      <c r="E69" s="76"/>
      <c r="F69" s="77"/>
      <c r="G69" s="81"/>
    </row>
    <row r="70" spans="2:7" ht="17.45" customHeight="1" x14ac:dyDescent="0.2">
      <c r="B70" s="83">
        <f>B59+B62+B64+B68</f>
        <v>22944</v>
      </c>
      <c r="C70" s="84" t="s">
        <v>1039</v>
      </c>
      <c r="D70" s="72"/>
      <c r="E70" s="167" t="s">
        <v>1039</v>
      </c>
      <c r="F70" s="72"/>
      <c r="G70" s="85">
        <f>G59+G60+G63</f>
        <v>22944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16729</v>
      </c>
    </row>
    <row r="78" spans="2:7" x14ac:dyDescent="0.2">
      <c r="B78" s="78"/>
      <c r="D78" s="79" t="s">
        <v>563</v>
      </c>
      <c r="E78" s="166"/>
      <c r="F78" s="79"/>
      <c r="G78" s="81"/>
    </row>
    <row r="79" spans="2:7" x14ac:dyDescent="0.2">
      <c r="B79" s="78">
        <f>G82-B77</f>
        <v>16729</v>
      </c>
      <c r="C79" s="79" t="s">
        <v>1045</v>
      </c>
      <c r="D79" s="62" t="s">
        <v>562</v>
      </c>
      <c r="E79" s="76"/>
      <c r="F79" s="77"/>
      <c r="G79" s="81"/>
    </row>
    <row r="80" spans="2:7" x14ac:dyDescent="0.2">
      <c r="B80" s="78">
        <f>B79-B13</f>
        <v>-7780</v>
      </c>
      <c r="C80" s="79" t="s">
        <v>1046</v>
      </c>
      <c r="D80" s="60" t="s">
        <v>559</v>
      </c>
      <c r="E80" s="76"/>
      <c r="F80" s="77"/>
      <c r="G80" s="81"/>
    </row>
    <row r="81" spans="2:7" x14ac:dyDescent="0.2">
      <c r="B81" s="78"/>
      <c r="E81" s="76"/>
      <c r="F81" s="77"/>
      <c r="G81" s="81"/>
    </row>
    <row r="82" spans="2:7" x14ac:dyDescent="0.2">
      <c r="B82" s="83">
        <f>B77+B79</f>
        <v>16729</v>
      </c>
      <c r="C82" s="84" t="s">
        <v>1039</v>
      </c>
      <c r="D82" s="72"/>
      <c r="E82" s="167" t="s">
        <v>1039</v>
      </c>
      <c r="F82" s="72"/>
      <c r="G82" s="85">
        <f>G77</f>
        <v>16729</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7537</v>
      </c>
      <c r="C92" s="79" t="s">
        <v>1047</v>
      </c>
      <c r="D92" s="60" t="s">
        <v>552</v>
      </c>
      <c r="E92" s="166" t="s">
        <v>1045</v>
      </c>
      <c r="F92" s="60" t="s">
        <v>559</v>
      </c>
      <c r="G92" s="81">
        <f>+B80</f>
        <v>-7780</v>
      </c>
    </row>
    <row r="93" spans="2:7" x14ac:dyDescent="0.2">
      <c r="B93" s="78"/>
      <c r="D93" s="62" t="s">
        <v>550</v>
      </c>
      <c r="E93" s="166" t="s">
        <v>1053</v>
      </c>
      <c r="F93" s="75" t="s">
        <v>558</v>
      </c>
      <c r="G93" s="81">
        <f>G94+G95</f>
        <v>15317</v>
      </c>
    </row>
    <row r="94" spans="2:7" x14ac:dyDescent="0.2">
      <c r="B94" s="78"/>
      <c r="D94" s="79"/>
      <c r="E94" s="166" t="s">
        <v>557</v>
      </c>
      <c r="G94" s="81">
        <v>786</v>
      </c>
    </row>
    <row r="95" spans="2:7" x14ac:dyDescent="0.2">
      <c r="B95" s="78"/>
      <c r="D95" s="79"/>
      <c r="E95" s="166" t="s">
        <v>556</v>
      </c>
      <c r="G95" s="81">
        <v>14531</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7537</v>
      </c>
      <c r="C99" s="84" t="s">
        <v>1039</v>
      </c>
      <c r="D99" s="72"/>
      <c r="E99" s="167" t="s">
        <v>1039</v>
      </c>
      <c r="F99" s="72"/>
      <c r="G99" s="85">
        <f>G92+G93+G96</f>
        <v>7537</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4441</v>
      </c>
      <c r="C106" s="79" t="s">
        <v>1048</v>
      </c>
      <c r="D106" s="94" t="s">
        <v>553</v>
      </c>
      <c r="E106" s="76"/>
      <c r="F106" s="77"/>
      <c r="G106" s="76"/>
    </row>
    <row r="107" spans="2:7" x14ac:dyDescent="0.2">
      <c r="B107" s="78">
        <v>-1090</v>
      </c>
      <c r="C107" s="79" t="s">
        <v>1049</v>
      </c>
      <c r="D107" s="79"/>
      <c r="E107" s="166" t="s">
        <v>1047</v>
      </c>
      <c r="F107" s="62" t="s">
        <v>552</v>
      </c>
      <c r="G107" s="81"/>
    </row>
    <row r="108" spans="2:7" x14ac:dyDescent="0.2">
      <c r="B108" s="78">
        <f>-B13</f>
        <v>-24509</v>
      </c>
      <c r="C108" s="79" t="s">
        <v>1055</v>
      </c>
      <c r="D108" s="79" t="s">
        <v>551</v>
      </c>
      <c r="E108" s="166"/>
      <c r="F108" s="61" t="s">
        <v>550</v>
      </c>
      <c r="G108" s="81">
        <f>B92</f>
        <v>7537</v>
      </c>
    </row>
    <row r="109" spans="2:7" x14ac:dyDescent="0.2">
      <c r="B109" s="78">
        <v>5531</v>
      </c>
      <c r="C109" s="88" t="s">
        <v>549</v>
      </c>
      <c r="D109" s="79" t="s">
        <v>1088</v>
      </c>
      <c r="E109" s="76"/>
      <c r="F109" s="95"/>
      <c r="G109" s="96"/>
    </row>
    <row r="110" spans="2:7" x14ac:dyDescent="0.2">
      <c r="B110" s="78">
        <v>0</v>
      </c>
      <c r="C110" s="88" t="s">
        <v>548</v>
      </c>
      <c r="D110" s="79" t="s">
        <v>547</v>
      </c>
      <c r="E110" s="170"/>
      <c r="G110" s="81"/>
    </row>
    <row r="111" spans="2:7" x14ac:dyDescent="0.2">
      <c r="B111" s="78">
        <v>3239</v>
      </c>
      <c r="C111" s="88" t="s">
        <v>1050</v>
      </c>
      <c r="D111" s="79" t="s">
        <v>1089</v>
      </c>
      <c r="E111" s="76"/>
      <c r="F111" s="95"/>
      <c r="G111" s="96"/>
    </row>
    <row r="112" spans="2:7" x14ac:dyDescent="0.2">
      <c r="B112" s="78"/>
      <c r="C112" s="79"/>
      <c r="D112" s="79" t="s">
        <v>1090</v>
      </c>
      <c r="E112" s="170"/>
      <c r="G112" s="81"/>
    </row>
    <row r="113" spans="2:7" x14ac:dyDescent="0.2">
      <c r="B113" s="78">
        <f>G115-B106-B108-B111</f>
        <v>24366</v>
      </c>
      <c r="C113" s="168" t="s">
        <v>1051</v>
      </c>
      <c r="D113" s="60" t="s">
        <v>546</v>
      </c>
      <c r="E113" s="170"/>
      <c r="F113" s="92"/>
      <c r="G113" s="81"/>
    </row>
    <row r="114" spans="2:7" x14ac:dyDescent="0.2">
      <c r="B114" s="78"/>
      <c r="D114" s="79"/>
      <c r="E114" s="170"/>
      <c r="F114" s="77"/>
      <c r="G114" s="81"/>
    </row>
    <row r="115" spans="2:7" x14ac:dyDescent="0.2">
      <c r="B115" s="83">
        <f>B106+B108+B111+B113</f>
        <v>7537</v>
      </c>
      <c r="C115" s="84" t="s">
        <v>1039</v>
      </c>
      <c r="D115" s="98"/>
      <c r="E115" s="167" t="s">
        <v>1039</v>
      </c>
      <c r="F115" s="72"/>
      <c r="G115" s="85">
        <f>G108</f>
        <v>7537</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24366</v>
      </c>
    </row>
    <row r="123" spans="2:7" ht="15" x14ac:dyDescent="0.2">
      <c r="B123" s="78">
        <f>B125+B128+B131+B134+B137+B142+B143+B144</f>
        <v>73795</v>
      </c>
      <c r="C123" s="52"/>
      <c r="D123" s="79" t="s">
        <v>540</v>
      </c>
      <c r="E123" s="52"/>
      <c r="F123" s="52"/>
      <c r="G123" s="81">
        <f>G125+G128+G131+G134+G137+G142+G143+G144</f>
        <v>49429</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34131</v>
      </c>
      <c r="D128" s="79" t="s">
        <v>536</v>
      </c>
      <c r="G128" s="81">
        <f>G129+G130</f>
        <v>-1590</v>
      </c>
    </row>
    <row r="129" spans="2:7" x14ac:dyDescent="0.2">
      <c r="B129" s="78">
        <v>32176</v>
      </c>
      <c r="D129" s="79" t="s">
        <v>535</v>
      </c>
      <c r="G129" s="81">
        <v>0</v>
      </c>
    </row>
    <row r="130" spans="2:7" x14ac:dyDescent="0.2">
      <c r="B130" s="78">
        <v>1955</v>
      </c>
      <c r="D130" s="79" t="s">
        <v>534</v>
      </c>
      <c r="G130" s="81">
        <v>-1590</v>
      </c>
    </row>
    <row r="131" spans="2:7" x14ac:dyDescent="0.2">
      <c r="B131" s="78">
        <f>B132+B133</f>
        <v>-8000</v>
      </c>
      <c r="D131" s="79" t="s">
        <v>533</v>
      </c>
      <c r="G131" s="81">
        <f>G132+G133</f>
        <v>0</v>
      </c>
    </row>
    <row r="132" spans="2:7" x14ac:dyDescent="0.2">
      <c r="B132" s="78">
        <v>0</v>
      </c>
      <c r="D132" s="79" t="s">
        <v>532</v>
      </c>
      <c r="G132" s="81">
        <v>0</v>
      </c>
    </row>
    <row r="133" spans="2:7" x14ac:dyDescent="0.2">
      <c r="B133" s="78">
        <v>-8000</v>
      </c>
      <c r="D133" s="79" t="s">
        <v>531</v>
      </c>
      <c r="G133" s="81">
        <v>0</v>
      </c>
    </row>
    <row r="134" spans="2:7" x14ac:dyDescent="0.2">
      <c r="B134" s="78">
        <f>B135+B136</f>
        <v>-1024</v>
      </c>
      <c r="D134" s="79" t="s">
        <v>530</v>
      </c>
      <c r="G134" s="81">
        <f>G135+G136</f>
        <v>-18030</v>
      </c>
    </row>
    <row r="135" spans="2:7" x14ac:dyDescent="0.2">
      <c r="B135" s="78">
        <v>-168</v>
      </c>
      <c r="D135" s="79" t="s">
        <v>529</v>
      </c>
      <c r="G135" s="81">
        <v>175</v>
      </c>
    </row>
    <row r="136" spans="2:7" x14ac:dyDescent="0.2">
      <c r="B136" s="78">
        <v>-856</v>
      </c>
      <c r="D136" s="79" t="s">
        <v>528</v>
      </c>
      <c r="G136" s="81">
        <v>-18205</v>
      </c>
    </row>
    <row r="137" spans="2:7" x14ac:dyDescent="0.2">
      <c r="B137" s="78">
        <f>B138+B141</f>
        <v>-2157</v>
      </c>
      <c r="D137" s="97" t="s">
        <v>527</v>
      </c>
      <c r="G137" s="81">
        <f>G138+G141</f>
        <v>10000</v>
      </c>
    </row>
    <row r="138" spans="2:7" x14ac:dyDescent="0.2">
      <c r="B138" s="78">
        <f>B139+B140</f>
        <v>25</v>
      </c>
      <c r="D138" s="97" t="s">
        <v>526</v>
      </c>
      <c r="G138" s="81">
        <f>G139+G140</f>
        <v>10000</v>
      </c>
    </row>
    <row r="139" spans="2:7" x14ac:dyDescent="0.2">
      <c r="B139" s="78">
        <v>25</v>
      </c>
      <c r="D139" s="97" t="s">
        <v>525</v>
      </c>
      <c r="G139" s="81">
        <v>10000</v>
      </c>
    </row>
    <row r="140" spans="2:7" x14ac:dyDescent="0.2">
      <c r="B140" s="78">
        <v>0</v>
      </c>
      <c r="D140" s="97" t="s">
        <v>524</v>
      </c>
      <c r="G140" s="81">
        <v>0</v>
      </c>
    </row>
    <row r="141" spans="2:7" x14ac:dyDescent="0.2">
      <c r="B141" s="78">
        <v>-2182</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50845</v>
      </c>
      <c r="D144" s="79" t="s">
        <v>520</v>
      </c>
      <c r="G144" s="81">
        <f>G145+G146</f>
        <v>59049</v>
      </c>
    </row>
    <row r="145" spans="2:7" x14ac:dyDescent="0.2">
      <c r="B145" s="78">
        <v>51288</v>
      </c>
      <c r="D145" s="79" t="s">
        <v>519</v>
      </c>
      <c r="G145" s="81">
        <v>60244</v>
      </c>
    </row>
    <row r="146" spans="2:7" x14ac:dyDescent="0.2">
      <c r="B146" s="83">
        <v>-443</v>
      </c>
      <c r="C146" s="99"/>
      <c r="D146" s="98" t="s">
        <v>518</v>
      </c>
      <c r="E146" s="99"/>
      <c r="F146" s="99"/>
      <c r="G146" s="85">
        <v>-1195</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781</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782</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8375</v>
      </c>
      <c r="C11" s="79" t="s">
        <v>1029</v>
      </c>
      <c r="D11" s="79" t="s">
        <v>599</v>
      </c>
      <c r="E11" s="166" t="s">
        <v>1052</v>
      </c>
      <c r="F11" s="80" t="s">
        <v>598</v>
      </c>
      <c r="G11" s="81">
        <f>G12+G13</f>
        <v>21003</v>
      </c>
    </row>
    <row r="12" spans="2:12" x14ac:dyDescent="0.2">
      <c r="B12" s="78">
        <f>G11-B11</f>
        <v>12628</v>
      </c>
      <c r="C12" s="79" t="s">
        <v>1030</v>
      </c>
      <c r="D12" s="60" t="s">
        <v>593</v>
      </c>
      <c r="E12" s="166" t="s">
        <v>1060</v>
      </c>
      <c r="F12" s="77" t="s">
        <v>1061</v>
      </c>
      <c r="G12" s="81">
        <v>21003</v>
      </c>
    </row>
    <row r="13" spans="2:12" x14ac:dyDescent="0.2">
      <c r="B13" s="78">
        <v>1195</v>
      </c>
      <c r="C13" s="79" t="s">
        <v>1031</v>
      </c>
      <c r="D13" s="79" t="s">
        <v>551</v>
      </c>
      <c r="E13" s="166" t="s">
        <v>1062</v>
      </c>
      <c r="F13" s="75" t="s">
        <v>1063</v>
      </c>
      <c r="G13" s="81">
        <v>0</v>
      </c>
    </row>
    <row r="14" spans="2:12" x14ac:dyDescent="0.2">
      <c r="B14" s="78">
        <f>B12-B13</f>
        <v>11433</v>
      </c>
      <c r="C14" s="79" t="s">
        <v>1032</v>
      </c>
      <c r="D14" s="60" t="s">
        <v>597</v>
      </c>
      <c r="E14" s="166"/>
      <c r="F14" s="77"/>
      <c r="G14" s="81"/>
    </row>
    <row r="15" spans="2:12" ht="7.15" customHeight="1" x14ac:dyDescent="0.2">
      <c r="B15" s="78"/>
      <c r="E15" s="76"/>
      <c r="F15" s="77"/>
      <c r="G15" s="81"/>
    </row>
    <row r="16" spans="2:12" x14ac:dyDescent="0.2">
      <c r="B16" s="83">
        <f>B11+B12</f>
        <v>21003</v>
      </c>
      <c r="C16" s="84" t="s">
        <v>545</v>
      </c>
      <c r="D16" s="72"/>
      <c r="E16" s="167" t="s">
        <v>1039</v>
      </c>
      <c r="F16" s="72"/>
      <c r="G16" s="85">
        <f>G11</f>
        <v>21003</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8846</v>
      </c>
      <c r="C26" s="79" t="s">
        <v>1033</v>
      </c>
      <c r="D26" s="79" t="s">
        <v>594</v>
      </c>
      <c r="E26" s="166" t="s">
        <v>1030</v>
      </c>
      <c r="F26" s="62" t="s">
        <v>593</v>
      </c>
      <c r="G26" s="81">
        <f>+B12</f>
        <v>12628</v>
      </c>
    </row>
    <row r="27" spans="2:7" x14ac:dyDescent="0.2">
      <c r="B27" s="78">
        <v>6790</v>
      </c>
      <c r="C27" s="79" t="s">
        <v>592</v>
      </c>
      <c r="E27" s="76"/>
      <c r="F27" s="77"/>
      <c r="G27" s="81"/>
    </row>
    <row r="28" spans="2:7" x14ac:dyDescent="0.2">
      <c r="B28" s="78">
        <f>B29+B30</f>
        <v>2056</v>
      </c>
      <c r="C28" s="79" t="s">
        <v>591</v>
      </c>
      <c r="E28" s="76"/>
      <c r="F28" s="77"/>
      <c r="G28" s="81"/>
    </row>
    <row r="29" spans="2:7" x14ac:dyDescent="0.2">
      <c r="B29" s="78">
        <v>2056</v>
      </c>
      <c r="C29" s="79" t="s">
        <v>1056</v>
      </c>
      <c r="E29" s="76"/>
      <c r="F29" s="77"/>
      <c r="G29" s="81"/>
    </row>
    <row r="30" spans="2:7" x14ac:dyDescent="0.2">
      <c r="B30" s="78">
        <v>0</v>
      </c>
      <c r="C30" s="79" t="s">
        <v>1057</v>
      </c>
      <c r="E30" s="76"/>
      <c r="F30" s="77"/>
      <c r="G30" s="81"/>
    </row>
    <row r="31" spans="2:7" ht="12.75" customHeight="1" x14ac:dyDescent="0.2">
      <c r="B31" s="78">
        <v>974</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2808</v>
      </c>
      <c r="C33" s="79" t="s">
        <v>1036</v>
      </c>
      <c r="D33" s="60" t="s">
        <v>587</v>
      </c>
      <c r="E33" s="76"/>
      <c r="F33" s="77"/>
      <c r="G33" s="81"/>
    </row>
    <row r="34" spans="2:7" x14ac:dyDescent="0.2">
      <c r="B34" s="78"/>
      <c r="E34" s="76"/>
      <c r="F34" s="77"/>
      <c r="G34" s="81"/>
    </row>
    <row r="35" spans="2:7" x14ac:dyDescent="0.2">
      <c r="B35" s="83">
        <f>B26+B31+B32+B33</f>
        <v>12628</v>
      </c>
      <c r="C35" s="84" t="s">
        <v>1039</v>
      </c>
      <c r="D35" s="72"/>
      <c r="E35" s="167" t="s">
        <v>1039</v>
      </c>
      <c r="F35" s="72"/>
      <c r="G35" s="85">
        <f>G26</f>
        <v>12628</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63</v>
      </c>
      <c r="C42" s="79" t="s">
        <v>1037</v>
      </c>
      <c r="D42" s="82" t="s">
        <v>586</v>
      </c>
      <c r="E42" s="166" t="s">
        <v>1036</v>
      </c>
      <c r="F42" s="60" t="s">
        <v>587</v>
      </c>
      <c r="G42" s="81">
        <f>+B33</f>
        <v>2808</v>
      </c>
    </row>
    <row r="43" spans="2:7" x14ac:dyDescent="0.2">
      <c r="B43" s="78">
        <v>63</v>
      </c>
      <c r="C43" s="88" t="s">
        <v>585</v>
      </c>
      <c r="E43" s="169" t="s">
        <v>1037</v>
      </c>
      <c r="F43" s="89" t="s">
        <v>586</v>
      </c>
      <c r="G43" s="81">
        <f>G44+G45+G47+G48+G49</f>
        <v>190</v>
      </c>
    </row>
    <row r="44" spans="2:7" x14ac:dyDescent="0.2">
      <c r="B44" s="78">
        <v>0</v>
      </c>
      <c r="C44" s="79" t="s">
        <v>584</v>
      </c>
      <c r="E44" s="169" t="s">
        <v>1064</v>
      </c>
      <c r="F44" s="75" t="s">
        <v>1065</v>
      </c>
      <c r="G44" s="81">
        <v>190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2935</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2998</v>
      </c>
      <c r="C52" s="84" t="s">
        <v>1039</v>
      </c>
      <c r="D52" s="72"/>
      <c r="E52" s="167" t="s">
        <v>1039</v>
      </c>
      <c r="F52" s="72"/>
      <c r="G52" s="85">
        <f>G42+G43+G50</f>
        <v>2998</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31</v>
      </c>
      <c r="C59" s="79" t="s">
        <v>1040</v>
      </c>
      <c r="D59" s="80" t="s">
        <v>578</v>
      </c>
      <c r="E59" s="166" t="s">
        <v>1038</v>
      </c>
      <c r="F59" s="60" t="s">
        <v>577</v>
      </c>
      <c r="G59" s="81">
        <f>+B49</f>
        <v>2935</v>
      </c>
    </row>
    <row r="60" spans="2:7" x14ac:dyDescent="0.2">
      <c r="B60" s="78">
        <v>31</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1709</v>
      </c>
    </row>
    <row r="64" spans="2:7" x14ac:dyDescent="0.2">
      <c r="B64" s="78">
        <f>B65+B66+B67</f>
        <v>1288</v>
      </c>
      <c r="C64" s="79" t="s">
        <v>1042</v>
      </c>
      <c r="D64" s="75" t="s">
        <v>572</v>
      </c>
      <c r="E64" s="166" t="s">
        <v>1080</v>
      </c>
      <c r="F64" s="75" t="s">
        <v>1081</v>
      </c>
      <c r="G64" s="81">
        <v>0</v>
      </c>
    </row>
    <row r="65" spans="2:7" x14ac:dyDescent="0.2">
      <c r="B65" s="78">
        <v>23</v>
      </c>
      <c r="C65" s="79" t="s">
        <v>571</v>
      </c>
      <c r="E65" s="166" t="s">
        <v>1082</v>
      </c>
      <c r="F65" s="75" t="s">
        <v>1083</v>
      </c>
      <c r="G65" s="81">
        <v>0</v>
      </c>
    </row>
    <row r="66" spans="2:7" x14ac:dyDescent="0.2">
      <c r="B66" s="78">
        <v>0</v>
      </c>
      <c r="C66" s="79" t="s">
        <v>570</v>
      </c>
      <c r="E66" s="166" t="s">
        <v>1084</v>
      </c>
      <c r="F66" s="75" t="s">
        <v>1085</v>
      </c>
      <c r="G66" s="81">
        <v>1709</v>
      </c>
    </row>
    <row r="67" spans="2:7" x14ac:dyDescent="0.2">
      <c r="B67" s="78">
        <v>1265</v>
      </c>
      <c r="C67" s="79" t="s">
        <v>569</v>
      </c>
      <c r="E67" s="76"/>
      <c r="F67" s="77"/>
      <c r="G67" s="81"/>
    </row>
    <row r="68" spans="2:7" x14ac:dyDescent="0.2">
      <c r="B68" s="78">
        <f>G70-B59-B62-B64</f>
        <v>3325</v>
      </c>
      <c r="C68" s="79" t="s">
        <v>1043</v>
      </c>
      <c r="D68" s="79" t="s">
        <v>564</v>
      </c>
      <c r="E68" s="76"/>
      <c r="F68" s="77"/>
      <c r="G68" s="81"/>
    </row>
    <row r="69" spans="2:7" ht="17.45" customHeight="1" x14ac:dyDescent="0.2">
      <c r="B69" s="78"/>
      <c r="E69" s="76"/>
      <c r="F69" s="77"/>
      <c r="G69" s="81"/>
    </row>
    <row r="70" spans="2:7" ht="17.45" customHeight="1" x14ac:dyDescent="0.2">
      <c r="B70" s="83">
        <f>B59+B62+B64+B68</f>
        <v>4644</v>
      </c>
      <c r="C70" s="84" t="s">
        <v>1039</v>
      </c>
      <c r="D70" s="72"/>
      <c r="E70" s="167" t="s">
        <v>1039</v>
      </c>
      <c r="F70" s="72"/>
      <c r="G70" s="85">
        <f>G59+G60+G63</f>
        <v>4644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3325</v>
      </c>
    </row>
    <row r="78" spans="2:7" x14ac:dyDescent="0.2">
      <c r="B78" s="78"/>
      <c r="D78" s="79" t="s">
        <v>563</v>
      </c>
      <c r="E78" s="166"/>
      <c r="F78" s="79"/>
      <c r="G78" s="81"/>
    </row>
    <row r="79" spans="2:7" x14ac:dyDescent="0.2">
      <c r="B79" s="78">
        <f>G82-B77</f>
        <v>3325</v>
      </c>
      <c r="C79" s="79" t="s">
        <v>1045</v>
      </c>
      <c r="D79" s="62" t="s">
        <v>562</v>
      </c>
      <c r="E79" s="76"/>
      <c r="F79" s="77"/>
      <c r="G79" s="81"/>
    </row>
    <row r="80" spans="2:7" x14ac:dyDescent="0.2">
      <c r="B80" s="78">
        <f>B79-B13</f>
        <v>2130</v>
      </c>
      <c r="C80" s="79" t="s">
        <v>1046</v>
      </c>
      <c r="D80" s="60" t="s">
        <v>559</v>
      </c>
      <c r="E80" s="76"/>
      <c r="F80" s="77"/>
      <c r="G80" s="81"/>
    </row>
    <row r="81" spans="2:7" x14ac:dyDescent="0.2">
      <c r="B81" s="78"/>
      <c r="E81" s="76"/>
      <c r="F81" s="77"/>
      <c r="G81" s="81"/>
    </row>
    <row r="82" spans="2:7" x14ac:dyDescent="0.2">
      <c r="B82" s="83">
        <f>B77+B79</f>
        <v>3325</v>
      </c>
      <c r="C82" s="84" t="s">
        <v>1039</v>
      </c>
      <c r="D82" s="72"/>
      <c r="E82" s="167" t="s">
        <v>1039</v>
      </c>
      <c r="F82" s="72"/>
      <c r="G82" s="85">
        <f>G77</f>
        <v>3325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2146</v>
      </c>
      <c r="C92" s="79" t="s">
        <v>1047</v>
      </c>
      <c r="D92" s="60" t="s">
        <v>552</v>
      </c>
      <c r="E92" s="166" t="s">
        <v>1045</v>
      </c>
      <c r="F92" s="60" t="s">
        <v>559</v>
      </c>
      <c r="G92" s="81">
        <f>+B80</f>
        <v>2130</v>
      </c>
    </row>
    <row r="93" spans="2:7" x14ac:dyDescent="0.2">
      <c r="B93" s="78"/>
      <c r="D93" s="62" t="s">
        <v>550</v>
      </c>
      <c r="E93" s="166" t="s">
        <v>1053</v>
      </c>
      <c r="F93" s="75" t="s">
        <v>558</v>
      </c>
      <c r="G93" s="81">
        <f>G94+G95</f>
        <v>16</v>
      </c>
    </row>
    <row r="94" spans="2:7" x14ac:dyDescent="0.2">
      <c r="B94" s="78"/>
      <c r="D94" s="79"/>
      <c r="E94" s="166" t="s">
        <v>557</v>
      </c>
      <c r="G94" s="81">
        <v>16</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2146</v>
      </c>
      <c r="C99" s="84" t="s">
        <v>1039</v>
      </c>
      <c r="D99" s="72"/>
      <c r="E99" s="167" t="s">
        <v>1039</v>
      </c>
      <c r="F99" s="72"/>
      <c r="G99" s="85">
        <f>G92+G93+G96</f>
        <v>2146</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-15039</v>
      </c>
      <c r="C106" s="79" t="s">
        <v>1048</v>
      </c>
      <c r="D106" s="94" t="s">
        <v>553</v>
      </c>
      <c r="E106" s="76"/>
      <c r="F106" s="77"/>
      <c r="G106" s="76"/>
    </row>
    <row r="107" spans="2:7" x14ac:dyDescent="0.2">
      <c r="B107" s="78">
        <v>346</v>
      </c>
      <c r="C107" s="79" t="s">
        <v>1049</v>
      </c>
      <c r="D107" s="79"/>
      <c r="E107" s="166" t="s">
        <v>1047</v>
      </c>
      <c r="F107" s="62" t="s">
        <v>552</v>
      </c>
      <c r="G107" s="81"/>
    </row>
    <row r="108" spans="2:7" x14ac:dyDescent="0.2">
      <c r="B108" s="78">
        <f>-B13</f>
        <v>-1195</v>
      </c>
      <c r="C108" s="79" t="s">
        <v>1055</v>
      </c>
      <c r="D108" s="79" t="s">
        <v>551</v>
      </c>
      <c r="E108" s="166"/>
      <c r="F108" s="61" t="s">
        <v>550</v>
      </c>
      <c r="G108" s="81">
        <f>B92</f>
        <v>2146</v>
      </c>
    </row>
    <row r="109" spans="2:7" x14ac:dyDescent="0.2">
      <c r="B109" s="78">
        <v>-15385</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18380</v>
      </c>
      <c r="C113" s="168" t="s">
        <v>1051</v>
      </c>
      <c r="D113" s="60" t="s">
        <v>546</v>
      </c>
      <c r="E113" s="170"/>
      <c r="F113" s="92"/>
      <c r="G113" s="81"/>
    </row>
    <row r="114" spans="2:7" x14ac:dyDescent="0.2">
      <c r="B114" s="78"/>
      <c r="D114" s="79"/>
      <c r="E114" s="170"/>
      <c r="F114" s="77"/>
      <c r="G114" s="81"/>
    </row>
    <row r="115" spans="2:7" x14ac:dyDescent="0.2">
      <c r="B115" s="83">
        <f>B106+B108+B111+B113</f>
        <v>2146</v>
      </c>
      <c r="C115" s="84" t="s">
        <v>1039</v>
      </c>
      <c r="D115" s="98"/>
      <c r="E115" s="167" t="s">
        <v>1039</v>
      </c>
      <c r="F115" s="72"/>
      <c r="G115" s="85">
        <f>G108</f>
        <v>2146</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18380</v>
      </c>
    </row>
    <row r="123" spans="2:7" ht="15" x14ac:dyDescent="0.2">
      <c r="B123" s="78">
        <f>B125+B128+B131+B134+B137+B142+B143+B144</f>
        <v>14670</v>
      </c>
      <c r="C123" s="52"/>
      <c r="D123" s="79" t="s">
        <v>540</v>
      </c>
      <c r="E123" s="52"/>
      <c r="F123" s="52"/>
      <c r="G123" s="81">
        <f>G125+G128+G131+G134+G137+G142+G143+G144</f>
        <v>-3710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30436</v>
      </c>
      <c r="D128" s="79" t="s">
        <v>536</v>
      </c>
      <c r="G128" s="81">
        <f>G129+G130</f>
        <v>-187</v>
      </c>
    </row>
    <row r="129" spans="2:7" x14ac:dyDescent="0.2">
      <c r="B129" s="78">
        <v>31525</v>
      </c>
      <c r="D129" s="79" t="s">
        <v>535</v>
      </c>
      <c r="G129" s="81">
        <v>0</v>
      </c>
    </row>
    <row r="130" spans="2:7" x14ac:dyDescent="0.2">
      <c r="B130" s="78">
        <v>-1089</v>
      </c>
      <c r="D130" s="79" t="s">
        <v>534</v>
      </c>
      <c r="G130" s="81">
        <v>-187</v>
      </c>
    </row>
    <row r="131" spans="2:7" x14ac:dyDescent="0.2">
      <c r="B131" s="78">
        <f>B132+B133</f>
        <v>3</v>
      </c>
      <c r="D131" s="79" t="s">
        <v>533</v>
      </c>
      <c r="G131" s="81">
        <f>G132+G133</f>
        <v>0</v>
      </c>
    </row>
    <row r="132" spans="2:7" x14ac:dyDescent="0.2">
      <c r="B132" s="78">
        <v>9</v>
      </c>
      <c r="D132" s="79" t="s">
        <v>532</v>
      </c>
      <c r="G132" s="81">
        <v>0</v>
      </c>
    </row>
    <row r="133" spans="2:7" x14ac:dyDescent="0.2">
      <c r="B133" s="78">
        <v>-6</v>
      </c>
      <c r="D133" s="79" t="s">
        <v>531</v>
      </c>
      <c r="G133" s="81">
        <v>0</v>
      </c>
    </row>
    <row r="134" spans="2:7" x14ac:dyDescent="0.2">
      <c r="B134" s="78">
        <f>B135+B136</f>
        <v>102</v>
      </c>
      <c r="D134" s="79" t="s">
        <v>530</v>
      </c>
      <c r="G134" s="81">
        <f>G135+G136</f>
        <v>428</v>
      </c>
    </row>
    <row r="135" spans="2:7" x14ac:dyDescent="0.2">
      <c r="B135" s="78">
        <v>-48</v>
      </c>
      <c r="D135" s="79" t="s">
        <v>529</v>
      </c>
      <c r="G135" s="81">
        <v>-19</v>
      </c>
    </row>
    <row r="136" spans="2:7" x14ac:dyDescent="0.2">
      <c r="B136" s="78">
        <v>150</v>
      </c>
      <c r="D136" s="79" t="s">
        <v>528</v>
      </c>
      <c r="G136" s="81">
        <v>447</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-15871</v>
      </c>
      <c r="D144" s="79" t="s">
        <v>520</v>
      </c>
      <c r="G144" s="81">
        <f>G145+G146</f>
        <v>-3951</v>
      </c>
    </row>
    <row r="145" spans="2:7" x14ac:dyDescent="0.2">
      <c r="B145" s="78">
        <v>-15919</v>
      </c>
      <c r="D145" s="79" t="s">
        <v>519</v>
      </c>
      <c r="G145" s="81">
        <v>-428</v>
      </c>
    </row>
    <row r="146" spans="2:7" x14ac:dyDescent="0.2">
      <c r="B146" s="83">
        <v>48</v>
      </c>
      <c r="C146" s="99"/>
      <c r="D146" s="98" t="s">
        <v>518</v>
      </c>
      <c r="E146" s="99"/>
      <c r="F146" s="99"/>
      <c r="G146" s="85">
        <v>-3523</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783</v>
      </c>
      <c r="C3" s="117"/>
      <c r="D3" s="121"/>
      <c r="E3" s="117"/>
      <c r="F3" s="117"/>
      <c r="G3" s="117"/>
      <c r="H3" s="117"/>
      <c r="I3" s="117"/>
      <c r="J3" s="117"/>
      <c r="K3" s="117"/>
      <c r="L3" s="122"/>
    </row>
    <row r="4" spans="2:12" s="120" customFormat="1" ht="15" customHeight="1" x14ac:dyDescent="0.25">
      <c r="B4" s="70" t="s">
        <v>784</v>
      </c>
      <c r="C4" s="117"/>
      <c r="D4" s="121"/>
      <c r="E4" s="117"/>
      <c r="F4" s="117"/>
      <c r="G4" s="117"/>
      <c r="H4" s="117"/>
      <c r="I4" s="117"/>
      <c r="J4" s="117"/>
      <c r="K4" s="117"/>
      <c r="L4" s="122"/>
    </row>
    <row r="5" spans="2:12" s="123" customFormat="1" ht="15" customHeight="1" x14ac:dyDescent="0.2">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1882301</v>
      </c>
      <c r="C11" s="79" t="s">
        <v>1029</v>
      </c>
      <c r="D11" s="79" t="s">
        <v>599</v>
      </c>
      <c r="E11" s="166" t="s">
        <v>1052</v>
      </c>
      <c r="F11" s="80" t="s">
        <v>598</v>
      </c>
      <c r="G11" s="81">
        <f>G12+G13</f>
        <v>4521474</v>
      </c>
    </row>
    <row r="12" spans="2:12" x14ac:dyDescent="0.2">
      <c r="B12" s="78">
        <f>G11-B11</f>
        <v>2639173</v>
      </c>
      <c r="C12" s="79" t="s">
        <v>1030</v>
      </c>
      <c r="D12" s="60" t="s">
        <v>593</v>
      </c>
      <c r="E12" s="166" t="s">
        <v>1060</v>
      </c>
      <c r="F12" s="77" t="s">
        <v>1061</v>
      </c>
      <c r="G12" s="81">
        <v>4484104</v>
      </c>
    </row>
    <row r="13" spans="2:12" x14ac:dyDescent="0.2">
      <c r="B13" s="78">
        <v>523165</v>
      </c>
      <c r="C13" s="79" t="s">
        <v>1031</v>
      </c>
      <c r="D13" s="79" t="s">
        <v>551</v>
      </c>
      <c r="E13" s="166" t="s">
        <v>1062</v>
      </c>
      <c r="F13" s="75" t="s">
        <v>1063</v>
      </c>
      <c r="G13" s="81">
        <v>37370</v>
      </c>
    </row>
    <row r="14" spans="2:12" x14ac:dyDescent="0.2">
      <c r="B14" s="78">
        <f>B12-B13</f>
        <v>2116008</v>
      </c>
      <c r="C14" s="79" t="s">
        <v>1032</v>
      </c>
      <c r="D14" s="60" t="s">
        <v>597</v>
      </c>
      <c r="E14" s="166"/>
      <c r="F14" s="77"/>
      <c r="G14" s="81"/>
    </row>
    <row r="15" spans="2:12" ht="7.15" customHeight="1" x14ac:dyDescent="0.2">
      <c r="B15" s="78"/>
      <c r="E15" s="76"/>
      <c r="F15" s="77"/>
      <c r="G15" s="81"/>
    </row>
    <row r="16" spans="2:12" x14ac:dyDescent="0.2">
      <c r="B16" s="83">
        <f>B11+B12</f>
        <v>4521474</v>
      </c>
      <c r="C16" s="84" t="s">
        <v>545</v>
      </c>
      <c r="D16" s="72"/>
      <c r="E16" s="167" t="s">
        <v>1039</v>
      </c>
      <c r="F16" s="72"/>
      <c r="G16" s="85">
        <f>G11</f>
        <v>4521474</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1844588</v>
      </c>
      <c r="C26" s="79" t="s">
        <v>1033</v>
      </c>
      <c r="D26" s="79" t="s">
        <v>594</v>
      </c>
      <c r="E26" s="166" t="s">
        <v>1030</v>
      </c>
      <c r="F26" s="62" t="s">
        <v>593</v>
      </c>
      <c r="G26" s="81">
        <f>+B12</f>
        <v>2639173</v>
      </c>
    </row>
    <row r="27" spans="2:7" x14ac:dyDescent="0.2">
      <c r="B27" s="78">
        <v>1430746</v>
      </c>
      <c r="C27" s="79" t="s">
        <v>592</v>
      </c>
      <c r="E27" s="76"/>
      <c r="F27" s="77"/>
      <c r="G27" s="81"/>
    </row>
    <row r="28" spans="2:7" x14ac:dyDescent="0.2">
      <c r="B28" s="78">
        <f>B29+B30</f>
        <v>413842</v>
      </c>
      <c r="C28" s="79" t="s">
        <v>591</v>
      </c>
      <c r="E28" s="76"/>
      <c r="F28" s="77"/>
      <c r="G28" s="81"/>
    </row>
    <row r="29" spans="2:7" x14ac:dyDescent="0.2">
      <c r="B29" s="78">
        <v>412954</v>
      </c>
      <c r="C29" s="79" t="s">
        <v>1056</v>
      </c>
      <c r="E29" s="76"/>
      <c r="F29" s="77"/>
      <c r="G29" s="81"/>
    </row>
    <row r="30" spans="2:7" x14ac:dyDescent="0.2">
      <c r="B30" s="78">
        <v>888</v>
      </c>
      <c r="C30" s="79" t="s">
        <v>1057</v>
      </c>
      <c r="E30" s="76"/>
      <c r="F30" s="77"/>
      <c r="G30" s="81"/>
    </row>
    <row r="31" spans="2:7" ht="12.75" customHeight="1" x14ac:dyDescent="0.2">
      <c r="B31" s="78">
        <v>47403</v>
      </c>
      <c r="C31" s="79" t="s">
        <v>1034</v>
      </c>
      <c r="D31" s="75" t="s">
        <v>590</v>
      </c>
      <c r="E31" s="76"/>
      <c r="F31" s="77"/>
      <c r="G31" s="81"/>
    </row>
    <row r="32" spans="2:7" ht="12.75" customHeight="1" x14ac:dyDescent="0.2">
      <c r="B32" s="78">
        <v>-736</v>
      </c>
      <c r="C32" s="79" t="s">
        <v>1035</v>
      </c>
      <c r="D32" s="75" t="s">
        <v>589</v>
      </c>
      <c r="E32" s="76"/>
      <c r="F32" s="77"/>
      <c r="G32" s="81"/>
    </row>
    <row r="33" spans="2:7" x14ac:dyDescent="0.2">
      <c r="B33" s="78">
        <f>G35-B26-B31-B32</f>
        <v>747918</v>
      </c>
      <c r="C33" s="79" t="s">
        <v>1036</v>
      </c>
      <c r="D33" s="60" t="s">
        <v>587</v>
      </c>
      <c r="E33" s="76"/>
      <c r="F33" s="77"/>
      <c r="G33" s="81"/>
    </row>
    <row r="34" spans="2:7" x14ac:dyDescent="0.2">
      <c r="B34" s="78"/>
      <c r="E34" s="76"/>
      <c r="F34" s="77"/>
      <c r="G34" s="81"/>
    </row>
    <row r="35" spans="2:7" x14ac:dyDescent="0.2">
      <c r="B35" s="83">
        <f>B26+B31+B32+B33</f>
        <v>2639173</v>
      </c>
      <c r="C35" s="84" t="s">
        <v>1039</v>
      </c>
      <c r="D35" s="72"/>
      <c r="E35" s="167" t="s">
        <v>1039</v>
      </c>
      <c r="F35" s="72"/>
      <c r="G35" s="85">
        <f>G26</f>
        <v>2639173</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152471</v>
      </c>
      <c r="C42" s="79" t="s">
        <v>1037</v>
      </c>
      <c r="D42" s="82" t="s">
        <v>586</v>
      </c>
      <c r="E42" s="166" t="s">
        <v>1036</v>
      </c>
      <c r="F42" s="60" t="s">
        <v>587</v>
      </c>
      <c r="G42" s="81">
        <f>+B33</f>
        <v>747918</v>
      </c>
    </row>
    <row r="43" spans="2:7" x14ac:dyDescent="0.2">
      <c r="B43" s="78">
        <v>83387</v>
      </c>
      <c r="C43" s="88" t="s">
        <v>585</v>
      </c>
      <c r="E43" s="169" t="s">
        <v>1037</v>
      </c>
      <c r="F43" s="89" t="s">
        <v>586</v>
      </c>
      <c r="G43" s="81">
        <f>G44+G45+G47+G48+G49</f>
        <v>12863</v>
      </c>
    </row>
    <row r="44" spans="2:7" x14ac:dyDescent="0.2">
      <c r="B44" s="78">
        <v>69084</v>
      </c>
      <c r="C44" s="79" t="s">
        <v>584</v>
      </c>
      <c r="E44" s="169" t="s">
        <v>1064</v>
      </c>
      <c r="F44" s="75" t="s">
        <v>1065</v>
      </c>
      <c r="G44" s="81">
        <v>9164</v>
      </c>
    </row>
    <row r="45" spans="2:7" x14ac:dyDescent="0.2">
      <c r="B45" s="78">
        <v>0</v>
      </c>
      <c r="C45" s="79" t="s">
        <v>583</v>
      </c>
      <c r="D45" s="77"/>
      <c r="E45" s="166" t="s">
        <v>1066</v>
      </c>
      <c r="F45" s="75" t="s">
        <v>1067</v>
      </c>
      <c r="G45" s="81">
        <v>3699</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608310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760781</v>
      </c>
      <c r="C52" s="84" t="s">
        <v>1039</v>
      </c>
      <c r="D52" s="72"/>
      <c r="E52" s="167" t="s">
        <v>1039</v>
      </c>
      <c r="F52" s="72"/>
      <c r="G52" s="85">
        <f>G42+G43+G50</f>
        <v>760781</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21184</v>
      </c>
      <c r="C59" s="79" t="s">
        <v>1040</v>
      </c>
      <c r="D59" s="80" t="s">
        <v>578</v>
      </c>
      <c r="E59" s="166" t="s">
        <v>1038</v>
      </c>
      <c r="F59" s="60" t="s">
        <v>577</v>
      </c>
      <c r="G59" s="81">
        <f>+B49</f>
        <v>608310</v>
      </c>
    </row>
    <row r="60" spans="2:7" x14ac:dyDescent="0.2">
      <c r="B60" s="78">
        <v>21184</v>
      </c>
      <c r="C60" s="79" t="s">
        <v>576</v>
      </c>
      <c r="E60" s="166" t="s">
        <v>1058</v>
      </c>
      <c r="F60" s="79" t="s">
        <v>1059</v>
      </c>
      <c r="G60" s="81">
        <f>G61+G62</f>
        <v>888</v>
      </c>
    </row>
    <row r="61" spans="2:7" x14ac:dyDescent="0.2">
      <c r="B61" s="78">
        <v>0</v>
      </c>
      <c r="C61" s="79" t="s">
        <v>575</v>
      </c>
      <c r="E61" s="166" t="s">
        <v>1076</v>
      </c>
      <c r="F61" s="75" t="s">
        <v>1077</v>
      </c>
      <c r="G61" s="81">
        <v>0</v>
      </c>
    </row>
    <row r="62" spans="2:7" x14ac:dyDescent="0.2">
      <c r="B62" s="78">
        <v>888</v>
      </c>
      <c r="C62" s="79" t="s">
        <v>1041</v>
      </c>
      <c r="D62" s="79" t="s">
        <v>574</v>
      </c>
      <c r="E62" s="166" t="s">
        <v>1078</v>
      </c>
      <c r="F62" s="75" t="s">
        <v>1079</v>
      </c>
      <c r="G62" s="81">
        <v>888</v>
      </c>
    </row>
    <row r="63" spans="2:7" x14ac:dyDescent="0.2">
      <c r="B63" s="78"/>
      <c r="D63" s="79" t="s">
        <v>573</v>
      </c>
      <c r="E63" s="166" t="s">
        <v>1042</v>
      </c>
      <c r="F63" s="75" t="s">
        <v>572</v>
      </c>
      <c r="G63" s="81">
        <f>G64+G65+G66</f>
        <v>7718</v>
      </c>
    </row>
    <row r="64" spans="2:7" x14ac:dyDescent="0.2">
      <c r="B64" s="78">
        <f>B65+B66+B67</f>
        <v>18463</v>
      </c>
      <c r="C64" s="79" t="s">
        <v>1042</v>
      </c>
      <c r="D64" s="75" t="s">
        <v>572</v>
      </c>
      <c r="E64" s="166" t="s">
        <v>1080</v>
      </c>
      <c r="F64" s="75" t="s">
        <v>1081</v>
      </c>
      <c r="G64" s="81">
        <v>0</v>
      </c>
    </row>
    <row r="65" spans="2:7" x14ac:dyDescent="0.2">
      <c r="B65" s="78">
        <v>11812</v>
      </c>
      <c r="C65" s="79" t="s">
        <v>571</v>
      </c>
      <c r="E65" s="166" t="s">
        <v>1082</v>
      </c>
      <c r="F65" s="75" t="s">
        <v>1083</v>
      </c>
      <c r="G65" s="81">
        <v>261</v>
      </c>
    </row>
    <row r="66" spans="2:7" x14ac:dyDescent="0.2">
      <c r="B66" s="78">
        <v>0</v>
      </c>
      <c r="C66" s="79" t="s">
        <v>570</v>
      </c>
      <c r="E66" s="166" t="s">
        <v>1084</v>
      </c>
      <c r="F66" s="75" t="s">
        <v>1085</v>
      </c>
      <c r="G66" s="81">
        <v>7457</v>
      </c>
    </row>
    <row r="67" spans="2:7" x14ac:dyDescent="0.2">
      <c r="B67" s="78">
        <v>6651</v>
      </c>
      <c r="C67" s="79" t="s">
        <v>569</v>
      </c>
      <c r="E67" s="76"/>
      <c r="F67" s="77"/>
      <c r="G67" s="81"/>
    </row>
    <row r="68" spans="2:7" x14ac:dyDescent="0.2">
      <c r="B68" s="78">
        <f>G70-B59-B62-B64</f>
        <v>576381</v>
      </c>
      <c r="C68" s="79" t="s">
        <v>1043</v>
      </c>
      <c r="D68" s="79" t="s">
        <v>564</v>
      </c>
      <c r="E68" s="76"/>
      <c r="F68" s="77"/>
      <c r="G68" s="81"/>
    </row>
    <row r="69" spans="2:7" ht="17.45" customHeight="1" x14ac:dyDescent="0.2">
      <c r="B69" s="78"/>
      <c r="E69" s="76"/>
      <c r="F69" s="77"/>
      <c r="G69" s="81"/>
    </row>
    <row r="70" spans="2:7" ht="17.45" customHeight="1" x14ac:dyDescent="0.2">
      <c r="B70" s="83">
        <f>B59+B62+B64+B68</f>
        <v>616916</v>
      </c>
      <c r="C70" s="84" t="s">
        <v>1039</v>
      </c>
      <c r="D70" s="72"/>
      <c r="E70" s="167" t="s">
        <v>1039</v>
      </c>
      <c r="F70" s="72"/>
      <c r="G70" s="85">
        <f>G59+G60+G63</f>
        <v>616916</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576381</v>
      </c>
    </row>
    <row r="78" spans="2:7" x14ac:dyDescent="0.2">
      <c r="B78" s="78"/>
      <c r="D78" s="79" t="s">
        <v>563</v>
      </c>
      <c r="E78" s="166"/>
      <c r="F78" s="79"/>
      <c r="G78" s="81"/>
    </row>
    <row r="79" spans="2:7" x14ac:dyDescent="0.2">
      <c r="B79" s="78">
        <f>G82-B77</f>
        <v>576381</v>
      </c>
      <c r="C79" s="79" t="s">
        <v>1045</v>
      </c>
      <c r="D79" s="62" t="s">
        <v>562</v>
      </c>
      <c r="E79" s="76"/>
      <c r="F79" s="77"/>
      <c r="G79" s="81"/>
    </row>
    <row r="80" spans="2:7" x14ac:dyDescent="0.2">
      <c r="B80" s="78">
        <f>B79-B13</f>
        <v>53216</v>
      </c>
      <c r="C80" s="79" t="s">
        <v>1046</v>
      </c>
      <c r="D80" s="60" t="s">
        <v>559</v>
      </c>
      <c r="E80" s="76"/>
      <c r="F80" s="77"/>
      <c r="G80" s="81"/>
    </row>
    <row r="81" spans="2:7" x14ac:dyDescent="0.2">
      <c r="B81" s="78"/>
      <c r="E81" s="76"/>
      <c r="F81" s="77"/>
      <c r="G81" s="81"/>
    </row>
    <row r="82" spans="2:7" x14ac:dyDescent="0.2">
      <c r="B82" s="83">
        <f>B77+B79</f>
        <v>576381</v>
      </c>
      <c r="C82" s="84" t="s">
        <v>1039</v>
      </c>
      <c r="D82" s="72"/>
      <c r="E82" s="167" t="s">
        <v>1039</v>
      </c>
      <c r="F82" s="72"/>
      <c r="G82" s="85">
        <f>G77</f>
        <v>576381</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233057</v>
      </c>
      <c r="C92" s="79" t="s">
        <v>1047</v>
      </c>
      <c r="D92" s="60" t="s">
        <v>552</v>
      </c>
      <c r="E92" s="166" t="s">
        <v>1045</v>
      </c>
      <c r="F92" s="60" t="s">
        <v>559</v>
      </c>
      <c r="G92" s="81">
        <f>+B80</f>
        <v>53216</v>
      </c>
    </row>
    <row r="93" spans="2:7" x14ac:dyDescent="0.2">
      <c r="B93" s="78"/>
      <c r="D93" s="62" t="s">
        <v>550</v>
      </c>
      <c r="E93" s="166" t="s">
        <v>1053</v>
      </c>
      <c r="F93" s="75" t="s">
        <v>558</v>
      </c>
      <c r="G93" s="81">
        <f>G94+G95</f>
        <v>182583</v>
      </c>
    </row>
    <row r="94" spans="2:7" x14ac:dyDescent="0.2">
      <c r="B94" s="78"/>
      <c r="D94" s="79"/>
      <c r="E94" s="166" t="s">
        <v>557</v>
      </c>
      <c r="G94" s="81">
        <v>160055</v>
      </c>
    </row>
    <row r="95" spans="2:7" x14ac:dyDescent="0.2">
      <c r="B95" s="78"/>
      <c r="D95" s="79"/>
      <c r="E95" s="166" t="s">
        <v>556</v>
      </c>
      <c r="G95" s="81">
        <v>22528</v>
      </c>
    </row>
    <row r="96" spans="2:7" x14ac:dyDescent="0.2">
      <c r="B96" s="78"/>
      <c r="C96" s="79"/>
      <c r="E96" s="166" t="s">
        <v>1054</v>
      </c>
      <c r="F96" s="75" t="s">
        <v>555</v>
      </c>
      <c r="G96" s="81">
        <f>G97</f>
        <v>-2742</v>
      </c>
    </row>
    <row r="97" spans="2:7" x14ac:dyDescent="0.2">
      <c r="B97" s="90"/>
      <c r="C97" s="91"/>
      <c r="D97" s="79"/>
      <c r="E97" s="166" t="s">
        <v>1086</v>
      </c>
      <c r="F97" s="92" t="s">
        <v>1087</v>
      </c>
      <c r="G97" s="81">
        <v>-2742</v>
      </c>
    </row>
    <row r="98" spans="2:7" x14ac:dyDescent="0.2">
      <c r="B98" s="78"/>
      <c r="E98" s="76"/>
      <c r="F98" s="77"/>
      <c r="G98" s="81"/>
    </row>
    <row r="99" spans="2:7" x14ac:dyDescent="0.2">
      <c r="B99" s="83">
        <f>B92</f>
        <v>233057</v>
      </c>
      <c r="C99" s="84" t="s">
        <v>1039</v>
      </c>
      <c r="D99" s="72"/>
      <c r="E99" s="167" t="s">
        <v>1039</v>
      </c>
      <c r="F99" s="72"/>
      <c r="G99" s="85">
        <f>G92+G93+G96</f>
        <v>233057</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631573</v>
      </c>
      <c r="C106" s="79" t="s">
        <v>1048</v>
      </c>
      <c r="D106" s="94" t="s">
        <v>553</v>
      </c>
      <c r="E106" s="76"/>
      <c r="F106" s="77"/>
      <c r="G106" s="76"/>
    </row>
    <row r="107" spans="2:7" x14ac:dyDescent="0.2">
      <c r="B107" s="78">
        <v>612404</v>
      </c>
      <c r="C107" s="79" t="s">
        <v>1049</v>
      </c>
      <c r="D107" s="79"/>
      <c r="E107" s="166" t="s">
        <v>1047</v>
      </c>
      <c r="F107" s="62" t="s">
        <v>552</v>
      </c>
      <c r="G107" s="81"/>
    </row>
    <row r="108" spans="2:7" x14ac:dyDescent="0.2">
      <c r="B108" s="78">
        <f>-B13</f>
        <v>-523165</v>
      </c>
      <c r="C108" s="79" t="s">
        <v>1055</v>
      </c>
      <c r="D108" s="79" t="s">
        <v>551</v>
      </c>
      <c r="E108" s="166"/>
      <c r="F108" s="61" t="s">
        <v>550</v>
      </c>
      <c r="G108" s="81">
        <f>B92</f>
        <v>233057</v>
      </c>
    </row>
    <row r="109" spans="2:7" x14ac:dyDescent="0.2">
      <c r="B109" s="78">
        <v>19169</v>
      </c>
      <c r="C109" s="88" t="s">
        <v>549</v>
      </c>
      <c r="D109" s="79" t="s">
        <v>1088</v>
      </c>
      <c r="E109" s="76"/>
      <c r="F109" s="95"/>
      <c r="G109" s="96"/>
    </row>
    <row r="110" spans="2:7" x14ac:dyDescent="0.2">
      <c r="B110" s="78">
        <v>0</v>
      </c>
      <c r="C110" s="88" t="s">
        <v>548</v>
      </c>
      <c r="D110" s="79" t="s">
        <v>547</v>
      </c>
      <c r="E110" s="170"/>
      <c r="G110" s="81"/>
    </row>
    <row r="111" spans="2:7" x14ac:dyDescent="0.2">
      <c r="B111" s="78">
        <v>47604</v>
      </c>
      <c r="C111" s="88" t="s">
        <v>1050</v>
      </c>
      <c r="D111" s="79" t="s">
        <v>1089</v>
      </c>
      <c r="E111" s="76"/>
      <c r="F111" s="95"/>
      <c r="G111" s="96"/>
    </row>
    <row r="112" spans="2:7" x14ac:dyDescent="0.2">
      <c r="B112" s="78"/>
      <c r="C112" s="79"/>
      <c r="D112" s="79" t="s">
        <v>1090</v>
      </c>
      <c r="E112" s="170"/>
      <c r="G112" s="81"/>
    </row>
    <row r="113" spans="2:7" x14ac:dyDescent="0.2">
      <c r="B113" s="78">
        <f>G115-B106-B108-B111</f>
        <v>77045</v>
      </c>
      <c r="C113" s="168" t="s">
        <v>1051</v>
      </c>
      <c r="D113" s="60" t="s">
        <v>546</v>
      </c>
      <c r="E113" s="170"/>
      <c r="F113" s="92"/>
      <c r="G113" s="81"/>
    </row>
    <row r="114" spans="2:7" x14ac:dyDescent="0.2">
      <c r="B114" s="78"/>
      <c r="D114" s="79"/>
      <c r="E114" s="170"/>
      <c r="F114" s="77"/>
      <c r="G114" s="81"/>
    </row>
    <row r="115" spans="2:7" x14ac:dyDescent="0.2">
      <c r="B115" s="83">
        <f>B106+B108+B111+B113</f>
        <v>233057</v>
      </c>
      <c r="C115" s="84" t="s">
        <v>1039</v>
      </c>
      <c r="D115" s="98"/>
      <c r="E115" s="167" t="s">
        <v>1039</v>
      </c>
      <c r="F115" s="72"/>
      <c r="G115" s="85">
        <f>G108</f>
        <v>233057</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B123-G128-G131-G134-G137-G142-G143-G144</f>
        <v>77045</v>
      </c>
    </row>
    <row r="123" spans="2:7" ht="15" x14ac:dyDescent="0.2">
      <c r="B123" s="78">
        <f>B125+B128+B131+B134+B137+B142+B143+B144</f>
        <v>-46489</v>
      </c>
      <c r="C123" s="52"/>
      <c r="D123" s="79" t="s">
        <v>540</v>
      </c>
      <c r="E123" s="52"/>
      <c r="F123" s="52"/>
      <c r="G123" s="81">
        <f>G125+G128+G131+G134+G137+G142+G143+G144</f>
        <v>-123534</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69491</v>
      </c>
      <c r="D128" s="79" t="s">
        <v>536</v>
      </c>
      <c r="G128" s="81">
        <f>G129+G130</f>
        <v>18232</v>
      </c>
    </row>
    <row r="129" spans="2:7" x14ac:dyDescent="0.2">
      <c r="B129" s="78">
        <v>103046</v>
      </c>
      <c r="D129" s="79" t="s">
        <v>535</v>
      </c>
      <c r="G129" s="81">
        <v>0</v>
      </c>
    </row>
    <row r="130" spans="2:7" x14ac:dyDescent="0.2">
      <c r="B130" s="78">
        <v>-33555</v>
      </c>
      <c r="D130" s="79" t="s">
        <v>534</v>
      </c>
      <c r="G130" s="81">
        <v>18232</v>
      </c>
    </row>
    <row r="131" spans="2:7" x14ac:dyDescent="0.2">
      <c r="B131" s="78">
        <f>B132+B133</f>
        <v>-11070</v>
      </c>
      <c r="D131" s="79" t="s">
        <v>533</v>
      </c>
      <c r="G131" s="81">
        <f>G132+G133</f>
        <v>-1535</v>
      </c>
    </row>
    <row r="132" spans="2:7" x14ac:dyDescent="0.2">
      <c r="B132" s="78">
        <v>-39687</v>
      </c>
      <c r="D132" s="79" t="s">
        <v>532</v>
      </c>
      <c r="G132" s="81">
        <v>0</v>
      </c>
    </row>
    <row r="133" spans="2:7" x14ac:dyDescent="0.2">
      <c r="B133" s="78">
        <v>28617</v>
      </c>
      <c r="D133" s="79" t="s">
        <v>531</v>
      </c>
      <c r="G133" s="81">
        <v>-1535</v>
      </c>
    </row>
    <row r="134" spans="2:7" x14ac:dyDescent="0.2">
      <c r="B134" s="78">
        <f>B135+B136</f>
        <v>3708</v>
      </c>
      <c r="D134" s="79" t="s">
        <v>530</v>
      </c>
      <c r="G134" s="81">
        <f>G135+G136</f>
        <v>-148902</v>
      </c>
    </row>
    <row r="135" spans="2:7" x14ac:dyDescent="0.2">
      <c r="B135" s="78">
        <v>-7017</v>
      </c>
      <c r="D135" s="79" t="s">
        <v>529</v>
      </c>
      <c r="G135" s="81">
        <v>-44334</v>
      </c>
    </row>
    <row r="136" spans="2:7" x14ac:dyDescent="0.2">
      <c r="B136" s="78">
        <v>10725</v>
      </c>
      <c r="D136" s="79" t="s">
        <v>528</v>
      </c>
      <c r="G136" s="81">
        <v>-104568</v>
      </c>
    </row>
    <row r="137" spans="2:7" x14ac:dyDescent="0.2">
      <c r="B137" s="78">
        <f>B138+B141</f>
        <v>-11109</v>
      </c>
      <c r="D137" s="97" t="s">
        <v>527</v>
      </c>
      <c r="G137" s="81">
        <f>G138+G141</f>
        <v>47604</v>
      </c>
    </row>
    <row r="138" spans="2:7" x14ac:dyDescent="0.2">
      <c r="B138" s="78">
        <f>B139+B140</f>
        <v>-5109</v>
      </c>
      <c r="D138" s="97" t="s">
        <v>526</v>
      </c>
      <c r="G138" s="81">
        <f>G139+G140</f>
        <v>47604</v>
      </c>
    </row>
    <row r="139" spans="2:7" x14ac:dyDescent="0.2">
      <c r="B139" s="78">
        <v>-5109</v>
      </c>
      <c r="D139" s="97" t="s">
        <v>525</v>
      </c>
      <c r="G139" s="81">
        <v>47604</v>
      </c>
    </row>
    <row r="140" spans="2:7" x14ac:dyDescent="0.2">
      <c r="B140" s="78">
        <v>0</v>
      </c>
      <c r="D140" s="97" t="s">
        <v>524</v>
      </c>
      <c r="G140" s="81">
        <v>0</v>
      </c>
    </row>
    <row r="141" spans="2:7" x14ac:dyDescent="0.2">
      <c r="B141" s="78">
        <v>-6000</v>
      </c>
      <c r="D141" s="97" t="s">
        <v>523</v>
      </c>
      <c r="G141" s="81">
        <v>0</v>
      </c>
    </row>
    <row r="142" spans="2:7" x14ac:dyDescent="0.2">
      <c r="B142" s="78">
        <v>0</v>
      </c>
      <c r="D142" s="79" t="s">
        <v>522</v>
      </c>
      <c r="G142" s="81">
        <v>0</v>
      </c>
    </row>
    <row r="143" spans="2:7" x14ac:dyDescent="0.2">
      <c r="B143" s="78">
        <v>-4</v>
      </c>
      <c r="D143" s="79" t="s">
        <v>521</v>
      </c>
      <c r="G143" s="81">
        <v>-184</v>
      </c>
    </row>
    <row r="144" spans="2:7" x14ac:dyDescent="0.2">
      <c r="B144" s="78">
        <f>B145+B146</f>
        <v>-97505</v>
      </c>
      <c r="D144" s="79" t="s">
        <v>520</v>
      </c>
      <c r="G144" s="81">
        <f>G145+G146</f>
        <v>-38749</v>
      </c>
    </row>
    <row r="145" spans="2:7" x14ac:dyDescent="0.2">
      <c r="B145" s="78">
        <v>3745</v>
      </c>
      <c r="D145" s="79" t="s">
        <v>519</v>
      </c>
      <c r="G145" s="81">
        <v>-66262</v>
      </c>
    </row>
    <row r="146" spans="2:7" x14ac:dyDescent="0.2">
      <c r="B146" s="83">
        <v>-101250</v>
      </c>
      <c r="C146" s="99"/>
      <c r="D146" s="98" t="s">
        <v>518</v>
      </c>
      <c r="E146" s="99"/>
      <c r="F146" s="99"/>
      <c r="G146" s="85">
        <v>27513</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4803149606299213"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128</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296463</v>
      </c>
      <c r="C11" s="79" t="s">
        <v>1029</v>
      </c>
      <c r="D11" s="79" t="s">
        <v>599</v>
      </c>
      <c r="E11" s="166" t="s">
        <v>1052</v>
      </c>
      <c r="F11" s="80" t="s">
        <v>598</v>
      </c>
      <c r="G11" s="81">
        <f>G12+G13</f>
        <v>809457</v>
      </c>
    </row>
    <row r="12" spans="2:12" x14ac:dyDescent="0.2">
      <c r="B12" s="78">
        <f>G11-B11</f>
        <v>512994</v>
      </c>
      <c r="C12" s="79" t="s">
        <v>1030</v>
      </c>
      <c r="D12" s="60" t="s">
        <v>593</v>
      </c>
      <c r="E12" s="166" t="s">
        <v>1060</v>
      </c>
      <c r="F12" s="77" t="s">
        <v>1061</v>
      </c>
      <c r="G12" s="81">
        <v>808396</v>
      </c>
    </row>
    <row r="13" spans="2:12" x14ac:dyDescent="0.2">
      <c r="B13" s="78">
        <v>48713</v>
      </c>
      <c r="C13" s="79" t="s">
        <v>1031</v>
      </c>
      <c r="D13" s="79" t="s">
        <v>551</v>
      </c>
      <c r="E13" s="166" t="s">
        <v>1062</v>
      </c>
      <c r="F13" s="75" t="s">
        <v>1063</v>
      </c>
      <c r="G13" s="81">
        <v>1061</v>
      </c>
    </row>
    <row r="14" spans="2:12" x14ac:dyDescent="0.2">
      <c r="B14" s="78">
        <f>B12-B13</f>
        <v>464281</v>
      </c>
      <c r="C14" s="79" t="s">
        <v>1032</v>
      </c>
      <c r="D14" s="60" t="s">
        <v>597</v>
      </c>
      <c r="E14" s="166"/>
      <c r="F14" s="77"/>
      <c r="G14" s="81"/>
    </row>
    <row r="15" spans="2:12" ht="7.15" customHeight="1" x14ac:dyDescent="0.2">
      <c r="B15" s="78"/>
      <c r="E15" s="76"/>
      <c r="F15" s="77"/>
      <c r="G15" s="81"/>
    </row>
    <row r="16" spans="2:12" x14ac:dyDescent="0.2">
      <c r="B16" s="83">
        <f>B11+B12</f>
        <v>809457</v>
      </c>
      <c r="C16" s="84" t="s">
        <v>545</v>
      </c>
      <c r="D16" s="72"/>
      <c r="E16" s="167" t="s">
        <v>1039</v>
      </c>
      <c r="F16" s="72"/>
      <c r="G16" s="85">
        <f>G11</f>
        <v>809457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380391</v>
      </c>
      <c r="C26" s="79" t="s">
        <v>1033</v>
      </c>
      <c r="D26" s="79" t="s">
        <v>594</v>
      </c>
      <c r="E26" s="166" t="s">
        <v>1030</v>
      </c>
      <c r="F26" s="62" t="s">
        <v>593</v>
      </c>
      <c r="G26" s="81">
        <f>+B12</f>
        <v>512994</v>
      </c>
    </row>
    <row r="27" spans="2:7" x14ac:dyDescent="0.2">
      <c r="B27" s="78">
        <v>302981</v>
      </c>
      <c r="C27" s="79" t="s">
        <v>592</v>
      </c>
      <c r="E27" s="76"/>
      <c r="F27" s="77"/>
      <c r="G27" s="81"/>
    </row>
    <row r="28" spans="2:7" x14ac:dyDescent="0.2">
      <c r="B28" s="78">
        <f>B29+B30</f>
        <v>77410</v>
      </c>
      <c r="C28" s="79" t="s">
        <v>591</v>
      </c>
      <c r="E28" s="76"/>
      <c r="F28" s="77"/>
      <c r="G28" s="81"/>
    </row>
    <row r="29" spans="2:7" x14ac:dyDescent="0.2">
      <c r="B29" s="78">
        <v>75409</v>
      </c>
      <c r="C29" s="79" t="s">
        <v>1056</v>
      </c>
      <c r="E29" s="76"/>
      <c r="F29" s="77"/>
      <c r="G29" s="81"/>
    </row>
    <row r="30" spans="2:7" x14ac:dyDescent="0.2">
      <c r="B30" s="78">
        <v>2001</v>
      </c>
      <c r="C30" s="79" t="s">
        <v>1057</v>
      </c>
      <c r="E30" s="76"/>
      <c r="F30" s="77"/>
      <c r="G30" s="81"/>
    </row>
    <row r="31" spans="2:7" ht="12.75" customHeight="1" x14ac:dyDescent="0.2">
      <c r="B31" s="78">
        <v>3127</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129476</v>
      </c>
      <c r="C33" s="79" t="s">
        <v>1036</v>
      </c>
      <c r="D33" s="60" t="s">
        <v>587</v>
      </c>
      <c r="E33" s="76"/>
      <c r="F33" s="77"/>
      <c r="G33" s="81"/>
    </row>
    <row r="34" spans="2:7" x14ac:dyDescent="0.2">
      <c r="B34" s="78"/>
      <c r="E34" s="76"/>
      <c r="F34" s="77"/>
      <c r="G34" s="81"/>
    </row>
    <row r="35" spans="2:7" x14ac:dyDescent="0.2">
      <c r="B35" s="83">
        <f>B26+B31+B32+B33</f>
        <v>512994</v>
      </c>
      <c r="C35" s="84" t="s">
        <v>1039</v>
      </c>
      <c r="D35" s="72"/>
      <c r="E35" s="167" t="s">
        <v>1039</v>
      </c>
      <c r="F35" s="72"/>
      <c r="G35" s="85">
        <f>G26</f>
        <v>512994</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2662544</v>
      </c>
      <c r="C42" s="79" t="s">
        <v>1037</v>
      </c>
      <c r="D42" s="82" t="s">
        <v>586</v>
      </c>
      <c r="E42" s="166" t="s">
        <v>1036</v>
      </c>
      <c r="F42" s="60" t="s">
        <v>587</v>
      </c>
      <c r="G42" s="81">
        <f>+B33</f>
        <v>129476</v>
      </c>
    </row>
    <row r="43" spans="2:7" x14ac:dyDescent="0.2">
      <c r="B43" s="78">
        <v>214627</v>
      </c>
      <c r="C43" s="88" t="s">
        <v>585</v>
      </c>
      <c r="E43" s="169" t="s">
        <v>1037</v>
      </c>
      <c r="F43" s="89" t="s">
        <v>586</v>
      </c>
      <c r="G43" s="81">
        <f>G44+G45+G47+G48+G49</f>
        <v>6599187</v>
      </c>
    </row>
    <row r="44" spans="2:7" x14ac:dyDescent="0.2">
      <c r="B44" s="78">
        <v>2443015</v>
      </c>
      <c r="C44" s="79" t="s">
        <v>584</v>
      </c>
      <c r="E44" s="169" t="s">
        <v>1064</v>
      </c>
      <c r="F44" s="75" t="s">
        <v>1065</v>
      </c>
      <c r="G44" s="81">
        <v>6359683</v>
      </c>
    </row>
    <row r="45" spans="2:7" x14ac:dyDescent="0.2">
      <c r="B45" s="78">
        <v>0</v>
      </c>
      <c r="C45" s="79" t="s">
        <v>583</v>
      </c>
      <c r="D45" s="77"/>
      <c r="E45" s="166" t="s">
        <v>1066</v>
      </c>
      <c r="F45" s="75" t="s">
        <v>1067</v>
      </c>
      <c r="G45" s="81">
        <v>239504</v>
      </c>
    </row>
    <row r="46" spans="2:7" x14ac:dyDescent="0.2">
      <c r="B46" s="78"/>
      <c r="D46" s="82" t="s">
        <v>582</v>
      </c>
      <c r="E46" s="166" t="s">
        <v>1068</v>
      </c>
      <c r="F46" s="74" t="s">
        <v>1069</v>
      </c>
      <c r="G46" s="81"/>
    </row>
    <row r="47" spans="2:7" x14ac:dyDescent="0.2">
      <c r="B47" s="78">
        <v>4902</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3507384</v>
      </c>
      <c r="C49" s="79" t="s">
        <v>1038</v>
      </c>
      <c r="D49" s="60" t="s">
        <v>577</v>
      </c>
      <c r="E49" s="166" t="s">
        <v>1072</v>
      </c>
      <c r="F49" s="79" t="s">
        <v>1073</v>
      </c>
      <c r="G49" s="81">
        <v>0</v>
      </c>
    </row>
    <row r="50" spans="2:7" x14ac:dyDescent="0.2">
      <c r="B50" s="78"/>
      <c r="C50" s="79"/>
      <c r="D50" s="79"/>
      <c r="E50" s="166" t="s">
        <v>1074</v>
      </c>
      <c r="F50" s="79" t="s">
        <v>1075</v>
      </c>
      <c r="G50" s="81">
        <v>-558735</v>
      </c>
    </row>
    <row r="51" spans="2:7" x14ac:dyDescent="0.2">
      <c r="B51" s="78"/>
      <c r="E51" s="166"/>
      <c r="G51" s="81"/>
    </row>
    <row r="52" spans="2:7" x14ac:dyDescent="0.2">
      <c r="B52" s="83">
        <f>B42+B49</f>
        <v>6169928</v>
      </c>
      <c r="C52" s="84" t="s">
        <v>1039</v>
      </c>
      <c r="D52" s="72"/>
      <c r="E52" s="167" t="s">
        <v>1039</v>
      </c>
      <c r="F52" s="72"/>
      <c r="G52" s="85">
        <f>G42+G43+G50</f>
        <v>6169928</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116345</v>
      </c>
      <c r="C59" s="79" t="s">
        <v>1040</v>
      </c>
      <c r="D59" s="80" t="s">
        <v>578</v>
      </c>
      <c r="E59" s="166" t="s">
        <v>1038</v>
      </c>
      <c r="F59" s="60" t="s">
        <v>577</v>
      </c>
      <c r="G59" s="81">
        <f>+B49</f>
        <v>3507384</v>
      </c>
    </row>
    <row r="60" spans="2:7" x14ac:dyDescent="0.2">
      <c r="B60" s="78">
        <v>116345</v>
      </c>
      <c r="C60" s="79" t="s">
        <v>576</v>
      </c>
      <c r="E60" s="166" t="s">
        <v>1058</v>
      </c>
      <c r="F60" s="79" t="s">
        <v>1059</v>
      </c>
      <c r="G60" s="81">
        <f>G61+G62</f>
        <v>2001</v>
      </c>
    </row>
    <row r="61" spans="2:7" x14ac:dyDescent="0.2">
      <c r="B61" s="78">
        <v>0</v>
      </c>
      <c r="C61" s="79" t="s">
        <v>575</v>
      </c>
      <c r="E61" s="166" t="s">
        <v>1076</v>
      </c>
      <c r="F61" s="75" t="s">
        <v>1077</v>
      </c>
      <c r="G61" s="81">
        <v>0</v>
      </c>
    </row>
    <row r="62" spans="2:7" x14ac:dyDescent="0.2">
      <c r="B62" s="78">
        <v>2001</v>
      </c>
      <c r="C62" s="79" t="s">
        <v>1041</v>
      </c>
      <c r="D62" s="79" t="s">
        <v>574</v>
      </c>
      <c r="E62" s="166" t="s">
        <v>1078</v>
      </c>
      <c r="F62" s="75" t="s">
        <v>1079</v>
      </c>
      <c r="G62" s="81">
        <v>2001</v>
      </c>
    </row>
    <row r="63" spans="2:7" x14ac:dyDescent="0.2">
      <c r="B63" s="78"/>
      <c r="D63" s="79" t="s">
        <v>573</v>
      </c>
      <c r="E63" s="166" t="s">
        <v>1042</v>
      </c>
      <c r="F63" s="75" t="s">
        <v>572</v>
      </c>
      <c r="G63" s="81">
        <f>G64+G65+G66</f>
        <v>70632</v>
      </c>
    </row>
    <row r="64" spans="2:7" x14ac:dyDescent="0.2">
      <c r="B64" s="78">
        <f>B65+B66+B67</f>
        <v>79783</v>
      </c>
      <c r="C64" s="79" t="s">
        <v>1042</v>
      </c>
      <c r="D64" s="75" t="s">
        <v>572</v>
      </c>
      <c r="E64" s="166" t="s">
        <v>1080</v>
      </c>
      <c r="F64" s="75" t="s">
        <v>1081</v>
      </c>
      <c r="G64" s="81">
        <v>70632</v>
      </c>
    </row>
    <row r="65" spans="2:7" x14ac:dyDescent="0.2">
      <c r="B65" s="78">
        <v>57</v>
      </c>
      <c r="C65" s="79" t="s">
        <v>571</v>
      </c>
      <c r="E65" s="166" t="s">
        <v>1082</v>
      </c>
      <c r="F65" s="75" t="s">
        <v>1083</v>
      </c>
      <c r="G65" s="81">
        <v>0</v>
      </c>
    </row>
    <row r="66" spans="2:7" x14ac:dyDescent="0.2">
      <c r="B66" s="78">
        <v>70632</v>
      </c>
      <c r="C66" s="79" t="s">
        <v>570</v>
      </c>
      <c r="E66" s="166" t="s">
        <v>1084</v>
      </c>
      <c r="F66" s="75" t="s">
        <v>1085</v>
      </c>
      <c r="G66" s="81">
        <v>0</v>
      </c>
    </row>
    <row r="67" spans="2:7" x14ac:dyDescent="0.2">
      <c r="B67" s="78">
        <v>9094</v>
      </c>
      <c r="C67" s="79" t="s">
        <v>569</v>
      </c>
      <c r="E67" s="76"/>
      <c r="F67" s="77"/>
      <c r="G67" s="81"/>
    </row>
    <row r="68" spans="2:7" x14ac:dyDescent="0.2">
      <c r="B68" s="78">
        <f>G70-B59-B62-B64</f>
        <v>3381888</v>
      </c>
      <c r="C68" s="79" t="s">
        <v>1043</v>
      </c>
      <c r="D68" s="79" t="s">
        <v>564</v>
      </c>
      <c r="E68" s="76"/>
      <c r="F68" s="77"/>
      <c r="G68" s="81"/>
    </row>
    <row r="69" spans="2:7" ht="17.45" customHeight="1" x14ac:dyDescent="0.2">
      <c r="B69" s="78"/>
      <c r="E69" s="76"/>
      <c r="F69" s="77"/>
      <c r="G69" s="81"/>
    </row>
    <row r="70" spans="2:7" ht="17.45" customHeight="1" x14ac:dyDescent="0.2">
      <c r="B70" s="83">
        <f>B59+B62+B64+B68</f>
        <v>3580017</v>
      </c>
      <c r="C70" s="84" t="s">
        <v>1039</v>
      </c>
      <c r="D70" s="72"/>
      <c r="E70" s="167" t="s">
        <v>1039</v>
      </c>
      <c r="F70" s="72"/>
      <c r="G70" s="85">
        <f>G59+G60+G63</f>
        <v>3580017</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3381888</v>
      </c>
    </row>
    <row r="78" spans="2:7" x14ac:dyDescent="0.2">
      <c r="B78" s="78"/>
      <c r="D78" s="79" t="s">
        <v>563</v>
      </c>
      <c r="E78" s="166"/>
      <c r="F78" s="79"/>
      <c r="G78" s="81"/>
    </row>
    <row r="79" spans="2:7" x14ac:dyDescent="0.2">
      <c r="B79" s="78">
        <f>G82-B77</f>
        <v>3381888</v>
      </c>
      <c r="C79" s="79" t="s">
        <v>1045</v>
      </c>
      <c r="D79" s="62" t="s">
        <v>562</v>
      </c>
      <c r="E79" s="76"/>
      <c r="F79" s="77"/>
      <c r="G79" s="81"/>
    </row>
    <row r="80" spans="2:7" x14ac:dyDescent="0.2">
      <c r="B80" s="78">
        <f>B79-B13</f>
        <v>3333175</v>
      </c>
      <c r="C80" s="79" t="s">
        <v>1046</v>
      </c>
      <c r="D80" s="60" t="s">
        <v>559</v>
      </c>
      <c r="E80" s="76"/>
      <c r="F80" s="77"/>
      <c r="G80" s="81"/>
    </row>
    <row r="81" spans="2:7" x14ac:dyDescent="0.2">
      <c r="B81" s="78"/>
      <c r="E81" s="76"/>
      <c r="F81" s="77"/>
      <c r="G81" s="81"/>
    </row>
    <row r="82" spans="2:7" x14ac:dyDescent="0.2">
      <c r="B82" s="83">
        <f>B77+B79</f>
        <v>3381888</v>
      </c>
      <c r="C82" s="84" t="s">
        <v>1039</v>
      </c>
      <c r="D82" s="72"/>
      <c r="E82" s="167" t="s">
        <v>1039</v>
      </c>
      <c r="F82" s="72"/>
      <c r="G82" s="85">
        <f>G77</f>
        <v>3381888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3349484</v>
      </c>
      <c r="C92" s="79" t="s">
        <v>1047</v>
      </c>
      <c r="D92" s="60" t="s">
        <v>552</v>
      </c>
      <c r="E92" s="166" t="s">
        <v>1045</v>
      </c>
      <c r="F92" s="60" t="s">
        <v>559</v>
      </c>
      <c r="G92" s="81">
        <f>+B80</f>
        <v>3333175</v>
      </c>
    </row>
    <row r="93" spans="2:7" x14ac:dyDescent="0.2">
      <c r="B93" s="78"/>
      <c r="D93" s="62" t="s">
        <v>550</v>
      </c>
      <c r="E93" s="166" t="s">
        <v>1053</v>
      </c>
      <c r="F93" s="75" t="s">
        <v>558</v>
      </c>
      <c r="G93" s="81">
        <f>G94+G95</f>
        <v>17366</v>
      </c>
    </row>
    <row r="94" spans="2:7" x14ac:dyDescent="0.2">
      <c r="B94" s="78"/>
      <c r="D94" s="79"/>
      <c r="E94" s="166" t="s">
        <v>557</v>
      </c>
      <c r="G94" s="81">
        <v>17366</v>
      </c>
    </row>
    <row r="95" spans="2:7" x14ac:dyDescent="0.2">
      <c r="B95" s="78"/>
      <c r="D95" s="79"/>
      <c r="E95" s="166" t="s">
        <v>556</v>
      </c>
      <c r="G95" s="81">
        <v>0</v>
      </c>
    </row>
    <row r="96" spans="2:7" x14ac:dyDescent="0.2">
      <c r="B96" s="78"/>
      <c r="C96" s="79"/>
      <c r="E96" s="166" t="s">
        <v>1054</v>
      </c>
      <c r="F96" s="75" t="s">
        <v>555</v>
      </c>
      <c r="G96" s="81">
        <f>G97</f>
        <v>-1057</v>
      </c>
    </row>
    <row r="97" spans="2:7" x14ac:dyDescent="0.2">
      <c r="B97" s="90"/>
      <c r="C97" s="91"/>
      <c r="D97" s="79"/>
      <c r="E97" s="166" t="s">
        <v>1086</v>
      </c>
      <c r="F97" s="92" t="s">
        <v>1087</v>
      </c>
      <c r="G97" s="81">
        <v>-1057</v>
      </c>
    </row>
    <row r="98" spans="2:7" x14ac:dyDescent="0.2">
      <c r="B98" s="78"/>
      <c r="E98" s="76"/>
      <c r="F98" s="77"/>
      <c r="G98" s="81"/>
    </row>
    <row r="99" spans="2:7" x14ac:dyDescent="0.2">
      <c r="B99" s="83">
        <f>B92</f>
        <v>3349484</v>
      </c>
      <c r="C99" s="84" t="s">
        <v>1039</v>
      </c>
      <c r="D99" s="72"/>
      <c r="E99" s="167" t="s">
        <v>1039</v>
      </c>
      <c r="F99" s="72"/>
      <c r="G99" s="85">
        <f>G92+G93+G96</f>
        <v>3349484</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-2881</v>
      </c>
      <c r="C106" s="79" t="s">
        <v>1048</v>
      </c>
      <c r="D106" s="94" t="s">
        <v>553</v>
      </c>
      <c r="E106" s="76"/>
      <c r="F106" s="77"/>
      <c r="G106" s="76"/>
    </row>
    <row r="107" spans="2:7" x14ac:dyDescent="0.2">
      <c r="B107" s="78">
        <v>-2881</v>
      </c>
      <c r="C107" s="79" t="s">
        <v>1049</v>
      </c>
      <c r="D107" s="79"/>
      <c r="E107" s="166" t="s">
        <v>1047</v>
      </c>
      <c r="F107" s="62" t="s">
        <v>552</v>
      </c>
      <c r="G107" s="81"/>
    </row>
    <row r="108" spans="2:7" x14ac:dyDescent="0.2">
      <c r="B108" s="78">
        <f>-B13</f>
        <v>-48713</v>
      </c>
      <c r="C108" s="79" t="s">
        <v>1055</v>
      </c>
      <c r="D108" s="79" t="s">
        <v>551</v>
      </c>
      <c r="E108" s="166"/>
      <c r="F108" s="61" t="s">
        <v>550</v>
      </c>
      <c r="G108" s="81">
        <f>B92</f>
        <v>3349484</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3401078</v>
      </c>
      <c r="C113" s="168" t="s">
        <v>1051</v>
      </c>
      <c r="D113" s="60" t="s">
        <v>546</v>
      </c>
      <c r="E113" s="170"/>
      <c r="F113" s="92"/>
      <c r="G113" s="81"/>
    </row>
    <row r="114" spans="2:7" x14ac:dyDescent="0.2">
      <c r="B114" s="78"/>
      <c r="D114" s="79"/>
      <c r="E114" s="170"/>
      <c r="F114" s="77"/>
      <c r="G114" s="81"/>
    </row>
    <row r="115" spans="2:7" x14ac:dyDescent="0.2">
      <c r="B115" s="83">
        <f>B106+B108+B111+B113</f>
        <v>3349484</v>
      </c>
      <c r="C115" s="84" t="s">
        <v>1039</v>
      </c>
      <c r="D115" s="98"/>
      <c r="E115" s="167" t="s">
        <v>1039</v>
      </c>
      <c r="F115" s="72"/>
      <c r="G115" s="85">
        <f>G108</f>
        <v>3349484</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3411078</v>
      </c>
    </row>
    <row r="123" spans="2:7" ht="15" x14ac:dyDescent="0.2">
      <c r="B123" s="78">
        <f>B125+B128+B131+B134+B137+B142+B143+B144</f>
        <v>-36951275</v>
      </c>
      <c r="C123" s="52"/>
      <c r="D123" s="79" t="s">
        <v>540</v>
      </c>
      <c r="E123" s="52"/>
      <c r="F123" s="52"/>
      <c r="G123" s="81">
        <f>G125+G128+G131+G134+G137+G142+G143+G144</f>
        <v>-40362353</v>
      </c>
    </row>
    <row r="124" spans="2:7" ht="13.15" customHeight="1" x14ac:dyDescent="0.2">
      <c r="B124" s="53"/>
      <c r="C124" s="52"/>
      <c r="D124" s="79"/>
      <c r="E124" s="52"/>
      <c r="F124" s="52"/>
      <c r="G124" s="51"/>
    </row>
    <row r="125" spans="2:7" ht="13.15" customHeight="1" x14ac:dyDescent="0.2">
      <c r="B125" s="78">
        <f>B126+B127</f>
        <v>-22000</v>
      </c>
      <c r="C125" s="52"/>
      <c r="D125" s="79" t="s">
        <v>539</v>
      </c>
      <c r="E125" s="52"/>
      <c r="F125" s="52"/>
      <c r="G125" s="81">
        <f>G126+G127</f>
        <v>-2000</v>
      </c>
    </row>
    <row r="126" spans="2:7" ht="13.15" customHeight="1" x14ac:dyDescent="0.2">
      <c r="B126" s="78">
        <v>0</v>
      </c>
      <c r="C126" s="52"/>
      <c r="D126" s="79" t="s">
        <v>538</v>
      </c>
      <c r="E126" s="52"/>
      <c r="F126" s="52"/>
      <c r="G126" s="81">
        <v>0</v>
      </c>
    </row>
    <row r="127" spans="2:7" ht="15" x14ac:dyDescent="0.2">
      <c r="B127" s="78">
        <v>-22000</v>
      </c>
      <c r="C127" s="52"/>
      <c r="D127" s="79" t="s">
        <v>537</v>
      </c>
      <c r="E127" s="52"/>
      <c r="F127" s="52"/>
      <c r="G127" s="81">
        <v>-2000</v>
      </c>
    </row>
    <row r="128" spans="2:7" x14ac:dyDescent="0.2">
      <c r="B128" s="78">
        <f>B129+B130</f>
        <v>-27193043</v>
      </c>
      <c r="D128" s="79" t="s">
        <v>536</v>
      </c>
      <c r="G128" s="81">
        <f>G129+G130</f>
        <v>-36693870</v>
      </c>
    </row>
    <row r="129" spans="2:7" x14ac:dyDescent="0.2">
      <c r="B129" s="78">
        <v>19590</v>
      </c>
      <c r="D129" s="79" t="s">
        <v>535</v>
      </c>
      <c r="G129" s="81">
        <v>372000</v>
      </c>
    </row>
    <row r="130" spans="2:7" x14ac:dyDescent="0.2">
      <c r="B130" s="78">
        <v>-27212633</v>
      </c>
      <c r="D130" s="79" t="s">
        <v>534</v>
      </c>
      <c r="G130" s="81">
        <v>-37065870</v>
      </c>
    </row>
    <row r="131" spans="2:7" x14ac:dyDescent="0.2">
      <c r="B131" s="78">
        <f>B132+B133</f>
        <v>-9558697</v>
      </c>
      <c r="D131" s="79" t="s">
        <v>533</v>
      </c>
      <c r="G131" s="81">
        <f>G132+G133</f>
        <v>-3634926</v>
      </c>
    </row>
    <row r="132" spans="2:7" x14ac:dyDescent="0.2">
      <c r="B132" s="78">
        <v>-2570000</v>
      </c>
      <c r="D132" s="79" t="s">
        <v>532</v>
      </c>
      <c r="G132" s="81">
        <v>-2201000</v>
      </c>
    </row>
    <row r="133" spans="2:7" x14ac:dyDescent="0.2">
      <c r="B133" s="78">
        <v>-6988697</v>
      </c>
      <c r="D133" s="79" t="s">
        <v>531</v>
      </c>
      <c r="G133" s="81">
        <v>-1433926</v>
      </c>
    </row>
    <row r="134" spans="2:7" x14ac:dyDescent="0.2">
      <c r="B134" s="78">
        <f>B135+B136</f>
        <v>-196296</v>
      </c>
      <c r="D134" s="79" t="s">
        <v>530</v>
      </c>
      <c r="G134" s="81">
        <f>G135+G136</f>
        <v>-125487</v>
      </c>
    </row>
    <row r="135" spans="2:7" x14ac:dyDescent="0.2">
      <c r="B135" s="78">
        <v>25578</v>
      </c>
      <c r="D135" s="79" t="s">
        <v>529</v>
      </c>
      <c r="G135" s="81">
        <v>0</v>
      </c>
    </row>
    <row r="136" spans="2:7" x14ac:dyDescent="0.2">
      <c r="B136" s="78">
        <v>-221874</v>
      </c>
      <c r="D136" s="79" t="s">
        <v>528</v>
      </c>
      <c r="G136" s="81">
        <v>-125487</v>
      </c>
    </row>
    <row r="137" spans="2:7" x14ac:dyDescent="0.2">
      <c r="B137" s="78">
        <f>B138+B141</f>
        <v>118621</v>
      </c>
      <c r="D137" s="97" t="s">
        <v>527</v>
      </c>
      <c r="G137" s="81">
        <f>G138+G141</f>
        <v>-195000</v>
      </c>
    </row>
    <row r="138" spans="2:7" x14ac:dyDescent="0.2">
      <c r="B138" s="78">
        <f>B139+B140</f>
        <v>52323</v>
      </c>
      <c r="D138" s="97" t="s">
        <v>526</v>
      </c>
      <c r="G138" s="81">
        <f>G139+G140</f>
        <v>-195000</v>
      </c>
    </row>
    <row r="139" spans="2:7" x14ac:dyDescent="0.2">
      <c r="B139" s="78">
        <v>206323</v>
      </c>
      <c r="D139" s="97" t="s">
        <v>525</v>
      </c>
      <c r="G139" s="81">
        <v>0</v>
      </c>
    </row>
    <row r="140" spans="2:7" x14ac:dyDescent="0.2">
      <c r="B140" s="78">
        <v>-154000</v>
      </c>
      <c r="D140" s="97" t="s">
        <v>524</v>
      </c>
      <c r="G140" s="81">
        <v>-195000</v>
      </c>
    </row>
    <row r="141" spans="2:7" x14ac:dyDescent="0.2">
      <c r="B141" s="78">
        <v>66298</v>
      </c>
      <c r="D141" s="97" t="s">
        <v>523</v>
      </c>
      <c r="G141" s="81">
        <v>0</v>
      </c>
    </row>
    <row r="142" spans="2:7" x14ac:dyDescent="0.2">
      <c r="B142" s="78">
        <v>0</v>
      </c>
      <c r="D142" s="79" t="s">
        <v>522</v>
      </c>
      <c r="G142" s="81">
        <v>-4978</v>
      </c>
    </row>
    <row r="143" spans="2:7" x14ac:dyDescent="0.2">
      <c r="B143" s="78">
        <v>-71184</v>
      </c>
      <c r="D143" s="79" t="s">
        <v>521</v>
      </c>
      <c r="G143" s="81">
        <v>-6970</v>
      </c>
    </row>
    <row r="144" spans="2:7" x14ac:dyDescent="0.2">
      <c r="B144" s="78">
        <f>B145+B146</f>
        <v>-28676</v>
      </c>
      <c r="D144" s="79" t="s">
        <v>520</v>
      </c>
      <c r="G144" s="81">
        <f>G145+G146</f>
        <v>300878</v>
      </c>
    </row>
    <row r="145" spans="2:7" x14ac:dyDescent="0.2">
      <c r="B145" s="78">
        <v>-3098</v>
      </c>
      <c r="D145" s="79" t="s">
        <v>519</v>
      </c>
      <c r="G145" s="81">
        <v>-746</v>
      </c>
    </row>
    <row r="146" spans="2:7" x14ac:dyDescent="0.2">
      <c r="B146" s="83">
        <v>-25578</v>
      </c>
      <c r="C146" s="99"/>
      <c r="D146" s="98" t="s">
        <v>518</v>
      </c>
      <c r="E146" s="99"/>
      <c r="F146" s="99"/>
      <c r="G146" s="85">
        <v>301624</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1" manualBreakCount="1">
    <brk id="72" min="1"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621</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212000</v>
      </c>
      <c r="C11" s="79" t="s">
        <v>1029</v>
      </c>
      <c r="D11" s="79" t="s">
        <v>599</v>
      </c>
      <c r="E11" s="166" t="s">
        <v>1052</v>
      </c>
      <c r="F11" s="80" t="s">
        <v>598</v>
      </c>
      <c r="G11" s="81">
        <f>G12+G13</f>
        <v>550000</v>
      </c>
    </row>
    <row r="12" spans="2:12" x14ac:dyDescent="0.2">
      <c r="B12" s="78">
        <f>G11-B11</f>
        <v>338000</v>
      </c>
      <c r="C12" s="79" t="s">
        <v>1030</v>
      </c>
      <c r="D12" s="60" t="s">
        <v>593</v>
      </c>
      <c r="E12" s="166" t="s">
        <v>1060</v>
      </c>
      <c r="F12" s="77" t="s">
        <v>1061</v>
      </c>
      <c r="G12" s="81">
        <v>550000</v>
      </c>
    </row>
    <row r="13" spans="2:12" x14ac:dyDescent="0.2">
      <c r="B13" s="78">
        <v>36000</v>
      </c>
      <c r="C13" s="79" t="s">
        <v>1031</v>
      </c>
      <c r="D13" s="79" t="s">
        <v>551</v>
      </c>
      <c r="E13" s="166" t="s">
        <v>1062</v>
      </c>
      <c r="F13" s="75" t="s">
        <v>1063</v>
      </c>
      <c r="G13" s="81">
        <v>0</v>
      </c>
    </row>
    <row r="14" spans="2:12" x14ac:dyDescent="0.2">
      <c r="B14" s="78">
        <f>B12-B13</f>
        <v>302000</v>
      </c>
      <c r="C14" s="79" t="s">
        <v>1032</v>
      </c>
      <c r="D14" s="60" t="s">
        <v>597</v>
      </c>
      <c r="E14" s="166"/>
      <c r="F14" s="77"/>
      <c r="G14" s="81"/>
    </row>
    <row r="15" spans="2:12" ht="7.15" customHeight="1" x14ac:dyDescent="0.2">
      <c r="B15" s="78"/>
      <c r="E15" s="76"/>
      <c r="F15" s="77"/>
      <c r="G15" s="81"/>
    </row>
    <row r="16" spans="2:12" x14ac:dyDescent="0.2">
      <c r="B16" s="83">
        <f>B11+B12</f>
        <v>550000</v>
      </c>
      <c r="C16" s="84" t="s">
        <v>545</v>
      </c>
      <c r="D16" s="72"/>
      <c r="E16" s="167" t="s">
        <v>1039</v>
      </c>
      <c r="F16" s="72"/>
      <c r="G16" s="85">
        <f>G11</f>
        <v>550000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285000</v>
      </c>
      <c r="C26" s="79" t="s">
        <v>1033</v>
      </c>
      <c r="D26" s="79" t="s">
        <v>594</v>
      </c>
      <c r="E26" s="166" t="s">
        <v>1030</v>
      </c>
      <c r="F26" s="62" t="s">
        <v>593</v>
      </c>
      <c r="G26" s="81">
        <f>+B12</f>
        <v>338000</v>
      </c>
    </row>
    <row r="27" spans="2:7" x14ac:dyDescent="0.2">
      <c r="B27" s="78">
        <v>227000</v>
      </c>
      <c r="C27" s="79" t="s">
        <v>592</v>
      </c>
      <c r="E27" s="76"/>
      <c r="F27" s="77"/>
      <c r="G27" s="81"/>
    </row>
    <row r="28" spans="2:7" x14ac:dyDescent="0.2">
      <c r="B28" s="78">
        <f>B29+B30</f>
        <v>58000</v>
      </c>
      <c r="C28" s="79" t="s">
        <v>591</v>
      </c>
      <c r="E28" s="76"/>
      <c r="F28" s="77"/>
      <c r="G28" s="81"/>
    </row>
    <row r="29" spans="2:7" x14ac:dyDescent="0.2">
      <c r="B29" s="78">
        <v>58000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53000</v>
      </c>
      <c r="C33" s="79" t="s">
        <v>1036</v>
      </c>
      <c r="D33" s="60" t="s">
        <v>587</v>
      </c>
      <c r="E33" s="76"/>
      <c r="F33" s="77"/>
      <c r="G33" s="81"/>
    </row>
    <row r="34" spans="2:7" x14ac:dyDescent="0.2">
      <c r="B34" s="78"/>
      <c r="E34" s="76"/>
      <c r="F34" s="77"/>
      <c r="G34" s="81"/>
    </row>
    <row r="35" spans="2:7" x14ac:dyDescent="0.2">
      <c r="B35" s="83">
        <f>B26+B31+B32+B33</f>
        <v>338000</v>
      </c>
      <c r="C35" s="84" t="s">
        <v>1039</v>
      </c>
      <c r="D35" s="72"/>
      <c r="E35" s="167" t="s">
        <v>1039</v>
      </c>
      <c r="F35" s="72"/>
      <c r="G35" s="85">
        <f>G26</f>
        <v>338000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1914000</v>
      </c>
      <c r="C42" s="79" t="s">
        <v>1037</v>
      </c>
      <c r="D42" s="82" t="s">
        <v>586</v>
      </c>
      <c r="E42" s="166" t="s">
        <v>1036</v>
      </c>
      <c r="F42" s="60" t="s">
        <v>587</v>
      </c>
      <c r="G42" s="81">
        <f>+B33</f>
        <v>53000</v>
      </c>
    </row>
    <row r="43" spans="2:7" x14ac:dyDescent="0.2">
      <c r="B43" s="78">
        <v>-476000</v>
      </c>
      <c r="C43" s="88" t="s">
        <v>585</v>
      </c>
      <c r="E43" s="169" t="s">
        <v>1037</v>
      </c>
      <c r="F43" s="89" t="s">
        <v>586</v>
      </c>
      <c r="G43" s="81">
        <f>G44+G45+G47+G48+G49</f>
        <v>6175000</v>
      </c>
    </row>
    <row r="44" spans="2:7" x14ac:dyDescent="0.2">
      <c r="B44" s="78">
        <v>2390000</v>
      </c>
      <c r="C44" s="79" t="s">
        <v>584</v>
      </c>
      <c r="E44" s="169" t="s">
        <v>1064</v>
      </c>
      <c r="F44" s="75" t="s">
        <v>1065</v>
      </c>
      <c r="G44" s="81">
        <v>5952000</v>
      </c>
    </row>
    <row r="45" spans="2:7" x14ac:dyDescent="0.2">
      <c r="B45" s="78">
        <v>0</v>
      </c>
      <c r="C45" s="79" t="s">
        <v>583</v>
      </c>
      <c r="D45" s="77"/>
      <c r="E45" s="166" t="s">
        <v>1066</v>
      </c>
      <c r="F45" s="75" t="s">
        <v>1067</v>
      </c>
      <c r="G45" s="81">
        <v>223000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3781000</v>
      </c>
      <c r="C49" s="79" t="s">
        <v>1038</v>
      </c>
      <c r="D49" s="60" t="s">
        <v>577</v>
      </c>
      <c r="E49" s="166" t="s">
        <v>1072</v>
      </c>
      <c r="F49" s="79" t="s">
        <v>1073</v>
      </c>
      <c r="G49" s="81">
        <v>0</v>
      </c>
    </row>
    <row r="50" spans="2:7" x14ac:dyDescent="0.2">
      <c r="B50" s="78"/>
      <c r="C50" s="79"/>
      <c r="D50" s="79"/>
      <c r="E50" s="166" t="s">
        <v>1074</v>
      </c>
      <c r="F50" s="79" t="s">
        <v>1075</v>
      </c>
      <c r="G50" s="81">
        <v>-533000</v>
      </c>
    </row>
    <row r="51" spans="2:7" x14ac:dyDescent="0.2">
      <c r="B51" s="78"/>
      <c r="E51" s="166"/>
      <c r="G51" s="81"/>
    </row>
    <row r="52" spans="2:7" x14ac:dyDescent="0.2">
      <c r="B52" s="83">
        <f>B42+B49</f>
        <v>5695000</v>
      </c>
      <c r="C52" s="84" t="s">
        <v>1039</v>
      </c>
      <c r="D52" s="72"/>
      <c r="E52" s="167" t="s">
        <v>1039</v>
      </c>
      <c r="F52" s="72"/>
      <c r="G52" s="85">
        <f>G42+G43+G50</f>
        <v>5695000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3781000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7000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7000</v>
      </c>
      <c r="C67" s="79" t="s">
        <v>569</v>
      </c>
      <c r="E67" s="76"/>
      <c r="F67" s="77"/>
      <c r="G67" s="81"/>
    </row>
    <row r="68" spans="2:7" x14ac:dyDescent="0.2">
      <c r="B68" s="78">
        <f>G70-B59-B62-B64</f>
        <v>3774000</v>
      </c>
      <c r="C68" s="79" t="s">
        <v>1043</v>
      </c>
      <c r="D68" s="79" t="s">
        <v>564</v>
      </c>
      <c r="E68" s="76"/>
      <c r="F68" s="77"/>
      <c r="G68" s="81"/>
    </row>
    <row r="69" spans="2:7" ht="17.45" customHeight="1" x14ac:dyDescent="0.2">
      <c r="B69" s="78"/>
      <c r="E69" s="76"/>
      <c r="F69" s="77"/>
      <c r="G69" s="81"/>
    </row>
    <row r="70" spans="2:7" ht="17.45" customHeight="1" x14ac:dyDescent="0.2">
      <c r="B70" s="83">
        <f>B59+B62+B64+B68</f>
        <v>3781000</v>
      </c>
      <c r="C70" s="84" t="s">
        <v>1039</v>
      </c>
      <c r="D70" s="72"/>
      <c r="E70" s="167" t="s">
        <v>1039</v>
      </c>
      <c r="F70" s="72"/>
      <c r="G70" s="85">
        <f>G59+G60+G63</f>
        <v>3781000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3774000</v>
      </c>
    </row>
    <row r="78" spans="2:7" x14ac:dyDescent="0.2">
      <c r="B78" s="78"/>
      <c r="D78" s="79" t="s">
        <v>563</v>
      </c>
      <c r="E78" s="166"/>
      <c r="F78" s="79"/>
      <c r="G78" s="81"/>
    </row>
    <row r="79" spans="2:7" x14ac:dyDescent="0.2">
      <c r="B79" s="78">
        <f>G82-B77</f>
        <v>3774000</v>
      </c>
      <c r="C79" s="79" t="s">
        <v>1045</v>
      </c>
      <c r="D79" s="62" t="s">
        <v>562</v>
      </c>
      <c r="E79" s="76"/>
      <c r="F79" s="77"/>
      <c r="G79" s="81"/>
    </row>
    <row r="80" spans="2:7" x14ac:dyDescent="0.2">
      <c r="B80" s="78">
        <f>B79-B13</f>
        <v>3738000</v>
      </c>
      <c r="C80" s="79" t="s">
        <v>1046</v>
      </c>
      <c r="D80" s="60" t="s">
        <v>559</v>
      </c>
      <c r="E80" s="76"/>
      <c r="F80" s="77"/>
      <c r="G80" s="81"/>
    </row>
    <row r="81" spans="2:7" x14ac:dyDescent="0.2">
      <c r="B81" s="78"/>
      <c r="E81" s="76"/>
      <c r="F81" s="77"/>
      <c r="G81" s="81"/>
    </row>
    <row r="82" spans="2:7" x14ac:dyDescent="0.2">
      <c r="B82" s="83">
        <f>B77+B79</f>
        <v>3774000</v>
      </c>
      <c r="C82" s="84" t="s">
        <v>1039</v>
      </c>
      <c r="D82" s="72"/>
      <c r="E82" s="167" t="s">
        <v>1039</v>
      </c>
      <c r="F82" s="72"/>
      <c r="G82" s="85">
        <f>G77</f>
        <v>3774000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3738000</v>
      </c>
      <c r="C92" s="79" t="s">
        <v>1047</v>
      </c>
      <c r="D92" s="60" t="s">
        <v>552</v>
      </c>
      <c r="E92" s="166" t="s">
        <v>1045</v>
      </c>
      <c r="F92" s="60" t="s">
        <v>559</v>
      </c>
      <c r="G92" s="81">
        <f>+B80</f>
        <v>3738000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3738000</v>
      </c>
      <c r="C99" s="84" t="s">
        <v>1039</v>
      </c>
      <c r="D99" s="72"/>
      <c r="E99" s="167" t="s">
        <v>1039</v>
      </c>
      <c r="F99" s="72"/>
      <c r="G99" s="85">
        <f>G92+G93+G96</f>
        <v>3738000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28000</v>
      </c>
      <c r="C106" s="79" t="s">
        <v>1048</v>
      </c>
      <c r="D106" s="94" t="s">
        <v>553</v>
      </c>
      <c r="E106" s="76"/>
      <c r="F106" s="77"/>
      <c r="G106" s="76"/>
    </row>
    <row r="107" spans="2:7" x14ac:dyDescent="0.2">
      <c r="B107" s="78">
        <v>28000</v>
      </c>
      <c r="C107" s="79" t="s">
        <v>1049</v>
      </c>
      <c r="D107" s="79"/>
      <c r="E107" s="166" t="s">
        <v>1047</v>
      </c>
      <c r="F107" s="62" t="s">
        <v>552</v>
      </c>
      <c r="G107" s="81"/>
    </row>
    <row r="108" spans="2:7" x14ac:dyDescent="0.2">
      <c r="B108" s="78">
        <f>-B13</f>
        <v>-36000</v>
      </c>
      <c r="C108" s="79" t="s">
        <v>1055</v>
      </c>
      <c r="D108" s="79" t="s">
        <v>551</v>
      </c>
      <c r="E108" s="166"/>
      <c r="F108" s="61" t="s">
        <v>550</v>
      </c>
      <c r="G108" s="81">
        <f>B92</f>
        <v>3738000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3746000</v>
      </c>
      <c r="C113" s="168" t="s">
        <v>1051</v>
      </c>
      <c r="D113" s="60" t="s">
        <v>546</v>
      </c>
      <c r="E113" s="170"/>
      <c r="F113" s="92"/>
      <c r="G113" s="81"/>
    </row>
    <row r="114" spans="2:7" x14ac:dyDescent="0.2">
      <c r="B114" s="78"/>
      <c r="D114" s="79"/>
      <c r="E114" s="170"/>
      <c r="F114" s="77"/>
      <c r="G114" s="81"/>
    </row>
    <row r="115" spans="2:7" x14ac:dyDescent="0.2">
      <c r="B115" s="83">
        <f>B106+B108+B111+B113</f>
        <v>3738000</v>
      </c>
      <c r="C115" s="84" t="s">
        <v>1039</v>
      </c>
      <c r="D115" s="98"/>
      <c r="E115" s="167" t="s">
        <v>1039</v>
      </c>
      <c r="F115" s="72"/>
      <c r="G115" s="85">
        <f>G108</f>
        <v>3738000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3756000</v>
      </c>
    </row>
    <row r="123" spans="2:7" ht="15" x14ac:dyDescent="0.2">
      <c r="B123" s="78">
        <f>B125+B128+B131+B134+B137+B142+B143+B144</f>
        <v>-32200000</v>
      </c>
      <c r="C123" s="52"/>
      <c r="D123" s="79" t="s">
        <v>540</v>
      </c>
      <c r="E123" s="52"/>
      <c r="F123" s="52"/>
      <c r="G123" s="81">
        <f>G125+G128+G131+G134+G137+G142+G143+G144</f>
        <v>-35956000</v>
      </c>
    </row>
    <row r="124" spans="2:7" ht="13.15" customHeight="1" x14ac:dyDescent="0.2">
      <c r="B124" s="53"/>
      <c r="C124" s="52"/>
      <c r="D124" s="79"/>
      <c r="E124" s="52"/>
      <c r="F124" s="52"/>
      <c r="G124" s="51"/>
    </row>
    <row r="125" spans="2:7" ht="13.15" customHeight="1" x14ac:dyDescent="0.2">
      <c r="B125" s="78">
        <f>B126+B127</f>
        <v>-22000</v>
      </c>
      <c r="C125" s="52"/>
      <c r="D125" s="79" t="s">
        <v>539</v>
      </c>
      <c r="E125" s="52"/>
      <c r="F125" s="52"/>
      <c r="G125" s="81">
        <f>G126+G127</f>
        <v>-2000</v>
      </c>
    </row>
    <row r="126" spans="2:7" ht="13.15" customHeight="1" x14ac:dyDescent="0.2">
      <c r="B126" s="78">
        <v>0</v>
      </c>
      <c r="C126" s="52"/>
      <c r="D126" s="79" t="s">
        <v>538</v>
      </c>
      <c r="E126" s="52"/>
      <c r="F126" s="52"/>
      <c r="G126" s="81">
        <v>0</v>
      </c>
    </row>
    <row r="127" spans="2:7" ht="15" x14ac:dyDescent="0.2">
      <c r="B127" s="78">
        <v>-22000</v>
      </c>
      <c r="C127" s="52"/>
      <c r="D127" s="79" t="s">
        <v>537</v>
      </c>
      <c r="E127" s="52"/>
      <c r="F127" s="52"/>
      <c r="G127" s="81">
        <v>-2000</v>
      </c>
    </row>
    <row r="128" spans="2:7" x14ac:dyDescent="0.2">
      <c r="B128" s="78">
        <f>B129+B130</f>
        <v>-24444000</v>
      </c>
      <c r="D128" s="79" t="s">
        <v>536</v>
      </c>
      <c r="G128" s="81">
        <f>G129+G130</f>
        <v>-35933000</v>
      </c>
    </row>
    <row r="129" spans="2:7" x14ac:dyDescent="0.2">
      <c r="B129" s="78">
        <v>0</v>
      </c>
      <c r="D129" s="79" t="s">
        <v>535</v>
      </c>
      <c r="G129" s="81">
        <v>372000</v>
      </c>
    </row>
    <row r="130" spans="2:7" x14ac:dyDescent="0.2">
      <c r="B130" s="78">
        <v>-24444000</v>
      </c>
      <c r="D130" s="79" t="s">
        <v>534</v>
      </c>
      <c r="G130" s="81">
        <v>-36305000</v>
      </c>
    </row>
    <row r="131" spans="2:7" x14ac:dyDescent="0.2">
      <c r="B131" s="78">
        <f>B132+B133</f>
        <v>-7517000</v>
      </c>
      <c r="D131" s="79" t="s">
        <v>533</v>
      </c>
      <c r="G131" s="81">
        <f>G132+G133</f>
        <v>0</v>
      </c>
    </row>
    <row r="132" spans="2:7" x14ac:dyDescent="0.2">
      <c r="B132" s="78">
        <v>-1570000</v>
      </c>
      <c r="D132" s="79" t="s">
        <v>532</v>
      </c>
      <c r="G132" s="81">
        <v>0</v>
      </c>
    </row>
    <row r="133" spans="2:7" x14ac:dyDescent="0.2">
      <c r="B133" s="78">
        <v>-5947000</v>
      </c>
      <c r="D133" s="79" t="s">
        <v>531</v>
      </c>
      <c r="G133" s="81">
        <v>0</v>
      </c>
    </row>
    <row r="134" spans="2:7" x14ac:dyDescent="0.2">
      <c r="B134" s="78">
        <f>B135+B136</f>
        <v>7000</v>
      </c>
      <c r="D134" s="79" t="s">
        <v>530</v>
      </c>
      <c r="G134" s="81">
        <f>G135+G136</f>
        <v>0</v>
      </c>
    </row>
    <row r="135" spans="2:7" x14ac:dyDescent="0.2">
      <c r="B135" s="78">
        <v>0</v>
      </c>
      <c r="D135" s="79" t="s">
        <v>529</v>
      </c>
      <c r="G135" s="81">
        <v>0</v>
      </c>
    </row>
    <row r="136" spans="2:7" x14ac:dyDescent="0.2">
      <c r="B136" s="78">
        <v>7000</v>
      </c>
      <c r="D136" s="79" t="s">
        <v>528</v>
      </c>
      <c r="G136" s="81">
        <v>0</v>
      </c>
    </row>
    <row r="137" spans="2:7" x14ac:dyDescent="0.2">
      <c r="B137" s="78">
        <f>B138+B141</f>
        <v>-63000</v>
      </c>
      <c r="D137" s="97" t="s">
        <v>527</v>
      </c>
      <c r="G137" s="81">
        <f>G138+G141</f>
        <v>0</v>
      </c>
    </row>
    <row r="138" spans="2:7" x14ac:dyDescent="0.2">
      <c r="B138" s="78">
        <f>B139+B140</f>
        <v>-154000</v>
      </c>
      <c r="D138" s="97" t="s">
        <v>526</v>
      </c>
      <c r="G138" s="81">
        <f>G139+G140</f>
        <v>0</v>
      </c>
    </row>
    <row r="139" spans="2:7" x14ac:dyDescent="0.2">
      <c r="B139" s="78">
        <v>0</v>
      </c>
      <c r="D139" s="97" t="s">
        <v>525</v>
      </c>
      <c r="G139" s="81">
        <v>0</v>
      </c>
    </row>
    <row r="140" spans="2:7" x14ac:dyDescent="0.2">
      <c r="B140" s="78">
        <v>-154000</v>
      </c>
      <c r="D140" s="97" t="s">
        <v>524</v>
      </c>
      <c r="G140" s="81">
        <v>0</v>
      </c>
    </row>
    <row r="141" spans="2:7" x14ac:dyDescent="0.2">
      <c r="B141" s="78">
        <v>91000</v>
      </c>
      <c r="D141" s="97" t="s">
        <v>523</v>
      </c>
      <c r="G141" s="81">
        <v>0</v>
      </c>
    </row>
    <row r="142" spans="2:7" x14ac:dyDescent="0.2">
      <c r="B142" s="78">
        <v>0</v>
      </c>
      <c r="D142" s="79" t="s">
        <v>522</v>
      </c>
      <c r="G142" s="81">
        <v>0</v>
      </c>
    </row>
    <row r="143" spans="2:7" x14ac:dyDescent="0.2">
      <c r="B143" s="78">
        <v>-108000</v>
      </c>
      <c r="D143" s="79" t="s">
        <v>521</v>
      </c>
      <c r="G143" s="81">
        <v>0</v>
      </c>
    </row>
    <row r="144" spans="2:7" x14ac:dyDescent="0.2">
      <c r="B144" s="78">
        <f>B145+B146</f>
        <v>-53000</v>
      </c>
      <c r="D144" s="79" t="s">
        <v>520</v>
      </c>
      <c r="G144" s="81">
        <f>G145+G146</f>
        <v>-21000</v>
      </c>
    </row>
    <row r="145" spans="2:7" x14ac:dyDescent="0.2">
      <c r="B145" s="78">
        <v>0</v>
      </c>
      <c r="D145" s="79" t="s">
        <v>519</v>
      </c>
      <c r="G145" s="81">
        <v>0</v>
      </c>
    </row>
    <row r="146" spans="2:7" x14ac:dyDescent="0.2">
      <c r="B146" s="83">
        <v>-53000</v>
      </c>
      <c r="C146" s="99"/>
      <c r="D146" s="98" t="s">
        <v>518</v>
      </c>
      <c r="E146" s="99"/>
      <c r="F146" s="99"/>
      <c r="G146" s="85">
        <v>-21000</v>
      </c>
    </row>
    <row r="148" spans="2:7" x14ac:dyDescent="0.2">
      <c r="B148" s="60" t="s">
        <v>935</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622</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18000</v>
      </c>
      <c r="C11" s="79" t="s">
        <v>1029</v>
      </c>
      <c r="D11" s="79" t="s">
        <v>599</v>
      </c>
      <c r="E11" s="166" t="s">
        <v>1052</v>
      </c>
      <c r="F11" s="80" t="s">
        <v>598</v>
      </c>
      <c r="G11" s="81">
        <f>G12+G13</f>
        <v>45000</v>
      </c>
    </row>
    <row r="12" spans="2:12" x14ac:dyDescent="0.2">
      <c r="B12" s="78">
        <f>G11-B11</f>
        <v>27000</v>
      </c>
      <c r="C12" s="79" t="s">
        <v>1030</v>
      </c>
      <c r="D12" s="60" t="s">
        <v>593</v>
      </c>
      <c r="E12" s="166" t="s">
        <v>1060</v>
      </c>
      <c r="F12" s="77" t="s">
        <v>1061</v>
      </c>
      <c r="G12" s="81">
        <v>45000</v>
      </c>
    </row>
    <row r="13" spans="2:12" x14ac:dyDescent="0.2">
      <c r="B13" s="78">
        <v>7000</v>
      </c>
      <c r="C13" s="79" t="s">
        <v>1031</v>
      </c>
      <c r="D13" s="79" t="s">
        <v>551</v>
      </c>
      <c r="E13" s="166" t="s">
        <v>1062</v>
      </c>
      <c r="F13" s="75" t="s">
        <v>1063</v>
      </c>
      <c r="G13" s="81">
        <v>0</v>
      </c>
    </row>
    <row r="14" spans="2:12" x14ac:dyDescent="0.2">
      <c r="B14" s="78">
        <f>B12-B13</f>
        <v>20000</v>
      </c>
      <c r="C14" s="79" t="s">
        <v>1032</v>
      </c>
      <c r="D14" s="60" t="s">
        <v>597</v>
      </c>
      <c r="E14" s="166"/>
      <c r="F14" s="77"/>
      <c r="G14" s="81"/>
    </row>
    <row r="15" spans="2:12" ht="7.15" customHeight="1" x14ac:dyDescent="0.2">
      <c r="B15" s="78"/>
      <c r="E15" s="76"/>
      <c r="F15" s="77"/>
      <c r="G15" s="81"/>
    </row>
    <row r="16" spans="2:12" x14ac:dyDescent="0.2">
      <c r="B16" s="83">
        <f>B11+B12</f>
        <v>45000</v>
      </c>
      <c r="C16" s="84" t="s">
        <v>545</v>
      </c>
      <c r="D16" s="72"/>
      <c r="E16" s="167" t="s">
        <v>1039</v>
      </c>
      <c r="F16" s="72"/>
      <c r="G16" s="85">
        <f>G11</f>
        <v>45000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21000</v>
      </c>
      <c r="C26" s="79" t="s">
        <v>1033</v>
      </c>
      <c r="D26" s="79" t="s">
        <v>594</v>
      </c>
      <c r="E26" s="166" t="s">
        <v>1030</v>
      </c>
      <c r="F26" s="62" t="s">
        <v>593</v>
      </c>
      <c r="G26" s="81">
        <f>+B12</f>
        <v>27000</v>
      </c>
    </row>
    <row r="27" spans="2:7" x14ac:dyDescent="0.2">
      <c r="B27" s="78">
        <v>15000</v>
      </c>
      <c r="C27" s="79" t="s">
        <v>592</v>
      </c>
      <c r="E27" s="76"/>
      <c r="F27" s="77"/>
      <c r="G27" s="81"/>
    </row>
    <row r="28" spans="2:7" x14ac:dyDescent="0.2">
      <c r="B28" s="78">
        <f>B29+B30</f>
        <v>6000</v>
      </c>
      <c r="C28" s="79" t="s">
        <v>591</v>
      </c>
      <c r="E28" s="76"/>
      <c r="F28" s="77"/>
      <c r="G28" s="81"/>
    </row>
    <row r="29" spans="2:7" x14ac:dyDescent="0.2">
      <c r="B29" s="78">
        <v>4000</v>
      </c>
      <c r="C29" s="79" t="s">
        <v>1056</v>
      </c>
      <c r="E29" s="76"/>
      <c r="F29" s="77"/>
      <c r="G29" s="81"/>
    </row>
    <row r="30" spans="2:7" x14ac:dyDescent="0.2">
      <c r="B30" s="78">
        <v>2000</v>
      </c>
      <c r="C30" s="79" t="s">
        <v>1057</v>
      </c>
      <c r="E30" s="76"/>
      <c r="F30" s="77"/>
      <c r="G30" s="81"/>
    </row>
    <row r="31" spans="2:7" ht="12.75" customHeight="1" x14ac:dyDescent="0.2">
      <c r="B31" s="78">
        <v>2000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4000</v>
      </c>
      <c r="C33" s="79" t="s">
        <v>1036</v>
      </c>
      <c r="D33" s="60" t="s">
        <v>587</v>
      </c>
      <c r="E33" s="76"/>
      <c r="F33" s="77"/>
      <c r="G33" s="81"/>
    </row>
    <row r="34" spans="2:7" x14ac:dyDescent="0.2">
      <c r="B34" s="78"/>
      <c r="E34" s="76"/>
      <c r="F34" s="77"/>
      <c r="G34" s="81"/>
    </row>
    <row r="35" spans="2:7" x14ac:dyDescent="0.2">
      <c r="B35" s="83">
        <f>B26+B31+B32+B33</f>
        <v>27000</v>
      </c>
      <c r="C35" s="84" t="s">
        <v>1039</v>
      </c>
      <c r="D35" s="72"/>
      <c r="E35" s="167" t="s">
        <v>1039</v>
      </c>
      <c r="F35" s="72"/>
      <c r="G35" s="85">
        <f>G26</f>
        <v>27000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677000</v>
      </c>
      <c r="C42" s="79" t="s">
        <v>1037</v>
      </c>
      <c r="D42" s="82" t="s">
        <v>586</v>
      </c>
      <c r="E42" s="166" t="s">
        <v>1036</v>
      </c>
      <c r="F42" s="60" t="s">
        <v>587</v>
      </c>
      <c r="G42" s="81">
        <f>+B33</f>
        <v>4000</v>
      </c>
    </row>
    <row r="43" spans="2:7" x14ac:dyDescent="0.2">
      <c r="B43" s="78">
        <v>677000</v>
      </c>
      <c r="C43" s="88" t="s">
        <v>585</v>
      </c>
      <c r="E43" s="169" t="s">
        <v>1037</v>
      </c>
      <c r="F43" s="89" t="s">
        <v>586</v>
      </c>
      <c r="G43" s="81">
        <f>G44+G45+G47+G48+G49</f>
        <v>364000</v>
      </c>
    </row>
    <row r="44" spans="2:7" x14ac:dyDescent="0.2">
      <c r="B44" s="78">
        <v>0</v>
      </c>
      <c r="C44" s="79" t="s">
        <v>584</v>
      </c>
      <c r="E44" s="169" t="s">
        <v>1064</v>
      </c>
      <c r="F44" s="75" t="s">
        <v>1065</v>
      </c>
      <c r="G44" s="81">
        <v>357000</v>
      </c>
    </row>
    <row r="45" spans="2:7" x14ac:dyDescent="0.2">
      <c r="B45" s="78">
        <v>0</v>
      </c>
      <c r="C45" s="79" t="s">
        <v>583</v>
      </c>
      <c r="D45" s="77"/>
      <c r="E45" s="166" t="s">
        <v>1066</v>
      </c>
      <c r="F45" s="75" t="s">
        <v>1067</v>
      </c>
      <c r="G45" s="81">
        <v>7000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-309000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368000</v>
      </c>
      <c r="C52" s="84" t="s">
        <v>1039</v>
      </c>
      <c r="D52" s="72"/>
      <c r="E52" s="167" t="s">
        <v>1039</v>
      </c>
      <c r="F52" s="72"/>
      <c r="G52" s="85">
        <f>G42+G43+G50</f>
        <v>368000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110000</v>
      </c>
      <c r="C59" s="79" t="s">
        <v>1040</v>
      </c>
      <c r="D59" s="80" t="s">
        <v>578</v>
      </c>
      <c r="E59" s="166" t="s">
        <v>1038</v>
      </c>
      <c r="F59" s="60" t="s">
        <v>577</v>
      </c>
      <c r="G59" s="81">
        <f>+B49</f>
        <v>-309000</v>
      </c>
    </row>
    <row r="60" spans="2:7" x14ac:dyDescent="0.2">
      <c r="B60" s="78">
        <v>110000</v>
      </c>
      <c r="C60" s="79" t="s">
        <v>576</v>
      </c>
      <c r="E60" s="166" t="s">
        <v>1058</v>
      </c>
      <c r="F60" s="79" t="s">
        <v>1059</v>
      </c>
      <c r="G60" s="81">
        <f>G61+G62</f>
        <v>2000</v>
      </c>
    </row>
    <row r="61" spans="2:7" x14ac:dyDescent="0.2">
      <c r="B61" s="78">
        <v>0</v>
      </c>
      <c r="C61" s="79" t="s">
        <v>575</v>
      </c>
      <c r="E61" s="166" t="s">
        <v>1076</v>
      </c>
      <c r="F61" s="75" t="s">
        <v>1077</v>
      </c>
      <c r="G61" s="81">
        <v>0</v>
      </c>
    </row>
    <row r="62" spans="2:7" x14ac:dyDescent="0.2">
      <c r="B62" s="78">
        <v>2000</v>
      </c>
      <c r="C62" s="79" t="s">
        <v>1041</v>
      </c>
      <c r="D62" s="79" t="s">
        <v>574</v>
      </c>
      <c r="E62" s="166" t="s">
        <v>1078</v>
      </c>
      <c r="F62" s="75" t="s">
        <v>1079</v>
      </c>
      <c r="G62" s="81">
        <v>2000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-419000</v>
      </c>
      <c r="C68" s="79" t="s">
        <v>1043</v>
      </c>
      <c r="D68" s="79" t="s">
        <v>564</v>
      </c>
      <c r="E68" s="76"/>
      <c r="F68" s="77"/>
      <c r="G68" s="81"/>
    </row>
    <row r="69" spans="2:7" ht="17.45" customHeight="1" x14ac:dyDescent="0.2">
      <c r="B69" s="78"/>
      <c r="E69" s="76"/>
      <c r="F69" s="77"/>
      <c r="G69" s="81"/>
    </row>
    <row r="70" spans="2:7" ht="17.45" customHeight="1" x14ac:dyDescent="0.2">
      <c r="B70" s="83">
        <f>B59+B62+B64+B68</f>
        <v>-307000</v>
      </c>
      <c r="C70" s="84" t="s">
        <v>1039</v>
      </c>
      <c r="D70" s="72"/>
      <c r="E70" s="167" t="s">
        <v>1039</v>
      </c>
      <c r="F70" s="72"/>
      <c r="G70" s="85">
        <f>G59+G60+G63</f>
        <v>-307000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-419000</v>
      </c>
    </row>
    <row r="78" spans="2:7" x14ac:dyDescent="0.2">
      <c r="B78" s="78"/>
      <c r="D78" s="79" t="s">
        <v>563</v>
      </c>
      <c r="E78" s="166"/>
      <c r="F78" s="79"/>
      <c r="G78" s="81"/>
    </row>
    <row r="79" spans="2:7" x14ac:dyDescent="0.2">
      <c r="B79" s="78">
        <f>G82-B77</f>
        <v>-419000</v>
      </c>
      <c r="C79" s="79" t="s">
        <v>1045</v>
      </c>
      <c r="D79" s="62" t="s">
        <v>562</v>
      </c>
      <c r="E79" s="76"/>
      <c r="F79" s="77"/>
      <c r="G79" s="81"/>
    </row>
    <row r="80" spans="2:7" x14ac:dyDescent="0.2">
      <c r="B80" s="78">
        <f>B79-B13</f>
        <v>-426000</v>
      </c>
      <c r="C80" s="79" t="s">
        <v>1046</v>
      </c>
      <c r="D80" s="60" t="s">
        <v>559</v>
      </c>
      <c r="E80" s="76"/>
      <c r="F80" s="77"/>
      <c r="G80" s="81"/>
    </row>
    <row r="81" spans="2:7" x14ac:dyDescent="0.2">
      <c r="B81" s="78"/>
      <c r="E81" s="76"/>
      <c r="F81" s="77"/>
      <c r="G81" s="81"/>
    </row>
    <row r="82" spans="2:7" x14ac:dyDescent="0.2">
      <c r="B82" s="83">
        <f>B77+B79</f>
        <v>-419000</v>
      </c>
      <c r="C82" s="84" t="s">
        <v>1039</v>
      </c>
      <c r="D82" s="72"/>
      <c r="E82" s="167" t="s">
        <v>1039</v>
      </c>
      <c r="F82" s="72"/>
      <c r="G82" s="85">
        <f>G77</f>
        <v>-419000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-426000</v>
      </c>
      <c r="C92" s="79" t="s">
        <v>1047</v>
      </c>
      <c r="D92" s="60" t="s">
        <v>552</v>
      </c>
      <c r="E92" s="166" t="s">
        <v>1045</v>
      </c>
      <c r="F92" s="60" t="s">
        <v>559</v>
      </c>
      <c r="G92" s="81">
        <f>+B80</f>
        <v>-426000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-426000</v>
      </c>
      <c r="C99" s="84" t="s">
        <v>1039</v>
      </c>
      <c r="D99" s="72"/>
      <c r="E99" s="167" t="s">
        <v>1039</v>
      </c>
      <c r="F99" s="72"/>
      <c r="G99" s="85">
        <f>G92+G93+G96</f>
        <v>-426000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-39000</v>
      </c>
      <c r="C106" s="79" t="s">
        <v>1048</v>
      </c>
      <c r="D106" s="94" t="s">
        <v>553</v>
      </c>
      <c r="E106" s="76"/>
      <c r="F106" s="77"/>
      <c r="G106" s="76"/>
    </row>
    <row r="107" spans="2:7" x14ac:dyDescent="0.2">
      <c r="B107" s="78">
        <v>-39000</v>
      </c>
      <c r="C107" s="79" t="s">
        <v>1049</v>
      </c>
      <c r="D107" s="79"/>
      <c r="E107" s="166" t="s">
        <v>1047</v>
      </c>
      <c r="F107" s="62" t="s">
        <v>552</v>
      </c>
      <c r="G107" s="81"/>
    </row>
    <row r="108" spans="2:7" x14ac:dyDescent="0.2">
      <c r="B108" s="78">
        <f>-B13</f>
        <v>-7000</v>
      </c>
      <c r="C108" s="79" t="s">
        <v>1055</v>
      </c>
      <c r="D108" s="79" t="s">
        <v>551</v>
      </c>
      <c r="E108" s="166"/>
      <c r="F108" s="61" t="s">
        <v>550</v>
      </c>
      <c r="G108" s="81">
        <f>B92</f>
        <v>-426000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-380000</v>
      </c>
      <c r="C113" s="168" t="s">
        <v>1051</v>
      </c>
      <c r="D113" s="60" t="s">
        <v>546</v>
      </c>
      <c r="E113" s="170"/>
      <c r="F113" s="92"/>
      <c r="G113" s="81"/>
    </row>
    <row r="114" spans="2:7" x14ac:dyDescent="0.2">
      <c r="B114" s="78"/>
      <c r="D114" s="79"/>
      <c r="E114" s="170"/>
      <c r="F114" s="77"/>
      <c r="G114" s="81"/>
    </row>
    <row r="115" spans="2:7" x14ac:dyDescent="0.2">
      <c r="B115" s="83">
        <f>B106+B108+B111+B113</f>
        <v>-426000</v>
      </c>
      <c r="C115" s="84" t="s">
        <v>1039</v>
      </c>
      <c r="D115" s="98"/>
      <c r="E115" s="167" t="s">
        <v>1039</v>
      </c>
      <c r="F115" s="72"/>
      <c r="G115" s="85">
        <f>G108</f>
        <v>-426000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-380000</v>
      </c>
    </row>
    <row r="123" spans="2:7" ht="15" x14ac:dyDescent="0.2">
      <c r="B123" s="78">
        <f>B125+B128+B131+B134+B137+B142+B143+B144</f>
        <v>-4479000</v>
      </c>
      <c r="C123" s="52"/>
      <c r="D123" s="79" t="s">
        <v>540</v>
      </c>
      <c r="E123" s="52"/>
      <c r="F123" s="52"/>
      <c r="G123" s="81">
        <f>G125+G128+G131+G134+G137+G142+G143+G144</f>
        <v>-4099000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-2751000</v>
      </c>
      <c r="D128" s="79" t="s">
        <v>536</v>
      </c>
      <c r="G128" s="81">
        <f>G129+G130</f>
        <v>-759000</v>
      </c>
    </row>
    <row r="129" spans="2:7" x14ac:dyDescent="0.2">
      <c r="B129" s="78">
        <v>0</v>
      </c>
      <c r="D129" s="79" t="s">
        <v>535</v>
      </c>
      <c r="G129" s="81">
        <v>0</v>
      </c>
    </row>
    <row r="130" spans="2:7" x14ac:dyDescent="0.2">
      <c r="B130" s="78">
        <v>-2751000</v>
      </c>
      <c r="D130" s="79" t="s">
        <v>534</v>
      </c>
      <c r="G130" s="81">
        <v>-759000</v>
      </c>
    </row>
    <row r="131" spans="2:7" x14ac:dyDescent="0.2">
      <c r="B131" s="78">
        <f>B132+B133</f>
        <v>-1813000</v>
      </c>
      <c r="D131" s="79" t="s">
        <v>533</v>
      </c>
      <c r="G131" s="81">
        <f>G132+G133</f>
        <v>-3454000</v>
      </c>
    </row>
    <row r="132" spans="2:7" x14ac:dyDescent="0.2">
      <c r="B132" s="78">
        <v>-1000000</v>
      </c>
      <c r="D132" s="79" t="s">
        <v>532</v>
      </c>
      <c r="G132" s="81">
        <v>-2201000</v>
      </c>
    </row>
    <row r="133" spans="2:7" x14ac:dyDescent="0.2">
      <c r="B133" s="78">
        <v>-813000</v>
      </c>
      <c r="D133" s="79" t="s">
        <v>531</v>
      </c>
      <c r="G133" s="81">
        <v>-1253000</v>
      </c>
    </row>
    <row r="134" spans="2:7" x14ac:dyDescent="0.2">
      <c r="B134" s="78">
        <f>B135+B136</f>
        <v>-132000</v>
      </c>
      <c r="D134" s="79" t="s">
        <v>530</v>
      </c>
      <c r="G134" s="81">
        <f>G135+G136</f>
        <v>0</v>
      </c>
    </row>
    <row r="135" spans="2:7" x14ac:dyDescent="0.2">
      <c r="B135" s="78">
        <v>25000</v>
      </c>
      <c r="D135" s="79" t="s">
        <v>529</v>
      </c>
      <c r="G135" s="81">
        <v>0</v>
      </c>
    </row>
    <row r="136" spans="2:7" x14ac:dyDescent="0.2">
      <c r="B136" s="78">
        <v>-157000</v>
      </c>
      <c r="D136" s="79" t="s">
        <v>528</v>
      </c>
      <c r="G136" s="81">
        <v>0</v>
      </c>
    </row>
    <row r="137" spans="2:7" x14ac:dyDescent="0.2">
      <c r="B137" s="78">
        <f>B138+B141</f>
        <v>176000</v>
      </c>
      <c r="D137" s="97" t="s">
        <v>527</v>
      </c>
      <c r="G137" s="81">
        <f>G138+G141</f>
        <v>-195000</v>
      </c>
    </row>
    <row r="138" spans="2:7" x14ac:dyDescent="0.2">
      <c r="B138" s="78">
        <f>B139+B140</f>
        <v>176000</v>
      </c>
      <c r="D138" s="97" t="s">
        <v>526</v>
      </c>
      <c r="G138" s="81">
        <f>G139+G140</f>
        <v>-195000</v>
      </c>
    </row>
    <row r="139" spans="2:7" x14ac:dyDescent="0.2">
      <c r="B139" s="78">
        <v>176000</v>
      </c>
      <c r="D139" s="97" t="s">
        <v>525</v>
      </c>
      <c r="G139" s="81">
        <v>0</v>
      </c>
    </row>
    <row r="140" spans="2:7" x14ac:dyDescent="0.2">
      <c r="B140" s="78">
        <v>0</v>
      </c>
      <c r="D140" s="97" t="s">
        <v>524</v>
      </c>
      <c r="G140" s="81">
        <v>-195000</v>
      </c>
    </row>
    <row r="141" spans="2:7" x14ac:dyDescent="0.2">
      <c r="B141" s="78">
        <v>0</v>
      </c>
      <c r="D141" s="97" t="s">
        <v>523</v>
      </c>
      <c r="G141" s="81">
        <v>0</v>
      </c>
    </row>
    <row r="142" spans="2:7" x14ac:dyDescent="0.2">
      <c r="B142" s="78">
        <v>0</v>
      </c>
      <c r="D142" s="79" t="s">
        <v>522</v>
      </c>
      <c r="G142" s="81">
        <v>0</v>
      </c>
    </row>
    <row r="143" spans="2:7" x14ac:dyDescent="0.2">
      <c r="B143" s="78">
        <v>45000</v>
      </c>
      <c r="D143" s="79" t="s">
        <v>521</v>
      </c>
      <c r="G143" s="81">
        <v>0</v>
      </c>
    </row>
    <row r="144" spans="2:7" x14ac:dyDescent="0.2">
      <c r="B144" s="78">
        <f>B145+B146</f>
        <v>-4000</v>
      </c>
      <c r="D144" s="79" t="s">
        <v>520</v>
      </c>
      <c r="G144" s="81">
        <f>G145+G146</f>
        <v>309000</v>
      </c>
    </row>
    <row r="145" spans="2:7" x14ac:dyDescent="0.2">
      <c r="B145" s="78">
        <v>0</v>
      </c>
      <c r="D145" s="79" t="s">
        <v>519</v>
      </c>
      <c r="G145" s="81">
        <v>0</v>
      </c>
    </row>
    <row r="146" spans="2:7" x14ac:dyDescent="0.2">
      <c r="B146" s="83">
        <v>-4000</v>
      </c>
      <c r="C146" s="99"/>
      <c r="D146" s="98" t="s">
        <v>518</v>
      </c>
      <c r="E146" s="99"/>
      <c r="F146" s="99"/>
      <c r="G146" s="85">
        <v>309000</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623</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5667</v>
      </c>
      <c r="C11" s="79" t="s">
        <v>1029</v>
      </c>
      <c r="D11" s="79" t="s">
        <v>599</v>
      </c>
      <c r="E11" s="166" t="s">
        <v>1052</v>
      </c>
      <c r="F11" s="80" t="s">
        <v>598</v>
      </c>
      <c r="G11" s="81">
        <f>G12+G13</f>
        <v>37132</v>
      </c>
    </row>
    <row r="12" spans="2:12" x14ac:dyDescent="0.2">
      <c r="B12" s="78">
        <f>G11-B11</f>
        <v>31465</v>
      </c>
      <c r="C12" s="79" t="s">
        <v>1030</v>
      </c>
      <c r="D12" s="60" t="s">
        <v>593</v>
      </c>
      <c r="E12" s="166" t="s">
        <v>1060</v>
      </c>
      <c r="F12" s="77" t="s">
        <v>1061</v>
      </c>
      <c r="G12" s="81">
        <v>37132</v>
      </c>
    </row>
    <row r="13" spans="2:12" x14ac:dyDescent="0.2">
      <c r="B13" s="78">
        <v>1467</v>
      </c>
      <c r="C13" s="79" t="s">
        <v>1031</v>
      </c>
      <c r="D13" s="79" t="s">
        <v>551</v>
      </c>
      <c r="E13" s="166" t="s">
        <v>1062</v>
      </c>
      <c r="F13" s="75" t="s">
        <v>1063</v>
      </c>
      <c r="G13" s="81">
        <v>0</v>
      </c>
    </row>
    <row r="14" spans="2:12" x14ac:dyDescent="0.2">
      <c r="B14" s="78">
        <f>B12-B13</f>
        <v>29998</v>
      </c>
      <c r="C14" s="79" t="s">
        <v>1032</v>
      </c>
      <c r="D14" s="60" t="s">
        <v>597</v>
      </c>
      <c r="E14" s="166"/>
      <c r="F14" s="77"/>
      <c r="G14" s="81"/>
    </row>
    <row r="15" spans="2:12" ht="7.15" customHeight="1" x14ac:dyDescent="0.2">
      <c r="B15" s="78"/>
      <c r="E15" s="76"/>
      <c r="F15" s="77"/>
      <c r="G15" s="81"/>
    </row>
    <row r="16" spans="2:12" x14ac:dyDescent="0.2">
      <c r="B16" s="83">
        <f>B11+B12</f>
        <v>37132</v>
      </c>
      <c r="C16" s="84" t="s">
        <v>545</v>
      </c>
      <c r="D16" s="72"/>
      <c r="E16" s="167" t="s">
        <v>1039</v>
      </c>
      <c r="F16" s="72"/>
      <c r="G16" s="85">
        <f>G11</f>
        <v>37132</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5848</v>
      </c>
      <c r="C26" s="79" t="s">
        <v>1033</v>
      </c>
      <c r="D26" s="79" t="s">
        <v>594</v>
      </c>
      <c r="E26" s="166" t="s">
        <v>1030</v>
      </c>
      <c r="F26" s="62" t="s">
        <v>593</v>
      </c>
      <c r="G26" s="81">
        <f>+B12</f>
        <v>31465</v>
      </c>
    </row>
    <row r="27" spans="2:7" x14ac:dyDescent="0.2">
      <c r="B27" s="78">
        <v>4610</v>
      </c>
      <c r="C27" s="79" t="s">
        <v>592</v>
      </c>
      <c r="E27" s="76"/>
      <c r="F27" s="77"/>
      <c r="G27" s="81"/>
    </row>
    <row r="28" spans="2:7" x14ac:dyDescent="0.2">
      <c r="B28" s="78">
        <f>B29+B30</f>
        <v>1238</v>
      </c>
      <c r="C28" s="79" t="s">
        <v>591</v>
      </c>
      <c r="E28" s="76"/>
      <c r="F28" s="77"/>
      <c r="G28" s="81"/>
    </row>
    <row r="29" spans="2:7" x14ac:dyDescent="0.2">
      <c r="B29" s="78">
        <v>1238</v>
      </c>
      <c r="C29" s="79" t="s">
        <v>1056</v>
      </c>
      <c r="E29" s="76"/>
      <c r="F29" s="77"/>
      <c r="G29" s="81"/>
    </row>
    <row r="30" spans="2:7" x14ac:dyDescent="0.2">
      <c r="B30" s="78">
        <v>0</v>
      </c>
      <c r="C30" s="79" t="s">
        <v>1057</v>
      </c>
      <c r="E30" s="76"/>
      <c r="F30" s="77"/>
      <c r="G30" s="81"/>
    </row>
    <row r="31" spans="2:7" ht="12.75" customHeight="1" x14ac:dyDescent="0.2">
      <c r="B31" s="78">
        <v>161</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25456</v>
      </c>
      <c r="C33" s="79" t="s">
        <v>1036</v>
      </c>
      <c r="D33" s="60" t="s">
        <v>587</v>
      </c>
      <c r="E33" s="76"/>
      <c r="F33" s="77"/>
      <c r="G33" s="81"/>
    </row>
    <row r="34" spans="2:7" x14ac:dyDescent="0.2">
      <c r="B34" s="78"/>
      <c r="E34" s="76"/>
      <c r="F34" s="77"/>
      <c r="G34" s="81"/>
    </row>
    <row r="35" spans="2:7" x14ac:dyDescent="0.2">
      <c r="B35" s="83">
        <f>B26+B31+B32+B33</f>
        <v>31465</v>
      </c>
      <c r="C35" s="84" t="s">
        <v>1039</v>
      </c>
      <c r="D35" s="72"/>
      <c r="E35" s="167" t="s">
        <v>1039</v>
      </c>
      <c r="F35" s="72"/>
      <c r="G35" s="85">
        <f>G26</f>
        <v>31465</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13613</v>
      </c>
      <c r="C42" s="79" t="s">
        <v>1037</v>
      </c>
      <c r="D42" s="82" t="s">
        <v>586</v>
      </c>
      <c r="E42" s="166" t="s">
        <v>1036</v>
      </c>
      <c r="F42" s="60" t="s">
        <v>587</v>
      </c>
      <c r="G42" s="81">
        <f>+B33</f>
        <v>25456</v>
      </c>
    </row>
    <row r="43" spans="2:7" x14ac:dyDescent="0.2">
      <c r="B43" s="78">
        <v>13613</v>
      </c>
      <c r="C43" s="88" t="s">
        <v>585</v>
      </c>
      <c r="E43" s="169" t="s">
        <v>1037</v>
      </c>
      <c r="F43" s="89" t="s">
        <v>586</v>
      </c>
      <c r="G43" s="81">
        <f>G44+G45+G47+G48+G49</f>
        <v>39836</v>
      </c>
    </row>
    <row r="44" spans="2:7" x14ac:dyDescent="0.2">
      <c r="B44" s="78">
        <v>0</v>
      </c>
      <c r="C44" s="79" t="s">
        <v>584</v>
      </c>
      <c r="E44" s="169" t="s">
        <v>1064</v>
      </c>
      <c r="F44" s="75" t="s">
        <v>1065</v>
      </c>
      <c r="G44" s="81">
        <v>39348</v>
      </c>
    </row>
    <row r="45" spans="2:7" x14ac:dyDescent="0.2">
      <c r="B45" s="78">
        <v>0</v>
      </c>
      <c r="C45" s="79" t="s">
        <v>583</v>
      </c>
      <c r="D45" s="77"/>
      <c r="E45" s="166" t="s">
        <v>1066</v>
      </c>
      <c r="F45" s="75" t="s">
        <v>1067</v>
      </c>
      <c r="G45" s="81">
        <v>488</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25944</v>
      </c>
      <c r="C49" s="79" t="s">
        <v>1038</v>
      </c>
      <c r="D49" s="60" t="s">
        <v>577</v>
      </c>
      <c r="E49" s="166" t="s">
        <v>1072</v>
      </c>
      <c r="F49" s="79" t="s">
        <v>1073</v>
      </c>
      <c r="G49" s="81">
        <v>0</v>
      </c>
    </row>
    <row r="50" spans="2:7" x14ac:dyDescent="0.2">
      <c r="B50" s="78"/>
      <c r="C50" s="79"/>
      <c r="D50" s="79"/>
      <c r="E50" s="166" t="s">
        <v>1074</v>
      </c>
      <c r="F50" s="79" t="s">
        <v>1075</v>
      </c>
      <c r="G50" s="81">
        <v>-25735</v>
      </c>
    </row>
    <row r="51" spans="2:7" x14ac:dyDescent="0.2">
      <c r="B51" s="78"/>
      <c r="E51" s="166"/>
      <c r="G51" s="81"/>
    </row>
    <row r="52" spans="2:7" x14ac:dyDescent="0.2">
      <c r="B52" s="83">
        <f>B42+B49</f>
        <v>39557</v>
      </c>
      <c r="C52" s="84" t="s">
        <v>1039</v>
      </c>
      <c r="D52" s="72"/>
      <c r="E52" s="167" t="s">
        <v>1039</v>
      </c>
      <c r="F52" s="72"/>
      <c r="G52" s="85">
        <f>G42+G43+G50</f>
        <v>39557</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5101</v>
      </c>
      <c r="C59" s="79" t="s">
        <v>1040</v>
      </c>
      <c r="D59" s="80" t="s">
        <v>578</v>
      </c>
      <c r="E59" s="166" t="s">
        <v>1038</v>
      </c>
      <c r="F59" s="60" t="s">
        <v>577</v>
      </c>
      <c r="G59" s="81">
        <f>+B49</f>
        <v>25944</v>
      </c>
    </row>
    <row r="60" spans="2:7" x14ac:dyDescent="0.2">
      <c r="B60" s="78">
        <v>5101</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38</v>
      </c>
      <c r="C64" s="79" t="s">
        <v>1042</v>
      </c>
      <c r="D64" s="75" t="s">
        <v>572</v>
      </c>
      <c r="E64" s="166" t="s">
        <v>1080</v>
      </c>
      <c r="F64" s="75" t="s">
        <v>1081</v>
      </c>
      <c r="G64" s="81">
        <v>0</v>
      </c>
    </row>
    <row r="65" spans="2:7" x14ac:dyDescent="0.2">
      <c r="B65" s="78">
        <v>38</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20805</v>
      </c>
      <c r="C68" s="79" t="s">
        <v>1043</v>
      </c>
      <c r="D68" s="79" t="s">
        <v>564</v>
      </c>
      <c r="E68" s="76"/>
      <c r="F68" s="77"/>
      <c r="G68" s="81"/>
    </row>
    <row r="69" spans="2:7" ht="17.45" customHeight="1" x14ac:dyDescent="0.2">
      <c r="B69" s="78"/>
      <c r="E69" s="76"/>
      <c r="F69" s="77"/>
      <c r="G69" s="81"/>
    </row>
    <row r="70" spans="2:7" ht="17.45" customHeight="1" x14ac:dyDescent="0.2">
      <c r="B70" s="83">
        <f>B59+B62+B64+B68</f>
        <v>25944</v>
      </c>
      <c r="C70" s="84" t="s">
        <v>1039</v>
      </c>
      <c r="D70" s="72"/>
      <c r="E70" s="167" t="s">
        <v>1039</v>
      </c>
      <c r="F70" s="72"/>
      <c r="G70" s="85">
        <f>G59+G60+G63</f>
        <v>25944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20805</v>
      </c>
    </row>
    <row r="78" spans="2:7" x14ac:dyDescent="0.2">
      <c r="B78" s="78"/>
      <c r="D78" s="79" t="s">
        <v>563</v>
      </c>
      <c r="E78" s="166"/>
      <c r="F78" s="79"/>
      <c r="G78" s="81"/>
    </row>
    <row r="79" spans="2:7" x14ac:dyDescent="0.2">
      <c r="B79" s="78">
        <f>G82-B77</f>
        <v>20805</v>
      </c>
      <c r="C79" s="79" t="s">
        <v>1045</v>
      </c>
      <c r="D79" s="62" t="s">
        <v>562</v>
      </c>
      <c r="E79" s="76"/>
      <c r="F79" s="77"/>
      <c r="G79" s="81"/>
    </row>
    <row r="80" spans="2:7" x14ac:dyDescent="0.2">
      <c r="B80" s="78">
        <f>B79-B13</f>
        <v>19338</v>
      </c>
      <c r="C80" s="79" t="s">
        <v>1046</v>
      </c>
      <c r="D80" s="60" t="s">
        <v>559</v>
      </c>
      <c r="E80" s="76"/>
      <c r="F80" s="77"/>
      <c r="G80" s="81"/>
    </row>
    <row r="81" spans="2:7" x14ac:dyDescent="0.2">
      <c r="B81" s="78"/>
      <c r="E81" s="76"/>
      <c r="F81" s="77"/>
      <c r="G81" s="81"/>
    </row>
    <row r="82" spans="2:7" x14ac:dyDescent="0.2">
      <c r="B82" s="83">
        <f>B77+B79</f>
        <v>20805</v>
      </c>
      <c r="C82" s="84" t="s">
        <v>1039</v>
      </c>
      <c r="D82" s="72"/>
      <c r="E82" s="167" t="s">
        <v>1039</v>
      </c>
      <c r="F82" s="72"/>
      <c r="G82" s="85">
        <f>G77</f>
        <v>20805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36704</v>
      </c>
      <c r="C92" s="79" t="s">
        <v>1047</v>
      </c>
      <c r="D92" s="60" t="s">
        <v>552</v>
      </c>
      <c r="E92" s="166" t="s">
        <v>1045</v>
      </c>
      <c r="F92" s="60" t="s">
        <v>559</v>
      </c>
      <c r="G92" s="81">
        <f>+B80</f>
        <v>19338</v>
      </c>
    </row>
    <row r="93" spans="2:7" x14ac:dyDescent="0.2">
      <c r="B93" s="78"/>
      <c r="D93" s="62" t="s">
        <v>550</v>
      </c>
      <c r="E93" s="166" t="s">
        <v>1053</v>
      </c>
      <c r="F93" s="75" t="s">
        <v>558</v>
      </c>
      <c r="G93" s="81">
        <f>G94+G95</f>
        <v>17366</v>
      </c>
    </row>
    <row r="94" spans="2:7" x14ac:dyDescent="0.2">
      <c r="B94" s="78"/>
      <c r="D94" s="79"/>
      <c r="E94" s="166" t="s">
        <v>557</v>
      </c>
      <c r="G94" s="81">
        <v>17366</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36704</v>
      </c>
      <c r="C99" s="84" t="s">
        <v>1039</v>
      </c>
      <c r="D99" s="72"/>
      <c r="E99" s="167" t="s">
        <v>1039</v>
      </c>
      <c r="F99" s="72"/>
      <c r="G99" s="85">
        <f>G92+G93+G96</f>
        <v>36704</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1805</v>
      </c>
      <c r="C106" s="79" t="s">
        <v>1048</v>
      </c>
      <c r="D106" s="94" t="s">
        <v>553</v>
      </c>
      <c r="E106" s="76"/>
      <c r="F106" s="77"/>
      <c r="G106" s="76"/>
    </row>
    <row r="107" spans="2:7" x14ac:dyDescent="0.2">
      <c r="B107" s="78">
        <v>1805</v>
      </c>
      <c r="C107" s="79" t="s">
        <v>1049</v>
      </c>
      <c r="D107" s="79"/>
      <c r="E107" s="166" t="s">
        <v>1047</v>
      </c>
      <c r="F107" s="62" t="s">
        <v>552</v>
      </c>
      <c r="G107" s="81"/>
    </row>
    <row r="108" spans="2:7" x14ac:dyDescent="0.2">
      <c r="B108" s="78">
        <f>-B13</f>
        <v>-1467</v>
      </c>
      <c r="C108" s="79" t="s">
        <v>1055</v>
      </c>
      <c r="D108" s="79" t="s">
        <v>551</v>
      </c>
      <c r="E108" s="166"/>
      <c r="F108" s="61" t="s">
        <v>550</v>
      </c>
      <c r="G108" s="81">
        <f>B92</f>
        <v>36704</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36366</v>
      </c>
      <c r="C113" s="168" t="s">
        <v>1051</v>
      </c>
      <c r="D113" s="60" t="s">
        <v>546</v>
      </c>
      <c r="E113" s="170"/>
      <c r="F113" s="92"/>
      <c r="G113" s="81"/>
    </row>
    <row r="114" spans="2:7" x14ac:dyDescent="0.2">
      <c r="B114" s="78"/>
      <c r="D114" s="79"/>
      <c r="E114" s="170"/>
      <c r="F114" s="77"/>
      <c r="G114" s="81"/>
    </row>
    <row r="115" spans="2:7" x14ac:dyDescent="0.2">
      <c r="B115" s="83">
        <f>B106+B108+B111+B113</f>
        <v>36704</v>
      </c>
      <c r="C115" s="84" t="s">
        <v>1039</v>
      </c>
      <c r="D115" s="98"/>
      <c r="E115" s="167" t="s">
        <v>1039</v>
      </c>
      <c r="F115" s="72"/>
      <c r="G115" s="85">
        <f>G108</f>
        <v>36704</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36366</v>
      </c>
    </row>
    <row r="123" spans="2:7" ht="15" x14ac:dyDescent="0.2">
      <c r="B123" s="78">
        <f>B125+B128+B131+B134+B137+B142+B143+B144</f>
        <v>-257115</v>
      </c>
      <c r="C123" s="52"/>
      <c r="D123" s="79" t="s">
        <v>540</v>
      </c>
      <c r="E123" s="52"/>
      <c r="F123" s="52"/>
      <c r="G123" s="81">
        <f>G125+G128+G131+G134+G137+G142+G143+G144</f>
        <v>-293481</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-17664</v>
      </c>
      <c r="D128" s="79" t="s">
        <v>536</v>
      </c>
      <c r="G128" s="81">
        <f>G129+G130</f>
        <v>-1440</v>
      </c>
    </row>
    <row r="129" spans="2:7" x14ac:dyDescent="0.2">
      <c r="B129" s="78">
        <v>0</v>
      </c>
      <c r="D129" s="79" t="s">
        <v>535</v>
      </c>
      <c r="G129" s="81">
        <v>0</v>
      </c>
    </row>
    <row r="130" spans="2:7" x14ac:dyDescent="0.2">
      <c r="B130" s="78">
        <v>-17664</v>
      </c>
      <c r="D130" s="79" t="s">
        <v>534</v>
      </c>
      <c r="G130" s="81">
        <v>-1440</v>
      </c>
    </row>
    <row r="131" spans="2:7" x14ac:dyDescent="0.2">
      <c r="B131" s="78">
        <f>B132+B133</f>
        <v>-205158</v>
      </c>
      <c r="D131" s="79" t="s">
        <v>533</v>
      </c>
      <c r="G131" s="81">
        <f>G132+G133</f>
        <v>-180926</v>
      </c>
    </row>
    <row r="132" spans="2:7" x14ac:dyDescent="0.2">
      <c r="B132" s="78">
        <v>0</v>
      </c>
      <c r="D132" s="79" t="s">
        <v>532</v>
      </c>
      <c r="G132" s="81">
        <v>0</v>
      </c>
    </row>
    <row r="133" spans="2:7" x14ac:dyDescent="0.2">
      <c r="B133" s="78">
        <v>-205158</v>
      </c>
      <c r="D133" s="79" t="s">
        <v>531</v>
      </c>
      <c r="G133" s="81">
        <v>-180926</v>
      </c>
    </row>
    <row r="134" spans="2:7" x14ac:dyDescent="0.2">
      <c r="B134" s="78">
        <f>B135+B136</f>
        <v>-61242</v>
      </c>
      <c r="D134" s="79" t="s">
        <v>530</v>
      </c>
      <c r="G134" s="81">
        <f>G135+G136</f>
        <v>-125487</v>
      </c>
    </row>
    <row r="135" spans="2:7" x14ac:dyDescent="0.2">
      <c r="B135" s="78">
        <v>0</v>
      </c>
      <c r="D135" s="79" t="s">
        <v>529</v>
      </c>
      <c r="G135" s="81">
        <v>0</v>
      </c>
    </row>
    <row r="136" spans="2:7" x14ac:dyDescent="0.2">
      <c r="B136" s="78">
        <v>-61242</v>
      </c>
      <c r="D136" s="79" t="s">
        <v>528</v>
      </c>
      <c r="G136" s="81">
        <v>-125487</v>
      </c>
    </row>
    <row r="137" spans="2:7" x14ac:dyDescent="0.2">
      <c r="B137" s="78">
        <f>B138+B141</f>
        <v>2354</v>
      </c>
      <c r="D137" s="97" t="s">
        <v>527</v>
      </c>
      <c r="G137" s="81">
        <f>G138+G141</f>
        <v>0</v>
      </c>
    </row>
    <row r="138" spans="2:7" x14ac:dyDescent="0.2">
      <c r="B138" s="78">
        <f>B139+B140</f>
        <v>2354</v>
      </c>
      <c r="D138" s="97" t="s">
        <v>526</v>
      </c>
      <c r="G138" s="81">
        <f>G139+G140</f>
        <v>0</v>
      </c>
    </row>
    <row r="139" spans="2:7" x14ac:dyDescent="0.2">
      <c r="B139" s="78">
        <v>2354</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-5713</v>
      </c>
      <c r="D143" s="79" t="s">
        <v>521</v>
      </c>
      <c r="G143" s="81">
        <v>-6970</v>
      </c>
    </row>
    <row r="144" spans="2:7" x14ac:dyDescent="0.2">
      <c r="B144" s="78">
        <f>B145+B146</f>
        <v>30308</v>
      </c>
      <c r="D144" s="79" t="s">
        <v>520</v>
      </c>
      <c r="G144" s="81">
        <f>G145+G146</f>
        <v>21342</v>
      </c>
    </row>
    <row r="145" spans="2:7" x14ac:dyDescent="0.2">
      <c r="B145" s="78">
        <v>0</v>
      </c>
      <c r="D145" s="79" t="s">
        <v>519</v>
      </c>
      <c r="G145" s="81">
        <v>0</v>
      </c>
    </row>
    <row r="146" spans="2:7" x14ac:dyDescent="0.2">
      <c r="B146" s="83">
        <v>30308</v>
      </c>
      <c r="C146" s="99"/>
      <c r="D146" s="98" t="s">
        <v>518</v>
      </c>
      <c r="E146" s="99"/>
      <c r="F146" s="99"/>
      <c r="G146" s="85">
        <v>21342</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624</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10001</v>
      </c>
      <c r="C11" s="79" t="s">
        <v>1029</v>
      </c>
      <c r="D11" s="79" t="s">
        <v>599</v>
      </c>
      <c r="E11" s="166" t="s">
        <v>1052</v>
      </c>
      <c r="F11" s="80" t="s">
        <v>598</v>
      </c>
      <c r="G11" s="81">
        <f>G12+G13</f>
        <v>67945</v>
      </c>
    </row>
    <row r="12" spans="2:12" x14ac:dyDescent="0.2">
      <c r="B12" s="78">
        <f>G11-B11</f>
        <v>57944</v>
      </c>
      <c r="C12" s="79" t="s">
        <v>1030</v>
      </c>
      <c r="D12" s="60" t="s">
        <v>593</v>
      </c>
      <c r="E12" s="166" t="s">
        <v>1060</v>
      </c>
      <c r="F12" s="77" t="s">
        <v>1061</v>
      </c>
      <c r="G12" s="81">
        <v>66884</v>
      </c>
    </row>
    <row r="13" spans="2:12" x14ac:dyDescent="0.2">
      <c r="B13" s="78">
        <v>2384</v>
      </c>
      <c r="C13" s="79" t="s">
        <v>1031</v>
      </c>
      <c r="D13" s="79" t="s">
        <v>551</v>
      </c>
      <c r="E13" s="166" t="s">
        <v>1062</v>
      </c>
      <c r="F13" s="75" t="s">
        <v>1063</v>
      </c>
      <c r="G13" s="81">
        <v>1061</v>
      </c>
    </row>
    <row r="14" spans="2:12" x14ac:dyDescent="0.2">
      <c r="B14" s="78">
        <f>B12-B13</f>
        <v>55560</v>
      </c>
      <c r="C14" s="79" t="s">
        <v>1032</v>
      </c>
      <c r="D14" s="60" t="s">
        <v>597</v>
      </c>
      <c r="E14" s="166"/>
      <c r="F14" s="77"/>
      <c r="G14" s="81"/>
    </row>
    <row r="15" spans="2:12" ht="7.15" customHeight="1" x14ac:dyDescent="0.2">
      <c r="B15" s="78"/>
      <c r="E15" s="76"/>
      <c r="F15" s="77"/>
      <c r="G15" s="81"/>
    </row>
    <row r="16" spans="2:12" x14ac:dyDescent="0.2">
      <c r="B16" s="83">
        <f>B11+B12</f>
        <v>67945</v>
      </c>
      <c r="C16" s="84" t="s">
        <v>545</v>
      </c>
      <c r="D16" s="72"/>
      <c r="E16" s="167" t="s">
        <v>1039</v>
      </c>
      <c r="F16" s="72"/>
      <c r="G16" s="85">
        <f>G11</f>
        <v>67945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35190</v>
      </c>
      <c r="C26" s="79" t="s">
        <v>1033</v>
      </c>
      <c r="D26" s="79" t="s">
        <v>594</v>
      </c>
      <c r="E26" s="166" t="s">
        <v>1030</v>
      </c>
      <c r="F26" s="62" t="s">
        <v>593</v>
      </c>
      <c r="G26" s="81">
        <f>+B12</f>
        <v>57944</v>
      </c>
    </row>
    <row r="27" spans="2:7" x14ac:dyDescent="0.2">
      <c r="B27" s="78">
        <v>28652</v>
      </c>
      <c r="C27" s="79" t="s">
        <v>592</v>
      </c>
      <c r="E27" s="76"/>
      <c r="F27" s="77"/>
      <c r="G27" s="81"/>
    </row>
    <row r="28" spans="2:7" x14ac:dyDescent="0.2">
      <c r="B28" s="78">
        <f>B29+B30</f>
        <v>6538</v>
      </c>
      <c r="C28" s="79" t="s">
        <v>591</v>
      </c>
      <c r="E28" s="76"/>
      <c r="F28" s="77"/>
      <c r="G28" s="81"/>
    </row>
    <row r="29" spans="2:7" x14ac:dyDescent="0.2">
      <c r="B29" s="78">
        <v>6537</v>
      </c>
      <c r="C29" s="79" t="s">
        <v>1056</v>
      </c>
      <c r="E29" s="76"/>
      <c r="F29" s="77"/>
      <c r="G29" s="81"/>
    </row>
    <row r="30" spans="2:7" x14ac:dyDescent="0.2">
      <c r="B30" s="78">
        <v>1</v>
      </c>
      <c r="C30" s="79" t="s">
        <v>1057</v>
      </c>
      <c r="E30" s="76"/>
      <c r="F30" s="77"/>
      <c r="G30" s="81"/>
    </row>
    <row r="31" spans="2:7" ht="12.75" customHeight="1" x14ac:dyDescent="0.2">
      <c r="B31" s="78">
        <v>505</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22249</v>
      </c>
      <c r="C33" s="79" t="s">
        <v>1036</v>
      </c>
      <c r="D33" s="60" t="s">
        <v>587</v>
      </c>
      <c r="E33" s="76"/>
      <c r="F33" s="77"/>
      <c r="G33" s="81"/>
    </row>
    <row r="34" spans="2:7" x14ac:dyDescent="0.2">
      <c r="B34" s="78"/>
      <c r="E34" s="76"/>
      <c r="F34" s="77"/>
      <c r="G34" s="81"/>
    </row>
    <row r="35" spans="2:7" x14ac:dyDescent="0.2">
      <c r="B35" s="83">
        <f>B26+B31+B32+B33</f>
        <v>57944</v>
      </c>
      <c r="C35" s="84" t="s">
        <v>1039</v>
      </c>
      <c r="D35" s="72"/>
      <c r="E35" s="167" t="s">
        <v>1039</v>
      </c>
      <c r="F35" s="72"/>
      <c r="G35" s="85">
        <f>G26</f>
        <v>57944</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24151</v>
      </c>
      <c r="C42" s="79" t="s">
        <v>1037</v>
      </c>
      <c r="D42" s="82" t="s">
        <v>586</v>
      </c>
      <c r="E42" s="166" t="s">
        <v>1036</v>
      </c>
      <c r="F42" s="60" t="s">
        <v>587</v>
      </c>
      <c r="G42" s="81">
        <f>+B33</f>
        <v>22249</v>
      </c>
    </row>
    <row r="43" spans="2:7" x14ac:dyDescent="0.2">
      <c r="B43" s="78">
        <v>14</v>
      </c>
      <c r="C43" s="88" t="s">
        <v>585</v>
      </c>
      <c r="E43" s="169" t="s">
        <v>1037</v>
      </c>
      <c r="F43" s="89" t="s">
        <v>586</v>
      </c>
      <c r="G43" s="81">
        <f>G44+G45+G47+G48+G49</f>
        <v>1761</v>
      </c>
    </row>
    <row r="44" spans="2:7" x14ac:dyDescent="0.2">
      <c r="B44" s="78">
        <v>24137</v>
      </c>
      <c r="C44" s="79" t="s">
        <v>584</v>
      </c>
      <c r="E44" s="169" t="s">
        <v>1064</v>
      </c>
      <c r="F44" s="75" t="s">
        <v>1065</v>
      </c>
      <c r="G44" s="81">
        <v>1761</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-141</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24010</v>
      </c>
      <c r="C52" s="84" t="s">
        <v>1039</v>
      </c>
      <c r="D52" s="72"/>
      <c r="E52" s="167" t="s">
        <v>1039</v>
      </c>
      <c r="F52" s="72"/>
      <c r="G52" s="85">
        <f>G42+G43+G50</f>
        <v>24010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-141</v>
      </c>
    </row>
    <row r="60" spans="2:7" x14ac:dyDescent="0.2">
      <c r="B60" s="78">
        <v>0</v>
      </c>
      <c r="C60" s="79" t="s">
        <v>576</v>
      </c>
      <c r="E60" s="166" t="s">
        <v>1058</v>
      </c>
      <c r="F60" s="79" t="s">
        <v>1059</v>
      </c>
      <c r="G60" s="81">
        <f>G61+G62</f>
        <v>1</v>
      </c>
    </row>
    <row r="61" spans="2:7" x14ac:dyDescent="0.2">
      <c r="B61" s="78">
        <v>0</v>
      </c>
      <c r="C61" s="79" t="s">
        <v>575</v>
      </c>
      <c r="E61" s="166" t="s">
        <v>1076</v>
      </c>
      <c r="F61" s="75" t="s">
        <v>1077</v>
      </c>
      <c r="G61" s="81">
        <v>0</v>
      </c>
    </row>
    <row r="62" spans="2:7" x14ac:dyDescent="0.2">
      <c r="B62" s="78">
        <v>1</v>
      </c>
      <c r="C62" s="79" t="s">
        <v>1041</v>
      </c>
      <c r="D62" s="79" t="s">
        <v>574</v>
      </c>
      <c r="E62" s="166" t="s">
        <v>1078</v>
      </c>
      <c r="F62" s="75" t="s">
        <v>1079</v>
      </c>
      <c r="G62" s="81">
        <v>1</v>
      </c>
    </row>
    <row r="63" spans="2:7" x14ac:dyDescent="0.2">
      <c r="B63" s="78"/>
      <c r="D63" s="79" t="s">
        <v>573</v>
      </c>
      <c r="E63" s="166" t="s">
        <v>1042</v>
      </c>
      <c r="F63" s="75" t="s">
        <v>572</v>
      </c>
      <c r="G63" s="81">
        <f>G64+G65+G66</f>
        <v>0</v>
      </c>
    </row>
    <row r="64" spans="2:7" x14ac:dyDescent="0.2">
      <c r="B64" s="78">
        <f>B65+B66+B67</f>
        <v>2113</v>
      </c>
      <c r="C64" s="79" t="s">
        <v>1042</v>
      </c>
      <c r="D64" s="75" t="s">
        <v>572</v>
      </c>
      <c r="E64" s="166" t="s">
        <v>1080</v>
      </c>
      <c r="F64" s="75" t="s">
        <v>1081</v>
      </c>
      <c r="G64" s="81">
        <v>0</v>
      </c>
    </row>
    <row r="65" spans="2:7" x14ac:dyDescent="0.2">
      <c r="B65" s="78">
        <v>19</v>
      </c>
      <c r="C65" s="79" t="s">
        <v>571</v>
      </c>
      <c r="E65" s="166" t="s">
        <v>1082</v>
      </c>
      <c r="F65" s="75" t="s">
        <v>1083</v>
      </c>
      <c r="G65" s="81">
        <v>0</v>
      </c>
    </row>
    <row r="66" spans="2:7" x14ac:dyDescent="0.2">
      <c r="B66" s="78">
        <v>0</v>
      </c>
      <c r="C66" s="79" t="s">
        <v>570</v>
      </c>
      <c r="E66" s="166" t="s">
        <v>1084</v>
      </c>
      <c r="F66" s="75" t="s">
        <v>1085</v>
      </c>
      <c r="G66" s="81">
        <v>0</v>
      </c>
    </row>
    <row r="67" spans="2:7" x14ac:dyDescent="0.2">
      <c r="B67" s="78">
        <v>2094</v>
      </c>
      <c r="C67" s="79" t="s">
        <v>569</v>
      </c>
      <c r="E67" s="76"/>
      <c r="F67" s="77"/>
      <c r="G67" s="81"/>
    </row>
    <row r="68" spans="2:7" x14ac:dyDescent="0.2">
      <c r="B68" s="78">
        <f>G70-B59-B62-B64</f>
        <v>-2254</v>
      </c>
      <c r="C68" s="79" t="s">
        <v>1043</v>
      </c>
      <c r="D68" s="79" t="s">
        <v>564</v>
      </c>
      <c r="E68" s="76"/>
      <c r="F68" s="77"/>
      <c r="G68" s="81"/>
    </row>
    <row r="69" spans="2:7" ht="17.45" customHeight="1" x14ac:dyDescent="0.2">
      <c r="B69" s="78"/>
      <c r="E69" s="76"/>
      <c r="F69" s="77"/>
      <c r="G69" s="81"/>
    </row>
    <row r="70" spans="2:7" ht="17.45" customHeight="1" x14ac:dyDescent="0.2">
      <c r="B70" s="83">
        <f>B59+B62+B64+B68</f>
        <v>-140</v>
      </c>
      <c r="C70" s="84" t="s">
        <v>1039</v>
      </c>
      <c r="D70" s="72"/>
      <c r="E70" s="167" t="s">
        <v>1039</v>
      </c>
      <c r="F70" s="72"/>
      <c r="G70" s="85">
        <f>G59+G60+G63</f>
        <v>-140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-2254</v>
      </c>
    </row>
    <row r="78" spans="2:7" x14ac:dyDescent="0.2">
      <c r="B78" s="78"/>
      <c r="D78" s="79" t="s">
        <v>563</v>
      </c>
      <c r="E78" s="166"/>
      <c r="F78" s="79"/>
      <c r="G78" s="81"/>
    </row>
    <row r="79" spans="2:7" x14ac:dyDescent="0.2">
      <c r="B79" s="78">
        <f>G82-B77</f>
        <v>-2254</v>
      </c>
      <c r="C79" s="79" t="s">
        <v>1045</v>
      </c>
      <c r="D79" s="62" t="s">
        <v>562</v>
      </c>
      <c r="E79" s="76"/>
      <c r="F79" s="77"/>
      <c r="G79" s="81"/>
    </row>
    <row r="80" spans="2:7" x14ac:dyDescent="0.2">
      <c r="B80" s="78">
        <f>B79-B13</f>
        <v>-4638</v>
      </c>
      <c r="C80" s="79" t="s">
        <v>1046</v>
      </c>
      <c r="D80" s="60" t="s">
        <v>559</v>
      </c>
      <c r="E80" s="76"/>
      <c r="F80" s="77"/>
      <c r="G80" s="81"/>
    </row>
    <row r="81" spans="2:7" x14ac:dyDescent="0.2">
      <c r="B81" s="78"/>
      <c r="E81" s="76"/>
      <c r="F81" s="77"/>
      <c r="G81" s="81"/>
    </row>
    <row r="82" spans="2:7" x14ac:dyDescent="0.2">
      <c r="B82" s="83">
        <f>B77+B79</f>
        <v>-2254</v>
      </c>
      <c r="C82" s="84" t="s">
        <v>1039</v>
      </c>
      <c r="D82" s="72"/>
      <c r="E82" s="167" t="s">
        <v>1039</v>
      </c>
      <c r="F82" s="72"/>
      <c r="G82" s="85">
        <f>G77</f>
        <v>-2254</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-5695</v>
      </c>
      <c r="C92" s="79" t="s">
        <v>1047</v>
      </c>
      <c r="D92" s="60" t="s">
        <v>552</v>
      </c>
      <c r="E92" s="166" t="s">
        <v>1045</v>
      </c>
      <c r="F92" s="60" t="s">
        <v>559</v>
      </c>
      <c r="G92" s="81">
        <f>+B80</f>
        <v>-4638</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-1057</v>
      </c>
    </row>
    <row r="97" spans="2:7" x14ac:dyDescent="0.2">
      <c r="B97" s="90"/>
      <c r="C97" s="91"/>
      <c r="D97" s="79"/>
      <c r="E97" s="166" t="s">
        <v>1086</v>
      </c>
      <c r="F97" s="92" t="s">
        <v>1087</v>
      </c>
      <c r="G97" s="81">
        <v>-1057</v>
      </c>
    </row>
    <row r="98" spans="2:7" x14ac:dyDescent="0.2">
      <c r="B98" s="78"/>
      <c r="E98" s="76"/>
      <c r="F98" s="77"/>
      <c r="G98" s="81"/>
    </row>
    <row r="99" spans="2:7" x14ac:dyDescent="0.2">
      <c r="B99" s="83">
        <f>B92</f>
        <v>-5695</v>
      </c>
      <c r="C99" s="84" t="s">
        <v>1039</v>
      </c>
      <c r="D99" s="72"/>
      <c r="E99" s="167" t="s">
        <v>1039</v>
      </c>
      <c r="F99" s="72"/>
      <c r="G99" s="85">
        <f>G92+G93+G96</f>
        <v>-5695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1338</v>
      </c>
      <c r="C106" s="79" t="s">
        <v>1048</v>
      </c>
      <c r="D106" s="94" t="s">
        <v>553</v>
      </c>
      <c r="E106" s="76"/>
      <c r="F106" s="77"/>
      <c r="G106" s="76"/>
    </row>
    <row r="107" spans="2:7" x14ac:dyDescent="0.2">
      <c r="B107" s="78">
        <v>1338</v>
      </c>
      <c r="C107" s="79" t="s">
        <v>1049</v>
      </c>
      <c r="D107" s="79"/>
      <c r="E107" s="166" t="s">
        <v>1047</v>
      </c>
      <c r="F107" s="62" t="s">
        <v>552</v>
      </c>
      <c r="G107" s="81"/>
    </row>
    <row r="108" spans="2:7" x14ac:dyDescent="0.2">
      <c r="B108" s="78">
        <f>-B13</f>
        <v>-2384</v>
      </c>
      <c r="C108" s="79" t="s">
        <v>1055</v>
      </c>
      <c r="D108" s="79" t="s">
        <v>551</v>
      </c>
      <c r="E108" s="166"/>
      <c r="F108" s="61" t="s">
        <v>550</v>
      </c>
      <c r="G108" s="81">
        <f>B92</f>
        <v>-5695</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-4649</v>
      </c>
      <c r="C113" s="168" t="s">
        <v>1051</v>
      </c>
      <c r="D113" s="60" t="s">
        <v>546</v>
      </c>
      <c r="E113" s="170"/>
      <c r="F113" s="92"/>
      <c r="G113" s="81"/>
    </row>
    <row r="114" spans="2:7" x14ac:dyDescent="0.2">
      <c r="B114" s="78"/>
      <c r="D114" s="79"/>
      <c r="E114" s="170"/>
      <c r="F114" s="77"/>
      <c r="G114" s="81"/>
    </row>
    <row r="115" spans="2:7" x14ac:dyDescent="0.2">
      <c r="B115" s="83">
        <f>B106+B108+B111+B113</f>
        <v>-5695</v>
      </c>
      <c r="C115" s="84" t="s">
        <v>1039</v>
      </c>
      <c r="D115" s="98"/>
      <c r="E115" s="167" t="s">
        <v>1039</v>
      </c>
      <c r="F115" s="72"/>
      <c r="G115" s="85">
        <f>G108</f>
        <v>-5695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-4649</v>
      </c>
    </row>
    <row r="123" spans="2:7" ht="15" x14ac:dyDescent="0.2">
      <c r="B123" s="78">
        <f>B125+B128+B131+B134+B137+B142+B143+B144</f>
        <v>-4784</v>
      </c>
      <c r="C123" s="52"/>
      <c r="D123" s="79" t="s">
        <v>540</v>
      </c>
      <c r="E123" s="52"/>
      <c r="F123" s="52"/>
      <c r="G123" s="81">
        <f>G125+G128+G131+G134+G137+G142+G143+G144</f>
        <v>-135</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5310</v>
      </c>
      <c r="D128" s="79" t="s">
        <v>536</v>
      </c>
      <c r="G128" s="81">
        <f>G129+G130</f>
        <v>0</v>
      </c>
    </row>
    <row r="129" spans="2:7" x14ac:dyDescent="0.2">
      <c r="B129" s="78">
        <v>5305</v>
      </c>
      <c r="D129" s="79" t="s">
        <v>535</v>
      </c>
      <c r="G129" s="81">
        <v>0</v>
      </c>
    </row>
    <row r="130" spans="2:7" x14ac:dyDescent="0.2">
      <c r="B130" s="78">
        <v>5</v>
      </c>
      <c r="D130" s="79" t="s">
        <v>534</v>
      </c>
      <c r="G130" s="81">
        <v>0</v>
      </c>
    </row>
    <row r="131" spans="2:7" x14ac:dyDescent="0.2">
      <c r="B131" s="78">
        <f>B132+B133</f>
        <v>-4729</v>
      </c>
      <c r="D131" s="79" t="s">
        <v>533</v>
      </c>
      <c r="G131" s="81">
        <f>G132+G133</f>
        <v>0</v>
      </c>
    </row>
    <row r="132" spans="2:7" x14ac:dyDescent="0.2">
      <c r="B132" s="78">
        <v>0</v>
      </c>
      <c r="D132" s="79" t="s">
        <v>532</v>
      </c>
      <c r="G132" s="81">
        <v>0</v>
      </c>
    </row>
    <row r="133" spans="2:7" x14ac:dyDescent="0.2">
      <c r="B133" s="78">
        <v>-4729</v>
      </c>
      <c r="D133" s="79" t="s">
        <v>531</v>
      </c>
      <c r="G133" s="81">
        <v>0</v>
      </c>
    </row>
    <row r="134" spans="2:7" x14ac:dyDescent="0.2">
      <c r="B134" s="78">
        <f>B135+B136</f>
        <v>-4718</v>
      </c>
      <c r="D134" s="79" t="s">
        <v>530</v>
      </c>
      <c r="G134" s="81">
        <f>G135+G136</f>
        <v>0</v>
      </c>
    </row>
    <row r="135" spans="2:7" x14ac:dyDescent="0.2">
      <c r="B135" s="78">
        <v>-4758</v>
      </c>
      <c r="D135" s="79" t="s">
        <v>529</v>
      </c>
      <c r="G135" s="81">
        <v>0</v>
      </c>
    </row>
    <row r="136" spans="2:7" x14ac:dyDescent="0.2">
      <c r="B136" s="78">
        <v>40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-647</v>
      </c>
      <c r="D144" s="79" t="s">
        <v>520</v>
      </c>
      <c r="G144" s="81">
        <f>G145+G146</f>
        <v>-135</v>
      </c>
    </row>
    <row r="145" spans="2:7" x14ac:dyDescent="0.2">
      <c r="B145" s="78">
        <v>1808</v>
      </c>
      <c r="D145" s="79" t="s">
        <v>519</v>
      </c>
      <c r="G145" s="81">
        <v>-3</v>
      </c>
    </row>
    <row r="146" spans="2:7" x14ac:dyDescent="0.2">
      <c r="B146" s="83">
        <v>-2455</v>
      </c>
      <c r="C146" s="99"/>
      <c r="D146" s="98" t="s">
        <v>518</v>
      </c>
      <c r="E146" s="99"/>
      <c r="F146" s="99"/>
      <c r="G146" s="85">
        <v>-132</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625</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50795</v>
      </c>
      <c r="C11" s="79" t="s">
        <v>1029</v>
      </c>
      <c r="D11" s="79" t="s">
        <v>599</v>
      </c>
      <c r="E11" s="166" t="s">
        <v>1052</v>
      </c>
      <c r="F11" s="80" t="s">
        <v>598</v>
      </c>
      <c r="G11" s="81">
        <f>G12+G13</f>
        <v>109380</v>
      </c>
    </row>
    <row r="12" spans="2:12" x14ac:dyDescent="0.2">
      <c r="B12" s="78">
        <f>G11-B11</f>
        <v>58585</v>
      </c>
      <c r="C12" s="79" t="s">
        <v>1030</v>
      </c>
      <c r="D12" s="60" t="s">
        <v>593</v>
      </c>
      <c r="E12" s="166" t="s">
        <v>1060</v>
      </c>
      <c r="F12" s="77" t="s">
        <v>1061</v>
      </c>
      <c r="G12" s="81">
        <v>109380</v>
      </c>
    </row>
    <row r="13" spans="2:12" x14ac:dyDescent="0.2">
      <c r="B13" s="78">
        <v>1862</v>
      </c>
      <c r="C13" s="79" t="s">
        <v>1031</v>
      </c>
      <c r="D13" s="79" t="s">
        <v>551</v>
      </c>
      <c r="E13" s="166" t="s">
        <v>1062</v>
      </c>
      <c r="F13" s="75" t="s">
        <v>1063</v>
      </c>
      <c r="G13" s="81">
        <v>0</v>
      </c>
    </row>
    <row r="14" spans="2:12" x14ac:dyDescent="0.2">
      <c r="B14" s="78">
        <f>B12-B13</f>
        <v>56723</v>
      </c>
      <c r="C14" s="79" t="s">
        <v>1032</v>
      </c>
      <c r="D14" s="60" t="s">
        <v>597</v>
      </c>
      <c r="E14" s="166"/>
      <c r="F14" s="77"/>
      <c r="G14" s="81"/>
    </row>
    <row r="15" spans="2:12" ht="7.15" customHeight="1" x14ac:dyDescent="0.2">
      <c r="B15" s="78"/>
      <c r="E15" s="76"/>
      <c r="F15" s="77"/>
      <c r="G15" s="81"/>
    </row>
    <row r="16" spans="2:12" x14ac:dyDescent="0.2">
      <c r="B16" s="83">
        <f>B11+B12</f>
        <v>109380</v>
      </c>
      <c r="C16" s="84" t="s">
        <v>545</v>
      </c>
      <c r="D16" s="72"/>
      <c r="E16" s="167" t="s">
        <v>1039</v>
      </c>
      <c r="F16" s="72"/>
      <c r="G16" s="85">
        <f>G11</f>
        <v>109380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33353</v>
      </c>
      <c r="C26" s="79" t="s">
        <v>1033</v>
      </c>
      <c r="D26" s="79" t="s">
        <v>594</v>
      </c>
      <c r="E26" s="166" t="s">
        <v>1030</v>
      </c>
      <c r="F26" s="62" t="s">
        <v>593</v>
      </c>
      <c r="G26" s="81">
        <f>+B12</f>
        <v>58585</v>
      </c>
    </row>
    <row r="27" spans="2:7" x14ac:dyDescent="0.2">
      <c r="B27" s="78">
        <v>27719</v>
      </c>
      <c r="C27" s="79" t="s">
        <v>592</v>
      </c>
      <c r="E27" s="76"/>
      <c r="F27" s="77"/>
      <c r="G27" s="81"/>
    </row>
    <row r="28" spans="2:7" x14ac:dyDescent="0.2">
      <c r="B28" s="78">
        <f>B29+B30</f>
        <v>5634</v>
      </c>
      <c r="C28" s="79" t="s">
        <v>591</v>
      </c>
      <c r="E28" s="76"/>
      <c r="F28" s="77"/>
      <c r="G28" s="81"/>
    </row>
    <row r="29" spans="2:7" x14ac:dyDescent="0.2">
      <c r="B29" s="78">
        <v>5634</v>
      </c>
      <c r="C29" s="79" t="s">
        <v>1056</v>
      </c>
      <c r="E29" s="76"/>
      <c r="F29" s="77"/>
      <c r="G29" s="81"/>
    </row>
    <row r="30" spans="2:7" x14ac:dyDescent="0.2">
      <c r="B30" s="78">
        <v>0</v>
      </c>
      <c r="C30" s="79" t="s">
        <v>1057</v>
      </c>
      <c r="E30" s="76"/>
      <c r="F30" s="77"/>
      <c r="G30" s="81"/>
    </row>
    <row r="31" spans="2:7" ht="12.75" customHeight="1" x14ac:dyDescent="0.2">
      <c r="B31" s="78">
        <v>461</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24771</v>
      </c>
      <c r="C33" s="79" t="s">
        <v>1036</v>
      </c>
      <c r="D33" s="60" t="s">
        <v>587</v>
      </c>
      <c r="E33" s="76"/>
      <c r="F33" s="77"/>
      <c r="G33" s="81"/>
    </row>
    <row r="34" spans="2:7" x14ac:dyDescent="0.2">
      <c r="B34" s="78"/>
      <c r="E34" s="76"/>
      <c r="F34" s="77"/>
      <c r="G34" s="81"/>
    </row>
    <row r="35" spans="2:7" x14ac:dyDescent="0.2">
      <c r="B35" s="83">
        <f>B26+B31+B32+B33</f>
        <v>58585</v>
      </c>
      <c r="C35" s="84" t="s">
        <v>1039</v>
      </c>
      <c r="D35" s="72"/>
      <c r="E35" s="167" t="s">
        <v>1039</v>
      </c>
      <c r="F35" s="72"/>
      <c r="G35" s="85">
        <f>G26</f>
        <v>58585</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33780</v>
      </c>
      <c r="C42" s="79" t="s">
        <v>1037</v>
      </c>
      <c r="D42" s="82" t="s">
        <v>586</v>
      </c>
      <c r="E42" s="166" t="s">
        <v>1036</v>
      </c>
      <c r="F42" s="60" t="s">
        <v>587</v>
      </c>
      <c r="G42" s="81">
        <f>+B33</f>
        <v>24771</v>
      </c>
    </row>
    <row r="43" spans="2:7" x14ac:dyDescent="0.2">
      <c r="B43" s="78">
        <v>0</v>
      </c>
      <c r="C43" s="88" t="s">
        <v>585</v>
      </c>
      <c r="E43" s="169" t="s">
        <v>1037</v>
      </c>
      <c r="F43" s="89" t="s">
        <v>586</v>
      </c>
      <c r="G43" s="81">
        <f>G44+G45+G47+G48+G49</f>
        <v>18590</v>
      </c>
    </row>
    <row r="44" spans="2:7" x14ac:dyDescent="0.2">
      <c r="B44" s="78">
        <v>28878</v>
      </c>
      <c r="C44" s="79" t="s">
        <v>584</v>
      </c>
      <c r="E44" s="169" t="s">
        <v>1064</v>
      </c>
      <c r="F44" s="75" t="s">
        <v>1065</v>
      </c>
      <c r="G44" s="81">
        <v>9574</v>
      </c>
    </row>
    <row r="45" spans="2:7" x14ac:dyDescent="0.2">
      <c r="B45" s="78">
        <v>0</v>
      </c>
      <c r="C45" s="79" t="s">
        <v>583</v>
      </c>
      <c r="D45" s="77"/>
      <c r="E45" s="166" t="s">
        <v>1066</v>
      </c>
      <c r="F45" s="75" t="s">
        <v>1067</v>
      </c>
      <c r="G45" s="81">
        <v>9016</v>
      </c>
    </row>
    <row r="46" spans="2:7" x14ac:dyDescent="0.2">
      <c r="B46" s="78"/>
      <c r="D46" s="82" t="s">
        <v>582</v>
      </c>
      <c r="E46" s="166" t="s">
        <v>1068</v>
      </c>
      <c r="F46" s="74" t="s">
        <v>1069</v>
      </c>
      <c r="G46" s="81"/>
    </row>
    <row r="47" spans="2:7" x14ac:dyDescent="0.2">
      <c r="B47" s="78">
        <v>4902</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9581</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43361</v>
      </c>
      <c r="C52" s="84" t="s">
        <v>1039</v>
      </c>
      <c r="D52" s="72"/>
      <c r="E52" s="167" t="s">
        <v>1039</v>
      </c>
      <c r="F52" s="72"/>
      <c r="G52" s="85">
        <f>G42+G43+G50</f>
        <v>43361</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1244</v>
      </c>
      <c r="C59" s="79" t="s">
        <v>1040</v>
      </c>
      <c r="D59" s="80" t="s">
        <v>578</v>
      </c>
      <c r="E59" s="166" t="s">
        <v>1038</v>
      </c>
      <c r="F59" s="60" t="s">
        <v>577</v>
      </c>
      <c r="G59" s="81">
        <f>+B49</f>
        <v>9581</v>
      </c>
    </row>
    <row r="60" spans="2:7" x14ac:dyDescent="0.2">
      <c r="B60" s="78">
        <v>1244</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70632</v>
      </c>
    </row>
    <row r="64" spans="2:7" x14ac:dyDescent="0.2">
      <c r="B64" s="78">
        <f>B65+B66+B67</f>
        <v>70632</v>
      </c>
      <c r="C64" s="79" t="s">
        <v>1042</v>
      </c>
      <c r="D64" s="75" t="s">
        <v>572</v>
      </c>
      <c r="E64" s="166" t="s">
        <v>1080</v>
      </c>
      <c r="F64" s="75" t="s">
        <v>1081</v>
      </c>
      <c r="G64" s="81">
        <v>70632</v>
      </c>
    </row>
    <row r="65" spans="2:7" x14ac:dyDescent="0.2">
      <c r="B65" s="78">
        <v>0</v>
      </c>
      <c r="C65" s="79" t="s">
        <v>571</v>
      </c>
      <c r="E65" s="166" t="s">
        <v>1082</v>
      </c>
      <c r="F65" s="75" t="s">
        <v>1083</v>
      </c>
      <c r="G65" s="81">
        <v>0</v>
      </c>
    </row>
    <row r="66" spans="2:7" x14ac:dyDescent="0.2">
      <c r="B66" s="78">
        <v>70632</v>
      </c>
      <c r="C66" s="79" t="s">
        <v>570</v>
      </c>
      <c r="E66" s="166" t="s">
        <v>1084</v>
      </c>
      <c r="F66" s="75" t="s">
        <v>1085</v>
      </c>
      <c r="G66" s="81">
        <v>0</v>
      </c>
    </row>
    <row r="67" spans="2:7" x14ac:dyDescent="0.2">
      <c r="B67" s="78">
        <v>0</v>
      </c>
      <c r="C67" s="79" t="s">
        <v>569</v>
      </c>
      <c r="E67" s="76"/>
      <c r="F67" s="77"/>
      <c r="G67" s="81"/>
    </row>
    <row r="68" spans="2:7" x14ac:dyDescent="0.2">
      <c r="B68" s="78">
        <f>G70-B59-B62-B64</f>
        <v>8337</v>
      </c>
      <c r="C68" s="79" t="s">
        <v>1043</v>
      </c>
      <c r="D68" s="79" t="s">
        <v>564</v>
      </c>
      <c r="E68" s="76"/>
      <c r="F68" s="77"/>
      <c r="G68" s="81"/>
    </row>
    <row r="69" spans="2:7" ht="17.45" customHeight="1" x14ac:dyDescent="0.2">
      <c r="B69" s="78"/>
      <c r="E69" s="76"/>
      <c r="F69" s="77"/>
      <c r="G69" s="81"/>
    </row>
    <row r="70" spans="2:7" ht="17.45" customHeight="1" x14ac:dyDescent="0.2">
      <c r="B70" s="83">
        <f>B59+B62+B64+B68</f>
        <v>80213</v>
      </c>
      <c r="C70" s="84" t="s">
        <v>1039</v>
      </c>
      <c r="D70" s="72"/>
      <c r="E70" s="167" t="s">
        <v>1039</v>
      </c>
      <c r="F70" s="72"/>
      <c r="G70" s="85">
        <f>G59+G60+G63</f>
        <v>80213</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8337</v>
      </c>
    </row>
    <row r="78" spans="2:7" x14ac:dyDescent="0.2">
      <c r="B78" s="78"/>
      <c r="D78" s="79" t="s">
        <v>563</v>
      </c>
      <c r="E78" s="166"/>
      <c r="F78" s="79"/>
      <c r="G78" s="81"/>
    </row>
    <row r="79" spans="2:7" x14ac:dyDescent="0.2">
      <c r="B79" s="78">
        <f>G82-B77</f>
        <v>8337</v>
      </c>
      <c r="C79" s="79" t="s">
        <v>1045</v>
      </c>
      <c r="D79" s="62" t="s">
        <v>562</v>
      </c>
      <c r="E79" s="76"/>
      <c r="F79" s="77"/>
      <c r="G79" s="81"/>
    </row>
    <row r="80" spans="2:7" x14ac:dyDescent="0.2">
      <c r="B80" s="78">
        <f>B79-B13</f>
        <v>6475</v>
      </c>
      <c r="C80" s="79" t="s">
        <v>1046</v>
      </c>
      <c r="D80" s="60" t="s">
        <v>559</v>
      </c>
      <c r="E80" s="76"/>
      <c r="F80" s="77"/>
      <c r="G80" s="81"/>
    </row>
    <row r="81" spans="2:7" x14ac:dyDescent="0.2">
      <c r="B81" s="78"/>
      <c r="E81" s="76"/>
      <c r="F81" s="77"/>
      <c r="G81" s="81"/>
    </row>
    <row r="82" spans="2:7" x14ac:dyDescent="0.2">
      <c r="B82" s="83">
        <f>B77+B79</f>
        <v>8337</v>
      </c>
      <c r="C82" s="84" t="s">
        <v>1039</v>
      </c>
      <c r="D82" s="72"/>
      <c r="E82" s="167" t="s">
        <v>1039</v>
      </c>
      <c r="F82" s="72"/>
      <c r="G82" s="85">
        <f>G77</f>
        <v>8337</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6475</v>
      </c>
      <c r="C92" s="79" t="s">
        <v>1047</v>
      </c>
      <c r="D92" s="60" t="s">
        <v>552</v>
      </c>
      <c r="E92" s="166" t="s">
        <v>1045</v>
      </c>
      <c r="F92" s="60" t="s">
        <v>559</v>
      </c>
      <c r="G92" s="81">
        <f>+B80</f>
        <v>6475</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6475</v>
      </c>
      <c r="C99" s="84" t="s">
        <v>1039</v>
      </c>
      <c r="D99" s="72"/>
      <c r="E99" s="167" t="s">
        <v>1039</v>
      </c>
      <c r="F99" s="72"/>
      <c r="G99" s="85">
        <f>G92+G93+G96</f>
        <v>6475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4976</v>
      </c>
      <c r="C106" s="79" t="s">
        <v>1048</v>
      </c>
      <c r="D106" s="94" t="s">
        <v>553</v>
      </c>
      <c r="E106" s="76"/>
      <c r="F106" s="77"/>
      <c r="G106" s="76"/>
    </row>
    <row r="107" spans="2:7" x14ac:dyDescent="0.2">
      <c r="B107" s="78">
        <v>4976</v>
      </c>
      <c r="C107" s="79" t="s">
        <v>1049</v>
      </c>
      <c r="D107" s="79"/>
      <c r="E107" s="166" t="s">
        <v>1047</v>
      </c>
      <c r="F107" s="62" t="s">
        <v>552</v>
      </c>
      <c r="G107" s="81"/>
    </row>
    <row r="108" spans="2:7" x14ac:dyDescent="0.2">
      <c r="B108" s="78">
        <f>-B13</f>
        <v>-1862</v>
      </c>
      <c r="C108" s="79" t="s">
        <v>1055</v>
      </c>
      <c r="D108" s="79" t="s">
        <v>551</v>
      </c>
      <c r="E108" s="166"/>
      <c r="F108" s="61" t="s">
        <v>550</v>
      </c>
      <c r="G108" s="81">
        <f>B92</f>
        <v>6475</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3361</v>
      </c>
      <c r="C113" s="168" t="s">
        <v>1051</v>
      </c>
      <c r="D113" s="60" t="s">
        <v>546</v>
      </c>
      <c r="E113" s="170"/>
      <c r="F113" s="92"/>
      <c r="G113" s="81"/>
    </row>
    <row r="114" spans="2:7" x14ac:dyDescent="0.2">
      <c r="B114" s="78"/>
      <c r="D114" s="79"/>
      <c r="E114" s="170"/>
      <c r="F114" s="77"/>
      <c r="G114" s="81"/>
    </row>
    <row r="115" spans="2:7" x14ac:dyDescent="0.2">
      <c r="B115" s="83">
        <f>B106+B108+B111+B113</f>
        <v>6475</v>
      </c>
      <c r="C115" s="84" t="s">
        <v>1039</v>
      </c>
      <c r="D115" s="98"/>
      <c r="E115" s="167" t="s">
        <v>1039</v>
      </c>
      <c r="F115" s="72"/>
      <c r="G115" s="85">
        <f>G108</f>
        <v>6475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3361</v>
      </c>
    </row>
    <row r="123" spans="2:7" ht="15" x14ac:dyDescent="0.2">
      <c r="B123" s="78">
        <f>B125+B128+B131+B134+B137+B142+B143+B144</f>
        <v>-10376</v>
      </c>
      <c r="C123" s="52"/>
      <c r="D123" s="79" t="s">
        <v>540</v>
      </c>
      <c r="E123" s="52"/>
      <c r="F123" s="52"/>
      <c r="G123" s="81">
        <f>G125+G128+G131+G134+G137+G142+G143+G144</f>
        <v>-13737</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14311</v>
      </c>
      <c r="D128" s="79" t="s">
        <v>536</v>
      </c>
      <c r="G128" s="81">
        <f>G129+G130</f>
        <v>-430</v>
      </c>
    </row>
    <row r="129" spans="2:7" x14ac:dyDescent="0.2">
      <c r="B129" s="78">
        <v>14285</v>
      </c>
      <c r="D129" s="79" t="s">
        <v>535</v>
      </c>
      <c r="G129" s="81">
        <v>0</v>
      </c>
    </row>
    <row r="130" spans="2:7" x14ac:dyDescent="0.2">
      <c r="B130" s="78">
        <v>26</v>
      </c>
      <c r="D130" s="79" t="s">
        <v>534</v>
      </c>
      <c r="G130" s="81">
        <v>-430</v>
      </c>
    </row>
    <row r="131" spans="2:7" x14ac:dyDescent="0.2">
      <c r="B131" s="78">
        <f>B132+B133</f>
        <v>-18810</v>
      </c>
      <c r="D131" s="79" t="s">
        <v>533</v>
      </c>
      <c r="G131" s="81">
        <f>G132+G133</f>
        <v>0</v>
      </c>
    </row>
    <row r="132" spans="2:7" x14ac:dyDescent="0.2">
      <c r="B132" s="78">
        <v>0</v>
      </c>
      <c r="D132" s="79" t="s">
        <v>532</v>
      </c>
      <c r="G132" s="81">
        <v>0</v>
      </c>
    </row>
    <row r="133" spans="2:7" x14ac:dyDescent="0.2">
      <c r="B133" s="78">
        <v>-18810</v>
      </c>
      <c r="D133" s="79" t="s">
        <v>531</v>
      </c>
      <c r="G133" s="81">
        <v>0</v>
      </c>
    </row>
    <row r="134" spans="2:7" x14ac:dyDescent="0.2">
      <c r="B134" s="78">
        <f>B135+B136</f>
        <v>-5336</v>
      </c>
      <c r="D134" s="79" t="s">
        <v>530</v>
      </c>
      <c r="G134" s="81">
        <f>G135+G136</f>
        <v>0</v>
      </c>
    </row>
    <row r="135" spans="2:7" x14ac:dyDescent="0.2">
      <c r="B135" s="78">
        <v>5336</v>
      </c>
      <c r="D135" s="79" t="s">
        <v>529</v>
      </c>
      <c r="G135" s="81">
        <v>0</v>
      </c>
    </row>
    <row r="136" spans="2:7" x14ac:dyDescent="0.2">
      <c r="B136" s="78">
        <v>-10672</v>
      </c>
      <c r="D136" s="79" t="s">
        <v>528</v>
      </c>
      <c r="G136" s="81">
        <v>0</v>
      </c>
    </row>
    <row r="137" spans="2:7" x14ac:dyDescent="0.2">
      <c r="B137" s="78">
        <f>B138+B141</f>
        <v>3267</v>
      </c>
      <c r="D137" s="97" t="s">
        <v>527</v>
      </c>
      <c r="G137" s="81">
        <f>G138+G141</f>
        <v>0</v>
      </c>
    </row>
    <row r="138" spans="2:7" x14ac:dyDescent="0.2">
      <c r="B138" s="78">
        <f>B139+B140</f>
        <v>27969</v>
      </c>
      <c r="D138" s="97" t="s">
        <v>526</v>
      </c>
      <c r="G138" s="81">
        <f>G139+G140</f>
        <v>0</v>
      </c>
    </row>
    <row r="139" spans="2:7" x14ac:dyDescent="0.2">
      <c r="B139" s="78">
        <v>27969</v>
      </c>
      <c r="D139" s="97" t="s">
        <v>525</v>
      </c>
      <c r="G139" s="81">
        <v>0</v>
      </c>
    </row>
    <row r="140" spans="2:7" x14ac:dyDescent="0.2">
      <c r="B140" s="78">
        <v>0</v>
      </c>
      <c r="D140" s="97" t="s">
        <v>524</v>
      </c>
      <c r="G140" s="81">
        <v>0</v>
      </c>
    </row>
    <row r="141" spans="2:7" x14ac:dyDescent="0.2">
      <c r="B141" s="78">
        <v>-24702</v>
      </c>
      <c r="D141" s="97" t="s">
        <v>523</v>
      </c>
      <c r="G141" s="81">
        <v>0</v>
      </c>
    </row>
    <row r="142" spans="2:7" x14ac:dyDescent="0.2">
      <c r="B142" s="78">
        <v>0</v>
      </c>
      <c r="D142" s="79" t="s">
        <v>522</v>
      </c>
      <c r="G142" s="81">
        <v>-4978</v>
      </c>
    </row>
    <row r="143" spans="2:7" x14ac:dyDescent="0.2">
      <c r="B143" s="78">
        <v>-2471</v>
      </c>
      <c r="D143" s="79" t="s">
        <v>521</v>
      </c>
      <c r="G143" s="81">
        <v>0</v>
      </c>
    </row>
    <row r="144" spans="2:7" x14ac:dyDescent="0.2">
      <c r="B144" s="78">
        <f>B145+B146</f>
        <v>-1337</v>
      </c>
      <c r="D144" s="79" t="s">
        <v>520</v>
      </c>
      <c r="G144" s="81">
        <f>G145+G146</f>
        <v>-8329</v>
      </c>
    </row>
    <row r="145" spans="2:7" x14ac:dyDescent="0.2">
      <c r="B145" s="78">
        <v>-4906</v>
      </c>
      <c r="D145" s="79" t="s">
        <v>519</v>
      </c>
      <c r="G145" s="81">
        <v>-743</v>
      </c>
    </row>
    <row r="146" spans="2:7" x14ac:dyDescent="0.2">
      <c r="B146" s="83">
        <v>3569</v>
      </c>
      <c r="C146" s="99"/>
      <c r="D146" s="98" t="s">
        <v>518</v>
      </c>
      <c r="E146" s="99"/>
      <c r="F146" s="99"/>
      <c r="G146" s="85">
        <v>-7586</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626</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11735</v>
      </c>
      <c r="C11" s="79" t="s">
        <v>1029</v>
      </c>
      <c r="D11" s="79" t="s">
        <v>599</v>
      </c>
      <c r="E11" s="166" t="s">
        <v>1052</v>
      </c>
      <c r="F11" s="80" t="s">
        <v>598</v>
      </c>
      <c r="G11" s="81">
        <f>G12+G13</f>
        <v>25527</v>
      </c>
    </row>
    <row r="12" spans="2:12" x14ac:dyDescent="0.2">
      <c r="B12" s="78">
        <f>G11-B11</f>
        <v>13792</v>
      </c>
      <c r="C12" s="79" t="s">
        <v>1030</v>
      </c>
      <c r="D12" s="60" t="s">
        <v>593</v>
      </c>
      <c r="E12" s="166" t="s">
        <v>1060</v>
      </c>
      <c r="F12" s="77" t="s">
        <v>1061</v>
      </c>
      <c r="G12" s="81">
        <v>25527</v>
      </c>
    </row>
    <row r="13" spans="2:12" x14ac:dyDescent="0.2">
      <c r="B13" s="78">
        <v>735</v>
      </c>
      <c r="C13" s="79" t="s">
        <v>1031</v>
      </c>
      <c r="D13" s="79" t="s">
        <v>551</v>
      </c>
      <c r="E13" s="166" t="s">
        <v>1062</v>
      </c>
      <c r="F13" s="75" t="s">
        <v>1063</v>
      </c>
      <c r="G13" s="81">
        <v>0</v>
      </c>
    </row>
    <row r="14" spans="2:12" x14ac:dyDescent="0.2">
      <c r="B14" s="78">
        <f>B12-B13</f>
        <v>13057</v>
      </c>
      <c r="C14" s="79" t="s">
        <v>1032</v>
      </c>
      <c r="D14" s="60" t="s">
        <v>597</v>
      </c>
      <c r="E14" s="166"/>
      <c r="F14" s="77"/>
      <c r="G14" s="81"/>
    </row>
    <row r="15" spans="2:12" ht="7.15" customHeight="1" x14ac:dyDescent="0.2">
      <c r="B15" s="78"/>
      <c r="E15" s="76"/>
      <c r="F15" s="77"/>
      <c r="G15" s="81"/>
    </row>
    <row r="16" spans="2:12" x14ac:dyDescent="0.2">
      <c r="B16" s="83">
        <f>B11+B12</f>
        <v>25527</v>
      </c>
      <c r="C16" s="84" t="s">
        <v>545</v>
      </c>
      <c r="D16" s="72"/>
      <c r="E16" s="167" t="s">
        <v>1039</v>
      </c>
      <c r="F16" s="72"/>
      <c r="G16" s="85">
        <f>G11</f>
        <v>25527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11901</v>
      </c>
      <c r="C26" s="79" t="s">
        <v>1033</v>
      </c>
      <c r="D26" s="79" t="s">
        <v>594</v>
      </c>
      <c r="E26" s="166" t="s">
        <v>1030</v>
      </c>
      <c r="F26" s="62" t="s">
        <v>593</v>
      </c>
      <c r="G26" s="81">
        <f>+B12</f>
        <v>13792</v>
      </c>
    </row>
    <row r="27" spans="2:7" x14ac:dyDescent="0.2">
      <c r="B27" s="78">
        <v>9260</v>
      </c>
      <c r="C27" s="79" t="s">
        <v>592</v>
      </c>
      <c r="E27" s="76"/>
      <c r="F27" s="77"/>
      <c r="G27" s="81"/>
    </row>
    <row r="28" spans="2:7" x14ac:dyDescent="0.2">
      <c r="B28" s="78">
        <f>B29+B30</f>
        <v>2641</v>
      </c>
      <c r="C28" s="79" t="s">
        <v>591</v>
      </c>
      <c r="E28" s="76"/>
      <c r="F28" s="77"/>
      <c r="G28" s="81"/>
    </row>
    <row r="29" spans="2:7" x14ac:dyDescent="0.2">
      <c r="B29" s="78">
        <v>2624</v>
      </c>
      <c r="C29" s="79" t="s">
        <v>1056</v>
      </c>
      <c r="E29" s="76"/>
      <c r="F29" s="77"/>
      <c r="G29" s="81"/>
    </row>
    <row r="30" spans="2:7" x14ac:dyDescent="0.2">
      <c r="B30" s="78">
        <v>17</v>
      </c>
      <c r="C30" s="79" t="s">
        <v>1057</v>
      </c>
      <c r="E30" s="76"/>
      <c r="F30" s="77"/>
      <c r="G30" s="81"/>
    </row>
    <row r="31" spans="2:7" ht="12.75" customHeight="1" x14ac:dyDescent="0.2">
      <c r="B31" s="78">
        <v>49</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1842</v>
      </c>
      <c r="C33" s="79" t="s">
        <v>1036</v>
      </c>
      <c r="D33" s="60" t="s">
        <v>587</v>
      </c>
      <c r="E33" s="76"/>
      <c r="F33" s="77"/>
      <c r="G33" s="81"/>
    </row>
    <row r="34" spans="2:7" x14ac:dyDescent="0.2">
      <c r="B34" s="78"/>
      <c r="E34" s="76"/>
      <c r="F34" s="77"/>
      <c r="G34" s="81"/>
    </row>
    <row r="35" spans="2:7" x14ac:dyDescent="0.2">
      <c r="B35" s="83">
        <f>B26+B31+B32+B33</f>
        <v>13792</v>
      </c>
      <c r="C35" s="84" t="s">
        <v>1039</v>
      </c>
      <c r="D35" s="72"/>
      <c r="E35" s="167" t="s">
        <v>1039</v>
      </c>
      <c r="F35" s="72"/>
      <c r="G35" s="85">
        <f>G26</f>
        <v>13792</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43</v>
      </c>
      <c r="C42" s="79" t="s">
        <v>1037</v>
      </c>
      <c r="D42" s="82" t="s">
        <v>586</v>
      </c>
      <c r="E42" s="166" t="s">
        <v>1036</v>
      </c>
      <c r="F42" s="60" t="s">
        <v>587</v>
      </c>
      <c r="G42" s="81">
        <f>+B33</f>
        <v>1842</v>
      </c>
    </row>
    <row r="43" spans="2:7" x14ac:dyDescent="0.2">
      <c r="B43" s="78">
        <v>43</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1799</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1842</v>
      </c>
      <c r="C52" s="84" t="s">
        <v>1039</v>
      </c>
      <c r="D52" s="72"/>
      <c r="E52" s="167" t="s">
        <v>1039</v>
      </c>
      <c r="F52" s="72"/>
      <c r="G52" s="85">
        <f>G42+G43+G50</f>
        <v>1842</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1799</v>
      </c>
    </row>
    <row r="60" spans="2:7" x14ac:dyDescent="0.2">
      <c r="B60" s="78">
        <v>0</v>
      </c>
      <c r="C60" s="79" t="s">
        <v>576</v>
      </c>
      <c r="E60" s="166" t="s">
        <v>1058</v>
      </c>
      <c r="F60" s="79" t="s">
        <v>1059</v>
      </c>
      <c r="G60" s="81">
        <f>G61+G62</f>
        <v>17</v>
      </c>
    </row>
    <row r="61" spans="2:7" x14ac:dyDescent="0.2">
      <c r="B61" s="78">
        <v>0</v>
      </c>
      <c r="C61" s="79" t="s">
        <v>575</v>
      </c>
      <c r="E61" s="166" t="s">
        <v>1076</v>
      </c>
      <c r="F61" s="75" t="s">
        <v>1077</v>
      </c>
      <c r="G61" s="81">
        <v>0</v>
      </c>
    </row>
    <row r="62" spans="2:7" x14ac:dyDescent="0.2">
      <c r="B62" s="78">
        <v>17</v>
      </c>
      <c r="C62" s="79" t="s">
        <v>1041</v>
      </c>
      <c r="D62" s="79" t="s">
        <v>574</v>
      </c>
      <c r="E62" s="166" t="s">
        <v>1078</v>
      </c>
      <c r="F62" s="75" t="s">
        <v>1079</v>
      </c>
      <c r="G62" s="81">
        <v>17</v>
      </c>
    </row>
    <row r="63" spans="2:7" x14ac:dyDescent="0.2">
      <c r="B63" s="78"/>
      <c r="D63" s="79" t="s">
        <v>573</v>
      </c>
      <c r="E63" s="166" t="s">
        <v>1042</v>
      </c>
      <c r="F63" s="75" t="s">
        <v>572</v>
      </c>
      <c r="G63" s="81">
        <f>G64+G65+G66</f>
        <v>150</v>
      </c>
    </row>
    <row r="64" spans="2:7" x14ac:dyDescent="0.2">
      <c r="B64" s="78">
        <f>B65+B66+B67</f>
        <v>50</v>
      </c>
      <c r="C64" s="79" t="s">
        <v>1042</v>
      </c>
      <c r="D64" s="75" t="s">
        <v>572</v>
      </c>
      <c r="E64" s="166" t="s">
        <v>1080</v>
      </c>
      <c r="F64" s="75" t="s">
        <v>1081</v>
      </c>
      <c r="G64" s="81">
        <v>0</v>
      </c>
    </row>
    <row r="65" spans="2:7" x14ac:dyDescent="0.2">
      <c r="B65" s="78">
        <v>50</v>
      </c>
      <c r="C65" s="79" t="s">
        <v>571</v>
      </c>
      <c r="E65" s="166" t="s">
        <v>1082</v>
      </c>
      <c r="F65" s="75" t="s">
        <v>1083</v>
      </c>
      <c r="G65" s="81">
        <v>0</v>
      </c>
    </row>
    <row r="66" spans="2:7" x14ac:dyDescent="0.2">
      <c r="B66" s="78">
        <v>0</v>
      </c>
      <c r="C66" s="79" t="s">
        <v>570</v>
      </c>
      <c r="E66" s="166" t="s">
        <v>1084</v>
      </c>
      <c r="F66" s="75" t="s">
        <v>1085</v>
      </c>
      <c r="G66" s="81">
        <v>150</v>
      </c>
    </row>
    <row r="67" spans="2:7" x14ac:dyDescent="0.2">
      <c r="B67" s="78">
        <v>0</v>
      </c>
      <c r="C67" s="79" t="s">
        <v>569</v>
      </c>
      <c r="E67" s="76"/>
      <c r="F67" s="77"/>
      <c r="G67" s="81"/>
    </row>
    <row r="68" spans="2:7" x14ac:dyDescent="0.2">
      <c r="B68" s="78">
        <f>G70-B59-B62-B64</f>
        <v>1899</v>
      </c>
      <c r="C68" s="79" t="s">
        <v>1043</v>
      </c>
      <c r="D68" s="79" t="s">
        <v>564</v>
      </c>
      <c r="E68" s="76"/>
      <c r="F68" s="77"/>
      <c r="G68" s="81"/>
    </row>
    <row r="69" spans="2:7" ht="17.45" customHeight="1" x14ac:dyDescent="0.2">
      <c r="B69" s="78"/>
      <c r="E69" s="76"/>
      <c r="F69" s="77"/>
      <c r="G69" s="81"/>
    </row>
    <row r="70" spans="2:7" ht="17.45" customHeight="1" x14ac:dyDescent="0.2">
      <c r="B70" s="83">
        <f>B59+B62+B64+B68</f>
        <v>1966</v>
      </c>
      <c r="C70" s="84" t="s">
        <v>1039</v>
      </c>
      <c r="D70" s="72"/>
      <c r="E70" s="167" t="s">
        <v>1039</v>
      </c>
      <c r="F70" s="72"/>
      <c r="G70" s="85">
        <f>G59+G60+G63</f>
        <v>1966</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1899</v>
      </c>
    </row>
    <row r="78" spans="2:7" x14ac:dyDescent="0.2">
      <c r="B78" s="78"/>
      <c r="D78" s="79" t="s">
        <v>563</v>
      </c>
      <c r="E78" s="166"/>
      <c r="F78" s="79"/>
      <c r="G78" s="81"/>
    </row>
    <row r="79" spans="2:7" x14ac:dyDescent="0.2">
      <c r="B79" s="78">
        <f>G82-B77</f>
        <v>1899</v>
      </c>
      <c r="C79" s="79" t="s">
        <v>1045</v>
      </c>
      <c r="D79" s="62" t="s">
        <v>562</v>
      </c>
      <c r="E79" s="76"/>
      <c r="F79" s="77"/>
      <c r="G79" s="81"/>
    </row>
    <row r="80" spans="2:7" x14ac:dyDescent="0.2">
      <c r="B80" s="78">
        <f>B79-B13</f>
        <v>1164</v>
      </c>
      <c r="C80" s="79" t="s">
        <v>1046</v>
      </c>
      <c r="D80" s="60" t="s">
        <v>559</v>
      </c>
      <c r="E80" s="76"/>
      <c r="F80" s="77"/>
      <c r="G80" s="81"/>
    </row>
    <row r="81" spans="2:7" x14ac:dyDescent="0.2">
      <c r="B81" s="78"/>
      <c r="E81" s="76"/>
      <c r="F81" s="77"/>
      <c r="G81" s="81"/>
    </row>
    <row r="82" spans="2:7" x14ac:dyDescent="0.2">
      <c r="B82" s="83">
        <f>B77+B79</f>
        <v>1899</v>
      </c>
      <c r="C82" s="84" t="s">
        <v>1039</v>
      </c>
      <c r="D82" s="72"/>
      <c r="E82" s="167" t="s">
        <v>1039</v>
      </c>
      <c r="F82" s="72"/>
      <c r="G82" s="85">
        <f>G77</f>
        <v>1899</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1164</v>
      </c>
      <c r="C92" s="79" t="s">
        <v>1047</v>
      </c>
      <c r="D92" s="60" t="s">
        <v>552</v>
      </c>
      <c r="E92" s="166" t="s">
        <v>1045</v>
      </c>
      <c r="F92" s="60" t="s">
        <v>559</v>
      </c>
      <c r="G92" s="81">
        <f>+B80</f>
        <v>1164</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1164</v>
      </c>
      <c r="C99" s="84" t="s">
        <v>1039</v>
      </c>
      <c r="D99" s="72"/>
      <c r="E99" s="167" t="s">
        <v>1039</v>
      </c>
      <c r="F99" s="72"/>
      <c r="G99" s="85">
        <f>G92+G93+G96</f>
        <v>1164</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303</v>
      </c>
      <c r="C106" s="79" t="s">
        <v>1048</v>
      </c>
      <c r="D106" s="94" t="s">
        <v>553</v>
      </c>
      <c r="E106" s="76"/>
      <c r="F106" s="77"/>
      <c r="G106" s="76"/>
    </row>
    <row r="107" spans="2:7" x14ac:dyDescent="0.2">
      <c r="B107" s="78">
        <v>439</v>
      </c>
      <c r="C107" s="79" t="s">
        <v>1049</v>
      </c>
      <c r="D107" s="79"/>
      <c r="E107" s="166" t="s">
        <v>1047</v>
      </c>
      <c r="F107" s="62" t="s">
        <v>552</v>
      </c>
      <c r="G107" s="81"/>
    </row>
    <row r="108" spans="2:7" x14ac:dyDescent="0.2">
      <c r="B108" s="78">
        <f>-B13</f>
        <v>-735</v>
      </c>
      <c r="C108" s="79" t="s">
        <v>1055</v>
      </c>
      <c r="D108" s="79" t="s">
        <v>551</v>
      </c>
      <c r="E108" s="166"/>
      <c r="F108" s="61" t="s">
        <v>550</v>
      </c>
      <c r="G108" s="81">
        <f>B92</f>
        <v>1164</v>
      </c>
    </row>
    <row r="109" spans="2:7" x14ac:dyDescent="0.2">
      <c r="B109" s="78">
        <v>-136</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1596</v>
      </c>
      <c r="C113" s="168" t="s">
        <v>1051</v>
      </c>
      <c r="D113" s="60" t="s">
        <v>546</v>
      </c>
      <c r="E113" s="170"/>
      <c r="F113" s="92"/>
      <c r="G113" s="81"/>
    </row>
    <row r="114" spans="2:7" x14ac:dyDescent="0.2">
      <c r="B114" s="78"/>
      <c r="D114" s="79"/>
      <c r="E114" s="170"/>
      <c r="F114" s="77"/>
      <c r="G114" s="81"/>
    </row>
    <row r="115" spans="2:7" x14ac:dyDescent="0.2">
      <c r="B115" s="83">
        <f>B106+B108+B111+B113</f>
        <v>1164</v>
      </c>
      <c r="C115" s="84" t="s">
        <v>1039</v>
      </c>
      <c r="D115" s="98"/>
      <c r="E115" s="167" t="s">
        <v>1039</v>
      </c>
      <c r="F115" s="72"/>
      <c r="G115" s="85">
        <f>G108</f>
        <v>1164</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1596</v>
      </c>
    </row>
    <row r="123" spans="2:7" ht="15" x14ac:dyDescent="0.2">
      <c r="B123" s="78">
        <f>B125+B128+B131+B134+B137+B142+B143+B144</f>
        <v>-311</v>
      </c>
      <c r="C123" s="52"/>
      <c r="D123" s="79" t="s">
        <v>540</v>
      </c>
      <c r="E123" s="52"/>
      <c r="F123" s="52"/>
      <c r="G123" s="81">
        <f>G125+G128+G131+G134+G137+G142+G143+G144</f>
        <v>-1907</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2735</v>
      </c>
      <c r="D128" s="79" t="s">
        <v>536</v>
      </c>
      <c r="G128" s="81">
        <f>G129+G130</f>
        <v>0</v>
      </c>
    </row>
    <row r="129" spans="2:7" x14ac:dyDescent="0.2">
      <c r="B129" s="78">
        <v>2735</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-237</v>
      </c>
      <c r="D134" s="79" t="s">
        <v>530</v>
      </c>
      <c r="G134" s="81">
        <f>G135+G136</f>
        <v>345</v>
      </c>
    </row>
    <row r="135" spans="2:7" x14ac:dyDescent="0.2">
      <c r="B135" s="78">
        <v>-84</v>
      </c>
      <c r="D135" s="79" t="s">
        <v>529</v>
      </c>
      <c r="G135" s="81">
        <v>-467</v>
      </c>
    </row>
    <row r="136" spans="2:7" x14ac:dyDescent="0.2">
      <c r="B136" s="78">
        <v>-153</v>
      </c>
      <c r="D136" s="79" t="s">
        <v>528</v>
      </c>
      <c r="G136" s="81">
        <v>812</v>
      </c>
    </row>
    <row r="137" spans="2:7" x14ac:dyDescent="0.2">
      <c r="B137" s="78">
        <f>B138+B141</f>
        <v>-936</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-936</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-1873</v>
      </c>
      <c r="D144" s="79" t="s">
        <v>520</v>
      </c>
      <c r="G144" s="81">
        <f>G145+G146</f>
        <v>-2252</v>
      </c>
    </row>
    <row r="145" spans="2:7" x14ac:dyDescent="0.2">
      <c r="B145" s="78">
        <v>-874</v>
      </c>
      <c r="D145" s="79" t="s">
        <v>519</v>
      </c>
      <c r="G145" s="81">
        <v>1067</v>
      </c>
    </row>
    <row r="146" spans="2:7" x14ac:dyDescent="0.2">
      <c r="B146" s="83">
        <v>-999</v>
      </c>
      <c r="C146" s="99"/>
      <c r="D146" s="98" t="s">
        <v>518</v>
      </c>
      <c r="E146" s="99"/>
      <c r="F146" s="99"/>
      <c r="G146" s="85">
        <v>-3319</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0866141732283472" header="0.39370078740157483" footer="0.39370078740157483"/>
  <pageSetup paperSize="9" scale="78" fitToHeight="5" orientation="portrait" r:id="rId1"/>
  <headerFooter alignWithMargins="0"/>
  <rowBreaks count="1" manualBreakCount="1">
    <brk id="72" min="1"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629</v>
      </c>
      <c r="C3" s="117"/>
      <c r="D3" s="121"/>
      <c r="E3" s="117"/>
      <c r="F3" s="117"/>
      <c r="G3" s="117"/>
      <c r="H3" s="117"/>
      <c r="I3" s="117"/>
      <c r="J3" s="117"/>
      <c r="K3" s="117"/>
      <c r="L3" s="122"/>
    </row>
    <row r="4" spans="2:12" s="120" customFormat="1" ht="15" customHeight="1" x14ac:dyDescent="0.25">
      <c r="B4" s="70" t="s">
        <v>628</v>
      </c>
      <c r="C4" s="117"/>
      <c r="D4" s="121"/>
      <c r="E4" s="117"/>
      <c r="F4" s="117"/>
      <c r="G4" s="117"/>
      <c r="H4" s="117"/>
      <c r="I4" s="117"/>
      <c r="J4" s="117"/>
      <c r="K4" s="117"/>
      <c r="L4" s="122"/>
    </row>
    <row r="5" spans="2:12" s="123" customFormat="1" ht="15" customHeight="1" x14ac:dyDescent="0.2">
      <c r="B5" s="70" t="s">
        <v>627</v>
      </c>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3561852</v>
      </c>
      <c r="C11" s="79" t="s">
        <v>1029</v>
      </c>
      <c r="D11" s="79" t="s">
        <v>599</v>
      </c>
      <c r="E11" s="166" t="s">
        <v>1052</v>
      </c>
      <c r="F11" s="80" t="s">
        <v>598</v>
      </c>
      <c r="G11" s="81">
        <f>G12+G13</f>
        <v>5495502</v>
      </c>
    </row>
    <row r="12" spans="2:12" x14ac:dyDescent="0.2">
      <c r="B12" s="78">
        <f>G11-B11</f>
        <v>1933650</v>
      </c>
      <c r="C12" s="79" t="s">
        <v>1030</v>
      </c>
      <c r="D12" s="60" t="s">
        <v>593</v>
      </c>
      <c r="E12" s="166" t="s">
        <v>1060</v>
      </c>
      <c r="F12" s="77" t="s">
        <v>1061</v>
      </c>
      <c r="G12" s="81">
        <v>5457858</v>
      </c>
    </row>
    <row r="13" spans="2:12" x14ac:dyDescent="0.2">
      <c r="B13" s="78">
        <v>554243</v>
      </c>
      <c r="C13" s="79" t="s">
        <v>1031</v>
      </c>
      <c r="D13" s="79" t="s">
        <v>551</v>
      </c>
      <c r="E13" s="166" t="s">
        <v>1062</v>
      </c>
      <c r="F13" s="75" t="s">
        <v>1063</v>
      </c>
      <c r="G13" s="81">
        <v>37644</v>
      </c>
    </row>
    <row r="14" spans="2:12" x14ac:dyDescent="0.2">
      <c r="B14" s="78">
        <f>B12-B13</f>
        <v>1379407</v>
      </c>
      <c r="C14" s="79" t="s">
        <v>1032</v>
      </c>
      <c r="D14" s="60" t="s">
        <v>597</v>
      </c>
      <c r="E14" s="166"/>
      <c r="F14" s="77"/>
      <c r="G14" s="81"/>
    </row>
    <row r="15" spans="2:12" ht="7.15" customHeight="1" x14ac:dyDescent="0.2">
      <c r="B15" s="78"/>
      <c r="E15" s="76"/>
      <c r="F15" s="77"/>
      <c r="G15" s="81"/>
    </row>
    <row r="16" spans="2:12" x14ac:dyDescent="0.2">
      <c r="B16" s="83">
        <f>B11+B12</f>
        <v>5495502</v>
      </c>
      <c r="C16" s="84" t="s">
        <v>545</v>
      </c>
      <c r="D16" s="72"/>
      <c r="E16" s="167" t="s">
        <v>1039</v>
      </c>
      <c r="F16" s="72"/>
      <c r="G16" s="85">
        <f>G11</f>
        <v>5495502</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1264120</v>
      </c>
      <c r="C26" s="79" t="s">
        <v>1033</v>
      </c>
      <c r="D26" s="79" t="s">
        <v>594</v>
      </c>
      <c r="E26" s="166" t="s">
        <v>1030</v>
      </c>
      <c r="F26" s="62" t="s">
        <v>593</v>
      </c>
      <c r="G26" s="81">
        <f>+B12</f>
        <v>1933650</v>
      </c>
    </row>
    <row r="27" spans="2:7" x14ac:dyDescent="0.2">
      <c r="B27" s="78">
        <v>965887</v>
      </c>
      <c r="C27" s="79" t="s">
        <v>592</v>
      </c>
      <c r="E27" s="76"/>
      <c r="F27" s="77"/>
      <c r="G27" s="81"/>
    </row>
    <row r="28" spans="2:7" x14ac:dyDescent="0.2">
      <c r="B28" s="78">
        <f>B29+B30</f>
        <v>298233</v>
      </c>
      <c r="C28" s="79" t="s">
        <v>591</v>
      </c>
      <c r="E28" s="76"/>
      <c r="F28" s="77"/>
      <c r="G28" s="81"/>
    </row>
    <row r="29" spans="2:7" x14ac:dyDescent="0.2">
      <c r="B29" s="78">
        <v>295466</v>
      </c>
      <c r="C29" s="79" t="s">
        <v>1056</v>
      </c>
      <c r="E29" s="76"/>
      <c r="F29" s="77"/>
      <c r="G29" s="81"/>
    </row>
    <row r="30" spans="2:7" x14ac:dyDescent="0.2">
      <c r="B30" s="78">
        <v>2767</v>
      </c>
      <c r="C30" s="79" t="s">
        <v>1057</v>
      </c>
      <c r="E30" s="76"/>
      <c r="F30" s="77"/>
      <c r="G30" s="81"/>
    </row>
    <row r="31" spans="2:7" ht="12.75" customHeight="1" x14ac:dyDescent="0.2">
      <c r="B31" s="78">
        <v>76864</v>
      </c>
      <c r="C31" s="79" t="s">
        <v>1034</v>
      </c>
      <c r="D31" s="75" t="s">
        <v>590</v>
      </c>
      <c r="E31" s="76"/>
      <c r="F31" s="77"/>
      <c r="G31" s="81"/>
    </row>
    <row r="32" spans="2:7" ht="12.75" customHeight="1" x14ac:dyDescent="0.2">
      <c r="B32" s="78">
        <v>-46592</v>
      </c>
      <c r="C32" s="79" t="s">
        <v>1035</v>
      </c>
      <c r="D32" s="75" t="s">
        <v>589</v>
      </c>
      <c r="E32" s="76"/>
      <c r="F32" s="77"/>
      <c r="G32" s="81"/>
    </row>
    <row r="33" spans="2:7" x14ac:dyDescent="0.2">
      <c r="B33" s="78">
        <f>G35-B26-B31-B32</f>
        <v>639258</v>
      </c>
      <c r="C33" s="79" t="s">
        <v>1036</v>
      </c>
      <c r="D33" s="60" t="s">
        <v>587</v>
      </c>
      <c r="E33" s="76"/>
      <c r="F33" s="77"/>
      <c r="G33" s="81"/>
    </row>
    <row r="34" spans="2:7" x14ac:dyDescent="0.2">
      <c r="B34" s="78"/>
      <c r="E34" s="76"/>
      <c r="F34" s="77"/>
      <c r="G34" s="81"/>
    </row>
    <row r="35" spans="2:7" x14ac:dyDescent="0.2">
      <c r="B35" s="83">
        <f>B26+B31+B32+B33</f>
        <v>1933650</v>
      </c>
      <c r="C35" s="84" t="s">
        <v>1039</v>
      </c>
      <c r="D35" s="72"/>
      <c r="E35" s="167" t="s">
        <v>1039</v>
      </c>
      <c r="F35" s="72"/>
      <c r="G35" s="85">
        <f>G26</f>
        <v>1933650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617613</v>
      </c>
      <c r="C42" s="79" t="s">
        <v>1037</v>
      </c>
      <c r="D42" s="82" t="s">
        <v>586</v>
      </c>
      <c r="E42" s="166" t="s">
        <v>1036</v>
      </c>
      <c r="F42" s="60" t="s">
        <v>587</v>
      </c>
      <c r="G42" s="81">
        <f>+B33</f>
        <v>639258</v>
      </c>
    </row>
    <row r="43" spans="2:7" x14ac:dyDescent="0.2">
      <c r="B43" s="78">
        <v>299180</v>
      </c>
      <c r="C43" s="88" t="s">
        <v>585</v>
      </c>
      <c r="E43" s="169" t="s">
        <v>1037</v>
      </c>
      <c r="F43" s="89" t="s">
        <v>586</v>
      </c>
      <c r="G43" s="81">
        <f>G44+G45+G47+G48+G49</f>
        <v>241322</v>
      </c>
    </row>
    <row r="44" spans="2:7" x14ac:dyDescent="0.2">
      <c r="B44" s="78">
        <v>318433</v>
      </c>
      <c r="C44" s="79" t="s">
        <v>584</v>
      </c>
      <c r="E44" s="169" t="s">
        <v>1064</v>
      </c>
      <c r="F44" s="75" t="s">
        <v>1065</v>
      </c>
      <c r="G44" s="81">
        <v>227707</v>
      </c>
    </row>
    <row r="45" spans="2:7" x14ac:dyDescent="0.2">
      <c r="B45" s="78">
        <v>0</v>
      </c>
      <c r="C45" s="79" t="s">
        <v>583</v>
      </c>
      <c r="D45" s="77"/>
      <c r="E45" s="166" t="s">
        <v>1066</v>
      </c>
      <c r="F45" s="75" t="s">
        <v>1067</v>
      </c>
      <c r="G45" s="81">
        <v>13615</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262967</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880580</v>
      </c>
      <c r="C52" s="84" t="s">
        <v>1039</v>
      </c>
      <c r="D52" s="72"/>
      <c r="E52" s="167" t="s">
        <v>1039</v>
      </c>
      <c r="F52" s="72"/>
      <c r="G52" s="85">
        <f>G42+G43+G50</f>
        <v>880580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20016</v>
      </c>
      <c r="C59" s="79" t="s">
        <v>1040</v>
      </c>
      <c r="D59" s="80" t="s">
        <v>578</v>
      </c>
      <c r="E59" s="166" t="s">
        <v>1038</v>
      </c>
      <c r="F59" s="60" t="s">
        <v>577</v>
      </c>
      <c r="G59" s="81">
        <f>+B49</f>
        <v>262967</v>
      </c>
    </row>
    <row r="60" spans="2:7" x14ac:dyDescent="0.2">
      <c r="B60" s="78">
        <v>20016</v>
      </c>
      <c r="C60" s="79" t="s">
        <v>576</v>
      </c>
      <c r="E60" s="166" t="s">
        <v>1058</v>
      </c>
      <c r="F60" s="79" t="s">
        <v>1059</v>
      </c>
      <c r="G60" s="81">
        <f>G61+G62</f>
        <v>2767</v>
      </c>
    </row>
    <row r="61" spans="2:7" x14ac:dyDescent="0.2">
      <c r="B61" s="78">
        <v>0</v>
      </c>
      <c r="C61" s="79" t="s">
        <v>575</v>
      </c>
      <c r="E61" s="166" t="s">
        <v>1076</v>
      </c>
      <c r="F61" s="75" t="s">
        <v>1077</v>
      </c>
      <c r="G61" s="81">
        <v>0</v>
      </c>
    </row>
    <row r="62" spans="2:7" x14ac:dyDescent="0.2">
      <c r="B62" s="78">
        <v>2767</v>
      </c>
      <c r="C62" s="79" t="s">
        <v>1041</v>
      </c>
      <c r="D62" s="79" t="s">
        <v>574</v>
      </c>
      <c r="E62" s="166" t="s">
        <v>1078</v>
      </c>
      <c r="F62" s="75" t="s">
        <v>1079</v>
      </c>
      <c r="G62" s="81">
        <v>2767</v>
      </c>
    </row>
    <row r="63" spans="2:7" x14ac:dyDescent="0.2">
      <c r="B63" s="78"/>
      <c r="D63" s="79" t="s">
        <v>573</v>
      </c>
      <c r="E63" s="166" t="s">
        <v>1042</v>
      </c>
      <c r="F63" s="75" t="s">
        <v>572</v>
      </c>
      <c r="G63" s="81">
        <f>G64+G65+G66</f>
        <v>8290</v>
      </c>
    </row>
    <row r="64" spans="2:7" x14ac:dyDescent="0.2">
      <c r="B64" s="78">
        <f>B65+B66+B67</f>
        <v>11373</v>
      </c>
      <c r="C64" s="79" t="s">
        <v>1042</v>
      </c>
      <c r="D64" s="75" t="s">
        <v>572</v>
      </c>
      <c r="E64" s="166" t="s">
        <v>1080</v>
      </c>
      <c r="F64" s="75" t="s">
        <v>1081</v>
      </c>
      <c r="G64" s="81">
        <v>0</v>
      </c>
    </row>
    <row r="65" spans="2:7" x14ac:dyDescent="0.2">
      <c r="B65" s="78">
        <v>9430</v>
      </c>
      <c r="C65" s="79" t="s">
        <v>571</v>
      </c>
      <c r="E65" s="166" t="s">
        <v>1082</v>
      </c>
      <c r="F65" s="75" t="s">
        <v>1083</v>
      </c>
      <c r="G65" s="81">
        <v>5762</v>
      </c>
    </row>
    <row r="66" spans="2:7" x14ac:dyDescent="0.2">
      <c r="B66" s="78">
        <v>0</v>
      </c>
      <c r="C66" s="79" t="s">
        <v>570</v>
      </c>
      <c r="E66" s="166" t="s">
        <v>1084</v>
      </c>
      <c r="F66" s="75" t="s">
        <v>1085</v>
      </c>
      <c r="G66" s="81">
        <v>2528</v>
      </c>
    </row>
    <row r="67" spans="2:7" x14ac:dyDescent="0.2">
      <c r="B67" s="78">
        <v>1943</v>
      </c>
      <c r="C67" s="79" t="s">
        <v>569</v>
      </c>
      <c r="E67" s="76"/>
      <c r="F67" s="77"/>
      <c r="G67" s="81"/>
    </row>
    <row r="68" spans="2:7" x14ac:dyDescent="0.2">
      <c r="B68" s="78">
        <f>G70-B59-B62-B64</f>
        <v>239868</v>
      </c>
      <c r="C68" s="79" t="s">
        <v>1043</v>
      </c>
      <c r="D68" s="79" t="s">
        <v>564</v>
      </c>
      <c r="E68" s="76"/>
      <c r="F68" s="77"/>
      <c r="G68" s="81"/>
    </row>
    <row r="69" spans="2:7" ht="17.45" customHeight="1" x14ac:dyDescent="0.2">
      <c r="B69" s="78"/>
      <c r="E69" s="76"/>
      <c r="F69" s="77"/>
      <c r="G69" s="81"/>
    </row>
    <row r="70" spans="2:7" ht="17.45" customHeight="1" x14ac:dyDescent="0.2">
      <c r="B70" s="83">
        <f>B59+B62+B64+B68</f>
        <v>274024</v>
      </c>
      <c r="C70" s="84" t="s">
        <v>1039</v>
      </c>
      <c r="D70" s="72"/>
      <c r="E70" s="167" t="s">
        <v>1039</v>
      </c>
      <c r="F70" s="72"/>
      <c r="G70" s="85">
        <f>G59+G60+G63</f>
        <v>274024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239868</v>
      </c>
    </row>
    <row r="78" spans="2:7" x14ac:dyDescent="0.2">
      <c r="B78" s="78"/>
      <c r="D78" s="79" t="s">
        <v>563</v>
      </c>
      <c r="E78" s="166"/>
      <c r="F78" s="79"/>
      <c r="G78" s="81"/>
    </row>
    <row r="79" spans="2:7" x14ac:dyDescent="0.2">
      <c r="B79" s="78">
        <f>G82-B77</f>
        <v>239868</v>
      </c>
      <c r="C79" s="79" t="s">
        <v>1045</v>
      </c>
      <c r="D79" s="62" t="s">
        <v>562</v>
      </c>
      <c r="E79" s="76"/>
      <c r="F79" s="77"/>
      <c r="G79" s="81"/>
    </row>
    <row r="80" spans="2:7" x14ac:dyDescent="0.2">
      <c r="B80" s="78">
        <f>B79-B13</f>
        <v>-314375</v>
      </c>
      <c r="C80" s="79" t="s">
        <v>1046</v>
      </c>
      <c r="D80" s="60" t="s">
        <v>559</v>
      </c>
      <c r="E80" s="76"/>
      <c r="F80" s="77"/>
      <c r="G80" s="81"/>
    </row>
    <row r="81" spans="2:7" x14ac:dyDescent="0.2">
      <c r="B81" s="78"/>
      <c r="E81" s="76"/>
      <c r="F81" s="77"/>
      <c r="G81" s="81"/>
    </row>
    <row r="82" spans="2:7" x14ac:dyDescent="0.2">
      <c r="B82" s="83">
        <f>B77+B79</f>
        <v>239868</v>
      </c>
      <c r="C82" s="84" t="s">
        <v>1039</v>
      </c>
      <c r="D82" s="72"/>
      <c r="E82" s="167" t="s">
        <v>1039</v>
      </c>
      <c r="F82" s="72"/>
      <c r="G82" s="85">
        <f>G77</f>
        <v>239868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131063</v>
      </c>
      <c r="C92" s="79" t="s">
        <v>1047</v>
      </c>
      <c r="D92" s="60" t="s">
        <v>552</v>
      </c>
      <c r="E92" s="166" t="s">
        <v>1045</v>
      </c>
      <c r="F92" s="60" t="s">
        <v>559</v>
      </c>
      <c r="G92" s="81">
        <f>+B80</f>
        <v>-314375</v>
      </c>
    </row>
    <row r="93" spans="2:7" x14ac:dyDescent="0.2">
      <c r="B93" s="78"/>
      <c r="D93" s="62" t="s">
        <v>550</v>
      </c>
      <c r="E93" s="166" t="s">
        <v>1053</v>
      </c>
      <c r="F93" s="75" t="s">
        <v>558</v>
      </c>
      <c r="G93" s="81">
        <f>G94+G95</f>
        <v>449220</v>
      </c>
    </row>
    <row r="94" spans="2:7" x14ac:dyDescent="0.2">
      <c r="B94" s="78"/>
      <c r="D94" s="79"/>
      <c r="E94" s="166" t="s">
        <v>557</v>
      </c>
      <c r="G94" s="81">
        <v>60101</v>
      </c>
    </row>
    <row r="95" spans="2:7" x14ac:dyDescent="0.2">
      <c r="B95" s="78"/>
      <c r="D95" s="79"/>
      <c r="E95" s="166" t="s">
        <v>556</v>
      </c>
      <c r="G95" s="81">
        <v>389119</v>
      </c>
    </row>
    <row r="96" spans="2:7" x14ac:dyDescent="0.2">
      <c r="B96" s="78"/>
      <c r="C96" s="79"/>
      <c r="E96" s="166" t="s">
        <v>1054</v>
      </c>
      <c r="F96" s="75" t="s">
        <v>555</v>
      </c>
      <c r="G96" s="81">
        <f>G97</f>
        <v>-3782</v>
      </c>
    </row>
    <row r="97" spans="2:7" x14ac:dyDescent="0.2">
      <c r="B97" s="90"/>
      <c r="C97" s="91"/>
      <c r="D97" s="79"/>
      <c r="E97" s="166" t="s">
        <v>1086</v>
      </c>
      <c r="F97" s="92" t="s">
        <v>1087</v>
      </c>
      <c r="G97" s="81">
        <v>-3782</v>
      </c>
    </row>
    <row r="98" spans="2:7" x14ac:dyDescent="0.2">
      <c r="B98" s="78"/>
      <c r="E98" s="76"/>
      <c r="F98" s="77"/>
      <c r="G98" s="81"/>
    </row>
    <row r="99" spans="2:7" x14ac:dyDescent="0.2">
      <c r="B99" s="83">
        <f>B92</f>
        <v>131063</v>
      </c>
      <c r="C99" s="84" t="s">
        <v>1039</v>
      </c>
      <c r="D99" s="72"/>
      <c r="E99" s="167" t="s">
        <v>1039</v>
      </c>
      <c r="F99" s="72"/>
      <c r="G99" s="85">
        <f>G92+G93+G96</f>
        <v>131063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380922</v>
      </c>
      <c r="C106" s="79" t="s">
        <v>1048</v>
      </c>
      <c r="D106" s="94" t="s">
        <v>553</v>
      </c>
      <c r="E106" s="76"/>
      <c r="F106" s="77"/>
      <c r="G106" s="76"/>
    </row>
    <row r="107" spans="2:7" x14ac:dyDescent="0.2">
      <c r="B107" s="78">
        <v>440509</v>
      </c>
      <c r="C107" s="79" t="s">
        <v>1049</v>
      </c>
      <c r="D107" s="79"/>
      <c r="E107" s="166" t="s">
        <v>1047</v>
      </c>
      <c r="F107" s="62" t="s">
        <v>552</v>
      </c>
      <c r="G107" s="81"/>
    </row>
    <row r="108" spans="2:7" x14ac:dyDescent="0.2">
      <c r="B108" s="78">
        <f>-B13</f>
        <v>-554243</v>
      </c>
      <c r="C108" s="79" t="s">
        <v>1055</v>
      </c>
      <c r="D108" s="79" t="s">
        <v>551</v>
      </c>
      <c r="E108" s="166"/>
      <c r="F108" s="61" t="s">
        <v>550</v>
      </c>
      <c r="G108" s="81">
        <f>B92</f>
        <v>131063</v>
      </c>
    </row>
    <row r="109" spans="2:7" x14ac:dyDescent="0.2">
      <c r="B109" s="78">
        <v>-59587</v>
      </c>
      <c r="C109" s="88" t="s">
        <v>549</v>
      </c>
      <c r="D109" s="79" t="s">
        <v>1088</v>
      </c>
      <c r="E109" s="76"/>
      <c r="F109" s="95"/>
      <c r="G109" s="96"/>
    </row>
    <row r="110" spans="2:7" x14ac:dyDescent="0.2">
      <c r="B110" s="78">
        <v>0</v>
      </c>
      <c r="C110" s="88" t="s">
        <v>548</v>
      </c>
      <c r="D110" s="79" t="s">
        <v>547</v>
      </c>
      <c r="E110" s="170"/>
      <c r="G110" s="81"/>
    </row>
    <row r="111" spans="2:7" x14ac:dyDescent="0.2">
      <c r="B111" s="78">
        <v>-16443</v>
      </c>
      <c r="C111" s="88" t="s">
        <v>1050</v>
      </c>
      <c r="D111" s="79" t="s">
        <v>1089</v>
      </c>
      <c r="E111" s="76"/>
      <c r="F111" s="95"/>
      <c r="G111" s="96"/>
    </row>
    <row r="112" spans="2:7" x14ac:dyDescent="0.2">
      <c r="B112" s="78"/>
      <c r="C112" s="79"/>
      <c r="D112" s="79" t="s">
        <v>1090</v>
      </c>
      <c r="E112" s="170"/>
      <c r="G112" s="81"/>
    </row>
    <row r="113" spans="2:7" x14ac:dyDescent="0.2">
      <c r="B113" s="78">
        <f>G115-B106-B108-B111</f>
        <v>320827</v>
      </c>
      <c r="C113" s="168" t="s">
        <v>1051</v>
      </c>
      <c r="D113" s="60" t="s">
        <v>546</v>
      </c>
      <c r="E113" s="170"/>
      <c r="F113" s="92"/>
      <c r="G113" s="81"/>
    </row>
    <row r="114" spans="2:7" x14ac:dyDescent="0.2">
      <c r="B114" s="78"/>
      <c r="D114" s="79"/>
      <c r="E114" s="170"/>
      <c r="F114" s="77"/>
      <c r="G114" s="81"/>
    </row>
    <row r="115" spans="2:7" x14ac:dyDescent="0.2">
      <c r="B115" s="83">
        <f>B106+B108+B111+B113</f>
        <v>131063</v>
      </c>
      <c r="C115" s="84" t="s">
        <v>1039</v>
      </c>
      <c r="D115" s="98"/>
      <c r="E115" s="167" t="s">
        <v>1039</v>
      </c>
      <c r="F115" s="72"/>
      <c r="G115" s="85">
        <f>G108</f>
        <v>131063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320827</v>
      </c>
    </row>
    <row r="123" spans="2:7" ht="15" x14ac:dyDescent="0.2">
      <c r="B123" s="78">
        <f>B125+B128+B131+B134+B137+B142+B143+B144</f>
        <v>-468465</v>
      </c>
      <c r="C123" s="52"/>
      <c r="D123" s="79" t="s">
        <v>540</v>
      </c>
      <c r="E123" s="52"/>
      <c r="F123" s="52"/>
      <c r="G123" s="81">
        <f>G125+G128+G131+G134+G137+G142+G143+G144</f>
        <v>-789292</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51643</v>
      </c>
      <c r="D128" s="79" t="s">
        <v>536</v>
      </c>
      <c r="G128" s="81">
        <f>G129+G130</f>
        <v>-5879</v>
      </c>
    </row>
    <row r="129" spans="2:7" x14ac:dyDescent="0.2">
      <c r="B129" s="78">
        <v>28984</v>
      </c>
      <c r="D129" s="79" t="s">
        <v>535</v>
      </c>
      <c r="G129" s="81">
        <v>0</v>
      </c>
    </row>
    <row r="130" spans="2:7" x14ac:dyDescent="0.2">
      <c r="B130" s="78">
        <v>22659</v>
      </c>
      <c r="D130" s="79" t="s">
        <v>534</v>
      </c>
      <c r="G130" s="81">
        <v>-5879</v>
      </c>
    </row>
    <row r="131" spans="2:7" x14ac:dyDescent="0.2">
      <c r="B131" s="78">
        <f>B132+B133</f>
        <v>-5793</v>
      </c>
      <c r="D131" s="79" t="s">
        <v>533</v>
      </c>
      <c r="G131" s="81">
        <f>G132+G133</f>
        <v>-498838</v>
      </c>
    </row>
    <row r="132" spans="2:7" x14ac:dyDescent="0.2">
      <c r="B132" s="78">
        <v>-13980</v>
      </c>
      <c r="D132" s="79" t="s">
        <v>532</v>
      </c>
      <c r="G132" s="81">
        <v>-498752</v>
      </c>
    </row>
    <row r="133" spans="2:7" x14ac:dyDescent="0.2">
      <c r="B133" s="78">
        <v>8187</v>
      </c>
      <c r="D133" s="79" t="s">
        <v>531</v>
      </c>
      <c r="G133" s="81">
        <v>-86</v>
      </c>
    </row>
    <row r="134" spans="2:7" x14ac:dyDescent="0.2">
      <c r="B134" s="78">
        <f>B135+B136</f>
        <v>-83805</v>
      </c>
      <c r="D134" s="79" t="s">
        <v>530</v>
      </c>
      <c r="G134" s="81">
        <f>G135+G136</f>
        <v>-815670</v>
      </c>
    </row>
    <row r="135" spans="2:7" x14ac:dyDescent="0.2">
      <c r="B135" s="78">
        <v>-178100</v>
      </c>
      <c r="D135" s="79" t="s">
        <v>529</v>
      </c>
      <c r="G135" s="81">
        <v>-393338</v>
      </c>
    </row>
    <row r="136" spans="2:7" x14ac:dyDescent="0.2">
      <c r="B136" s="78">
        <v>94295</v>
      </c>
      <c r="D136" s="79" t="s">
        <v>528</v>
      </c>
      <c r="G136" s="81">
        <v>-422332</v>
      </c>
    </row>
    <row r="137" spans="2:7" x14ac:dyDescent="0.2">
      <c r="B137" s="78">
        <f>B138+B141</f>
        <v>9255</v>
      </c>
      <c r="D137" s="97" t="s">
        <v>527</v>
      </c>
      <c r="G137" s="81">
        <f>G138+G141</f>
        <v>30632</v>
      </c>
    </row>
    <row r="138" spans="2:7" x14ac:dyDescent="0.2">
      <c r="B138" s="78">
        <f>B139+B140</f>
        <v>9255</v>
      </c>
      <c r="D138" s="97" t="s">
        <v>526</v>
      </c>
      <c r="G138" s="81">
        <f>G139+G140</f>
        <v>30632</v>
      </c>
    </row>
    <row r="139" spans="2:7" x14ac:dyDescent="0.2">
      <c r="B139" s="78">
        <v>9255</v>
      </c>
      <c r="D139" s="97" t="s">
        <v>525</v>
      </c>
      <c r="G139" s="81">
        <v>30632</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-4</v>
      </c>
      <c r="D143" s="79" t="s">
        <v>521</v>
      </c>
      <c r="G143" s="81">
        <v>2696</v>
      </c>
    </row>
    <row r="144" spans="2:7" x14ac:dyDescent="0.2">
      <c r="B144" s="78">
        <f>B145+B146</f>
        <v>-439761</v>
      </c>
      <c r="D144" s="79" t="s">
        <v>520</v>
      </c>
      <c r="G144" s="81">
        <f>G145+G146</f>
        <v>497767</v>
      </c>
    </row>
    <row r="145" spans="2:7" x14ac:dyDescent="0.2">
      <c r="B145" s="78">
        <v>-607434</v>
      </c>
      <c r="D145" s="79" t="s">
        <v>519</v>
      </c>
      <c r="G145" s="81">
        <v>35240</v>
      </c>
    </row>
    <row r="146" spans="2:7" x14ac:dyDescent="0.2">
      <c r="B146" s="83">
        <v>167673</v>
      </c>
      <c r="C146" s="99"/>
      <c r="D146" s="98" t="s">
        <v>518</v>
      </c>
      <c r="E146" s="99"/>
      <c r="F146" s="99"/>
      <c r="G146" s="85">
        <v>462527</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630</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197073</v>
      </c>
      <c r="C11" s="79" t="s">
        <v>1029</v>
      </c>
      <c r="D11" s="79" t="s">
        <v>599</v>
      </c>
      <c r="E11" s="166" t="s">
        <v>1052</v>
      </c>
      <c r="F11" s="80" t="s">
        <v>598</v>
      </c>
      <c r="G11" s="81">
        <f>G12+G13</f>
        <v>348242</v>
      </c>
    </row>
    <row r="12" spans="2:12" x14ac:dyDescent="0.2">
      <c r="B12" s="78">
        <f>G11-B11</f>
        <v>151169</v>
      </c>
      <c r="C12" s="79" t="s">
        <v>1030</v>
      </c>
      <c r="D12" s="60" t="s">
        <v>593</v>
      </c>
      <c r="E12" s="166" t="s">
        <v>1060</v>
      </c>
      <c r="F12" s="77" t="s">
        <v>1061</v>
      </c>
      <c r="G12" s="81">
        <v>345432</v>
      </c>
    </row>
    <row r="13" spans="2:12" x14ac:dyDescent="0.2">
      <c r="B13" s="78">
        <v>84795</v>
      </c>
      <c r="C13" s="79" t="s">
        <v>1031</v>
      </c>
      <c r="D13" s="79" t="s">
        <v>551</v>
      </c>
      <c r="E13" s="166" t="s">
        <v>1062</v>
      </c>
      <c r="F13" s="75" t="s">
        <v>1063</v>
      </c>
      <c r="G13" s="81">
        <v>2810</v>
      </c>
    </row>
    <row r="14" spans="2:12" x14ac:dyDescent="0.2">
      <c r="B14" s="78">
        <f>B12-B13</f>
        <v>66374</v>
      </c>
      <c r="C14" s="79" t="s">
        <v>1032</v>
      </c>
      <c r="D14" s="60" t="s">
        <v>597</v>
      </c>
      <c r="E14" s="166"/>
      <c r="F14" s="77"/>
      <c r="G14" s="81"/>
    </row>
    <row r="15" spans="2:12" ht="7.15" customHeight="1" x14ac:dyDescent="0.2">
      <c r="B15" s="78"/>
      <c r="E15" s="76"/>
      <c r="F15" s="77"/>
      <c r="G15" s="81"/>
    </row>
    <row r="16" spans="2:12" x14ac:dyDescent="0.2">
      <c r="B16" s="83">
        <f>B11+B12</f>
        <v>348242</v>
      </c>
      <c r="C16" s="84" t="s">
        <v>545</v>
      </c>
      <c r="D16" s="72"/>
      <c r="E16" s="167" t="s">
        <v>1039</v>
      </c>
      <c r="F16" s="72"/>
      <c r="G16" s="85">
        <f>G11</f>
        <v>348242</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68546</v>
      </c>
      <c r="C26" s="79" t="s">
        <v>1033</v>
      </c>
      <c r="D26" s="79" t="s">
        <v>594</v>
      </c>
      <c r="E26" s="166" t="s">
        <v>1030</v>
      </c>
      <c r="F26" s="62" t="s">
        <v>593</v>
      </c>
      <c r="G26" s="81">
        <f>+B12</f>
        <v>151169</v>
      </c>
    </row>
    <row r="27" spans="2:7" x14ac:dyDescent="0.2">
      <c r="B27" s="78">
        <v>52997</v>
      </c>
      <c r="C27" s="79" t="s">
        <v>592</v>
      </c>
      <c r="E27" s="76"/>
      <c r="F27" s="77"/>
      <c r="G27" s="81"/>
    </row>
    <row r="28" spans="2:7" x14ac:dyDescent="0.2">
      <c r="B28" s="78">
        <f>B29+B30</f>
        <v>15549</v>
      </c>
      <c r="C28" s="79" t="s">
        <v>591</v>
      </c>
      <c r="E28" s="76"/>
      <c r="F28" s="77"/>
      <c r="G28" s="81"/>
    </row>
    <row r="29" spans="2:7" x14ac:dyDescent="0.2">
      <c r="B29" s="78">
        <v>15459</v>
      </c>
      <c r="C29" s="79" t="s">
        <v>1056</v>
      </c>
      <c r="E29" s="76"/>
      <c r="F29" s="77"/>
      <c r="G29" s="81"/>
    </row>
    <row r="30" spans="2:7" x14ac:dyDescent="0.2">
      <c r="B30" s="78">
        <v>90</v>
      </c>
      <c r="C30" s="79" t="s">
        <v>1057</v>
      </c>
      <c r="E30" s="76"/>
      <c r="F30" s="77"/>
      <c r="G30" s="81"/>
    </row>
    <row r="31" spans="2:7" ht="12.75" customHeight="1" x14ac:dyDescent="0.2">
      <c r="B31" s="78">
        <v>7247</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75376</v>
      </c>
      <c r="C33" s="79" t="s">
        <v>1036</v>
      </c>
      <c r="D33" s="60" t="s">
        <v>587</v>
      </c>
      <c r="E33" s="76"/>
      <c r="F33" s="77"/>
      <c r="G33" s="81"/>
    </row>
    <row r="34" spans="2:7" x14ac:dyDescent="0.2">
      <c r="B34" s="78"/>
      <c r="E34" s="76"/>
      <c r="F34" s="77"/>
      <c r="G34" s="81"/>
    </row>
    <row r="35" spans="2:7" x14ac:dyDescent="0.2">
      <c r="B35" s="83">
        <f>B26+B31+B32+B33</f>
        <v>151169</v>
      </c>
      <c r="C35" s="84" t="s">
        <v>1039</v>
      </c>
      <c r="D35" s="72"/>
      <c r="E35" s="167" t="s">
        <v>1039</v>
      </c>
      <c r="F35" s="72"/>
      <c r="G35" s="85">
        <f>G26</f>
        <v>151169</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18339</v>
      </c>
      <c r="C42" s="79" t="s">
        <v>1037</v>
      </c>
      <c r="D42" s="82" t="s">
        <v>586</v>
      </c>
      <c r="E42" s="166" t="s">
        <v>1036</v>
      </c>
      <c r="F42" s="60" t="s">
        <v>587</v>
      </c>
      <c r="G42" s="81">
        <f>+B33</f>
        <v>75376</v>
      </c>
    </row>
    <row r="43" spans="2:7" x14ac:dyDescent="0.2">
      <c r="B43" s="78">
        <v>15703</v>
      </c>
      <c r="C43" s="88" t="s">
        <v>585</v>
      </c>
      <c r="E43" s="169" t="s">
        <v>1037</v>
      </c>
      <c r="F43" s="89" t="s">
        <v>586</v>
      </c>
      <c r="G43" s="81">
        <f>G44+G45+G47+G48+G49</f>
        <v>11618</v>
      </c>
    </row>
    <row r="44" spans="2:7" x14ac:dyDescent="0.2">
      <c r="B44" s="78">
        <v>2636</v>
      </c>
      <c r="C44" s="79" t="s">
        <v>584</v>
      </c>
      <c r="E44" s="169" t="s">
        <v>1064</v>
      </c>
      <c r="F44" s="75" t="s">
        <v>1065</v>
      </c>
      <c r="G44" s="81">
        <v>6285</v>
      </c>
    </row>
    <row r="45" spans="2:7" x14ac:dyDescent="0.2">
      <c r="B45" s="78">
        <v>0</v>
      </c>
      <c r="C45" s="79" t="s">
        <v>583</v>
      </c>
      <c r="D45" s="77"/>
      <c r="E45" s="166" t="s">
        <v>1066</v>
      </c>
      <c r="F45" s="75" t="s">
        <v>1067</v>
      </c>
      <c r="G45" s="81">
        <v>5333</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68655</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86994</v>
      </c>
      <c r="C52" s="84" t="s">
        <v>1039</v>
      </c>
      <c r="D52" s="72"/>
      <c r="E52" s="167" t="s">
        <v>1039</v>
      </c>
      <c r="F52" s="72"/>
      <c r="G52" s="85">
        <f>G42+G43+G50</f>
        <v>86994</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2063</v>
      </c>
      <c r="C59" s="79" t="s">
        <v>1040</v>
      </c>
      <c r="D59" s="80" t="s">
        <v>578</v>
      </c>
      <c r="E59" s="166" t="s">
        <v>1038</v>
      </c>
      <c r="F59" s="60" t="s">
        <v>577</v>
      </c>
      <c r="G59" s="81">
        <f>+B49</f>
        <v>68655</v>
      </c>
    </row>
    <row r="60" spans="2:7" x14ac:dyDescent="0.2">
      <c r="B60" s="78">
        <v>2063</v>
      </c>
      <c r="C60" s="79" t="s">
        <v>576</v>
      </c>
      <c r="E60" s="166" t="s">
        <v>1058</v>
      </c>
      <c r="F60" s="79" t="s">
        <v>1059</v>
      </c>
      <c r="G60" s="81">
        <f>G61+G62</f>
        <v>90</v>
      </c>
    </row>
    <row r="61" spans="2:7" x14ac:dyDescent="0.2">
      <c r="B61" s="78">
        <v>0</v>
      </c>
      <c r="C61" s="79" t="s">
        <v>575</v>
      </c>
      <c r="E61" s="166" t="s">
        <v>1076</v>
      </c>
      <c r="F61" s="75" t="s">
        <v>1077</v>
      </c>
      <c r="G61" s="81">
        <v>0</v>
      </c>
    </row>
    <row r="62" spans="2:7" x14ac:dyDescent="0.2">
      <c r="B62" s="78">
        <v>90</v>
      </c>
      <c r="C62" s="79" t="s">
        <v>1041</v>
      </c>
      <c r="D62" s="79" t="s">
        <v>574</v>
      </c>
      <c r="E62" s="166" t="s">
        <v>1078</v>
      </c>
      <c r="F62" s="75" t="s">
        <v>1079</v>
      </c>
      <c r="G62" s="81">
        <v>90</v>
      </c>
    </row>
    <row r="63" spans="2:7" x14ac:dyDescent="0.2">
      <c r="B63" s="78"/>
      <c r="D63" s="79" t="s">
        <v>573</v>
      </c>
      <c r="E63" s="166" t="s">
        <v>1042</v>
      </c>
      <c r="F63" s="75" t="s">
        <v>572</v>
      </c>
      <c r="G63" s="81">
        <f>G64+G65+G66</f>
        <v>553</v>
      </c>
    </row>
    <row r="64" spans="2:7" x14ac:dyDescent="0.2">
      <c r="B64" s="78">
        <f>B65+B66+B67</f>
        <v>817</v>
      </c>
      <c r="C64" s="79" t="s">
        <v>1042</v>
      </c>
      <c r="D64" s="75" t="s">
        <v>572</v>
      </c>
      <c r="E64" s="166" t="s">
        <v>1080</v>
      </c>
      <c r="F64" s="75" t="s">
        <v>1081</v>
      </c>
      <c r="G64" s="81">
        <v>0</v>
      </c>
    </row>
    <row r="65" spans="2:7" x14ac:dyDescent="0.2">
      <c r="B65" s="78">
        <v>770</v>
      </c>
      <c r="C65" s="79" t="s">
        <v>571</v>
      </c>
      <c r="E65" s="166" t="s">
        <v>1082</v>
      </c>
      <c r="F65" s="75" t="s">
        <v>1083</v>
      </c>
      <c r="G65" s="81">
        <v>8</v>
      </c>
    </row>
    <row r="66" spans="2:7" x14ac:dyDescent="0.2">
      <c r="B66" s="78">
        <v>0</v>
      </c>
      <c r="C66" s="79" t="s">
        <v>570</v>
      </c>
      <c r="E66" s="166" t="s">
        <v>1084</v>
      </c>
      <c r="F66" s="75" t="s">
        <v>1085</v>
      </c>
      <c r="G66" s="81">
        <v>545</v>
      </c>
    </row>
    <row r="67" spans="2:7" x14ac:dyDescent="0.2">
      <c r="B67" s="78">
        <v>47</v>
      </c>
      <c r="C67" s="79" t="s">
        <v>569</v>
      </c>
      <c r="E67" s="76"/>
      <c r="F67" s="77"/>
      <c r="G67" s="81"/>
    </row>
    <row r="68" spans="2:7" x14ac:dyDescent="0.2">
      <c r="B68" s="78">
        <f>G70-B59-B62-B64</f>
        <v>66328</v>
      </c>
      <c r="C68" s="79" t="s">
        <v>1043</v>
      </c>
      <c r="D68" s="79" t="s">
        <v>564</v>
      </c>
      <c r="E68" s="76"/>
      <c r="F68" s="77"/>
      <c r="G68" s="81"/>
    </row>
    <row r="69" spans="2:7" ht="17.45" customHeight="1" x14ac:dyDescent="0.2">
      <c r="B69" s="78"/>
      <c r="E69" s="76"/>
      <c r="F69" s="77"/>
      <c r="G69" s="81"/>
    </row>
    <row r="70" spans="2:7" ht="17.45" customHeight="1" x14ac:dyDescent="0.2">
      <c r="B70" s="83">
        <f>B59+B62+B64+B68</f>
        <v>69298</v>
      </c>
      <c r="C70" s="84" t="s">
        <v>1039</v>
      </c>
      <c r="D70" s="72"/>
      <c r="E70" s="167" t="s">
        <v>1039</v>
      </c>
      <c r="F70" s="72"/>
      <c r="G70" s="85">
        <f>G59+G60+G63</f>
        <v>69298</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66328</v>
      </c>
    </row>
    <row r="78" spans="2:7" x14ac:dyDescent="0.2">
      <c r="B78" s="78"/>
      <c r="D78" s="79" t="s">
        <v>563</v>
      </c>
      <c r="E78" s="166"/>
      <c r="F78" s="79"/>
      <c r="G78" s="81"/>
    </row>
    <row r="79" spans="2:7" x14ac:dyDescent="0.2">
      <c r="B79" s="78">
        <f>G82-B77</f>
        <v>66328</v>
      </c>
      <c r="C79" s="79" t="s">
        <v>1045</v>
      </c>
      <c r="D79" s="62" t="s">
        <v>562</v>
      </c>
      <c r="E79" s="76"/>
      <c r="F79" s="77"/>
      <c r="G79" s="81"/>
    </row>
    <row r="80" spans="2:7" x14ac:dyDescent="0.2">
      <c r="B80" s="78">
        <f>B79-B13</f>
        <v>-18467</v>
      </c>
      <c r="C80" s="79" t="s">
        <v>1046</v>
      </c>
      <c r="D80" s="60" t="s">
        <v>559</v>
      </c>
      <c r="E80" s="76"/>
      <c r="F80" s="77"/>
      <c r="G80" s="81"/>
    </row>
    <row r="81" spans="2:7" x14ac:dyDescent="0.2">
      <c r="B81" s="78"/>
      <c r="E81" s="76"/>
      <c r="F81" s="77"/>
      <c r="G81" s="81"/>
    </row>
    <row r="82" spans="2:7" x14ac:dyDescent="0.2">
      <c r="B82" s="83">
        <f>B77+B79</f>
        <v>66328</v>
      </c>
      <c r="C82" s="84" t="s">
        <v>1039</v>
      </c>
      <c r="D82" s="72"/>
      <c r="E82" s="167" t="s">
        <v>1039</v>
      </c>
      <c r="F82" s="72"/>
      <c r="G82" s="85">
        <f>G77</f>
        <v>66328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-9864</v>
      </c>
      <c r="C92" s="79" t="s">
        <v>1047</v>
      </c>
      <c r="D92" s="60" t="s">
        <v>552</v>
      </c>
      <c r="E92" s="166" t="s">
        <v>1045</v>
      </c>
      <c r="F92" s="60" t="s">
        <v>559</v>
      </c>
      <c r="G92" s="81">
        <f>+B80</f>
        <v>-18467</v>
      </c>
    </row>
    <row r="93" spans="2:7" x14ac:dyDescent="0.2">
      <c r="B93" s="78"/>
      <c r="D93" s="62" t="s">
        <v>550</v>
      </c>
      <c r="E93" s="166" t="s">
        <v>1053</v>
      </c>
      <c r="F93" s="75" t="s">
        <v>558</v>
      </c>
      <c r="G93" s="81">
        <f>G94+G95</f>
        <v>8817</v>
      </c>
    </row>
    <row r="94" spans="2:7" x14ac:dyDescent="0.2">
      <c r="B94" s="78"/>
      <c r="D94" s="79"/>
      <c r="E94" s="166" t="s">
        <v>557</v>
      </c>
      <c r="G94" s="81">
        <v>6665</v>
      </c>
    </row>
    <row r="95" spans="2:7" x14ac:dyDescent="0.2">
      <c r="B95" s="78"/>
      <c r="D95" s="79"/>
      <c r="E95" s="166" t="s">
        <v>556</v>
      </c>
      <c r="G95" s="81">
        <v>2152</v>
      </c>
    </row>
    <row r="96" spans="2:7" x14ac:dyDescent="0.2">
      <c r="B96" s="78"/>
      <c r="C96" s="79"/>
      <c r="E96" s="166" t="s">
        <v>1054</v>
      </c>
      <c r="F96" s="75" t="s">
        <v>555</v>
      </c>
      <c r="G96" s="81">
        <f>G97</f>
        <v>-214</v>
      </c>
    </row>
    <row r="97" spans="2:7" x14ac:dyDescent="0.2">
      <c r="B97" s="90"/>
      <c r="C97" s="91"/>
      <c r="D97" s="79"/>
      <c r="E97" s="166" t="s">
        <v>1086</v>
      </c>
      <c r="F97" s="92" t="s">
        <v>1087</v>
      </c>
      <c r="G97" s="81">
        <v>-214</v>
      </c>
    </row>
    <row r="98" spans="2:7" x14ac:dyDescent="0.2">
      <c r="B98" s="78"/>
      <c r="E98" s="76"/>
      <c r="F98" s="77"/>
      <c r="G98" s="81"/>
    </row>
    <row r="99" spans="2:7" x14ac:dyDescent="0.2">
      <c r="B99" s="83">
        <f>B92</f>
        <v>-9864</v>
      </c>
      <c r="C99" s="84" t="s">
        <v>1039</v>
      </c>
      <c r="D99" s="72"/>
      <c r="E99" s="167" t="s">
        <v>1039</v>
      </c>
      <c r="F99" s="72"/>
      <c r="G99" s="85">
        <f>G92+G93+G96</f>
        <v>-9864</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11968</v>
      </c>
      <c r="C106" s="79" t="s">
        <v>1048</v>
      </c>
      <c r="D106" s="94" t="s">
        <v>553</v>
      </c>
      <c r="E106" s="76"/>
      <c r="F106" s="77"/>
      <c r="G106" s="76"/>
    </row>
    <row r="107" spans="2:7" x14ac:dyDescent="0.2">
      <c r="B107" s="78">
        <v>121</v>
      </c>
      <c r="C107" s="79" t="s">
        <v>1049</v>
      </c>
      <c r="D107" s="79"/>
      <c r="E107" s="166" t="s">
        <v>1047</v>
      </c>
      <c r="F107" s="62" t="s">
        <v>552</v>
      </c>
      <c r="G107" s="81"/>
    </row>
    <row r="108" spans="2:7" x14ac:dyDescent="0.2">
      <c r="B108" s="78">
        <f>-B13</f>
        <v>-84795</v>
      </c>
      <c r="C108" s="79" t="s">
        <v>1055</v>
      </c>
      <c r="D108" s="79" t="s">
        <v>551</v>
      </c>
      <c r="E108" s="166"/>
      <c r="F108" s="61" t="s">
        <v>550</v>
      </c>
      <c r="G108" s="81">
        <f>B92</f>
        <v>-9864</v>
      </c>
    </row>
    <row r="109" spans="2:7" x14ac:dyDescent="0.2">
      <c r="B109" s="78">
        <v>11847</v>
      </c>
      <c r="C109" s="88" t="s">
        <v>549</v>
      </c>
      <c r="D109" s="79" t="s">
        <v>1088</v>
      </c>
      <c r="E109" s="76"/>
      <c r="F109" s="95"/>
      <c r="G109" s="96"/>
    </row>
    <row r="110" spans="2:7" x14ac:dyDescent="0.2">
      <c r="B110" s="78">
        <v>0</v>
      </c>
      <c r="C110" s="88" t="s">
        <v>548</v>
      </c>
      <c r="D110" s="79" t="s">
        <v>547</v>
      </c>
      <c r="E110" s="170"/>
      <c r="G110" s="81"/>
    </row>
    <row r="111" spans="2:7" x14ac:dyDescent="0.2">
      <c r="B111" s="78">
        <v>42959</v>
      </c>
      <c r="C111" s="88" t="s">
        <v>1050</v>
      </c>
      <c r="D111" s="79" t="s">
        <v>1089</v>
      </c>
      <c r="E111" s="76"/>
      <c r="F111" s="95"/>
      <c r="G111" s="96"/>
    </row>
    <row r="112" spans="2:7" x14ac:dyDescent="0.2">
      <c r="B112" s="78"/>
      <c r="C112" s="79"/>
      <c r="D112" s="79" t="s">
        <v>1090</v>
      </c>
      <c r="E112" s="170"/>
      <c r="G112" s="81"/>
    </row>
    <row r="113" spans="2:7" x14ac:dyDescent="0.2">
      <c r="B113" s="78">
        <f>G115-B106-B108-B111</f>
        <v>20004</v>
      </c>
      <c r="C113" s="168" t="s">
        <v>1051</v>
      </c>
      <c r="D113" s="60" t="s">
        <v>546</v>
      </c>
      <c r="E113" s="170"/>
      <c r="F113" s="92"/>
      <c r="G113" s="81"/>
    </row>
    <row r="114" spans="2:7" x14ac:dyDescent="0.2">
      <c r="B114" s="78"/>
      <c r="D114" s="79"/>
      <c r="E114" s="170"/>
      <c r="F114" s="77"/>
      <c r="G114" s="81"/>
    </row>
    <row r="115" spans="2:7" x14ac:dyDescent="0.2">
      <c r="B115" s="83">
        <f>B106+B108+B111+B113</f>
        <v>-9864</v>
      </c>
      <c r="C115" s="84" t="s">
        <v>1039</v>
      </c>
      <c r="D115" s="98"/>
      <c r="E115" s="167" t="s">
        <v>1039</v>
      </c>
      <c r="F115" s="72"/>
      <c r="G115" s="85">
        <f>G108</f>
        <v>-9864</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20004</v>
      </c>
    </row>
    <row r="123" spans="2:7" ht="15" x14ac:dyDescent="0.2">
      <c r="B123" s="78">
        <f>B125+B128+B131+B134+B137+B142+B143+B144</f>
        <v>-2273</v>
      </c>
      <c r="C123" s="52"/>
      <c r="D123" s="79" t="s">
        <v>540</v>
      </c>
      <c r="E123" s="52"/>
      <c r="F123" s="52"/>
      <c r="G123" s="81">
        <f>G125+G128+G131+G134+G137+G142+G143+G144</f>
        <v>-22277</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116646</v>
      </c>
      <c r="D128" s="79" t="s">
        <v>536</v>
      </c>
      <c r="G128" s="81">
        <f>G129+G130</f>
        <v>-5533</v>
      </c>
    </row>
    <row r="129" spans="2:7" x14ac:dyDescent="0.2">
      <c r="B129" s="78">
        <v>104187</v>
      </c>
      <c r="D129" s="79" t="s">
        <v>535</v>
      </c>
      <c r="G129" s="81">
        <v>0</v>
      </c>
    </row>
    <row r="130" spans="2:7" x14ac:dyDescent="0.2">
      <c r="B130" s="78">
        <v>12459</v>
      </c>
      <c r="D130" s="79" t="s">
        <v>534</v>
      </c>
      <c r="G130" s="81">
        <v>-5533</v>
      </c>
    </row>
    <row r="131" spans="2:7" x14ac:dyDescent="0.2">
      <c r="B131" s="78">
        <f>B132+B133</f>
        <v>-71115</v>
      </c>
      <c r="D131" s="79" t="s">
        <v>533</v>
      </c>
      <c r="G131" s="81">
        <f>G132+G133</f>
        <v>-1449</v>
      </c>
    </row>
    <row r="132" spans="2:7" x14ac:dyDescent="0.2">
      <c r="B132" s="78">
        <v>-75862</v>
      </c>
      <c r="D132" s="79" t="s">
        <v>532</v>
      </c>
      <c r="G132" s="81">
        <v>0</v>
      </c>
    </row>
    <row r="133" spans="2:7" x14ac:dyDescent="0.2">
      <c r="B133" s="78">
        <v>4747</v>
      </c>
      <c r="D133" s="79" t="s">
        <v>531</v>
      </c>
      <c r="G133" s="81">
        <v>-1449</v>
      </c>
    </row>
    <row r="134" spans="2:7" x14ac:dyDescent="0.2">
      <c r="B134" s="78">
        <f>B135+B136</f>
        <v>1521</v>
      </c>
      <c r="D134" s="79" t="s">
        <v>530</v>
      </c>
      <c r="G134" s="81">
        <f>G135+G136</f>
        <v>-53639</v>
      </c>
    </row>
    <row r="135" spans="2:7" x14ac:dyDescent="0.2">
      <c r="B135" s="78">
        <v>4492</v>
      </c>
      <c r="D135" s="79" t="s">
        <v>529</v>
      </c>
      <c r="G135" s="81">
        <v>389531</v>
      </c>
    </row>
    <row r="136" spans="2:7" x14ac:dyDescent="0.2">
      <c r="B136" s="78">
        <v>-2971</v>
      </c>
      <c r="D136" s="79" t="s">
        <v>528</v>
      </c>
      <c r="G136" s="81">
        <v>-443170</v>
      </c>
    </row>
    <row r="137" spans="2:7" x14ac:dyDescent="0.2">
      <c r="B137" s="78">
        <f>B138+B141</f>
        <v>335</v>
      </c>
      <c r="D137" s="97" t="s">
        <v>527</v>
      </c>
      <c r="G137" s="81">
        <f>G138+G141</f>
        <v>25350</v>
      </c>
    </row>
    <row r="138" spans="2:7" x14ac:dyDescent="0.2">
      <c r="B138" s="78">
        <f>B139+B140</f>
        <v>335</v>
      </c>
      <c r="D138" s="97" t="s">
        <v>526</v>
      </c>
      <c r="G138" s="81">
        <f>G139+G140</f>
        <v>25350</v>
      </c>
    </row>
    <row r="139" spans="2:7" x14ac:dyDescent="0.2">
      <c r="B139" s="78">
        <v>335</v>
      </c>
      <c r="D139" s="97" t="s">
        <v>525</v>
      </c>
      <c r="G139" s="81">
        <v>25350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595</v>
      </c>
    </row>
    <row r="144" spans="2:7" x14ac:dyDescent="0.2">
      <c r="B144" s="78">
        <f>B145+B146</f>
        <v>-49660</v>
      </c>
      <c r="D144" s="79" t="s">
        <v>520</v>
      </c>
      <c r="G144" s="81">
        <f>G145+G146</f>
        <v>12399</v>
      </c>
    </row>
    <row r="145" spans="2:7" x14ac:dyDescent="0.2">
      <c r="B145" s="78">
        <v>-5946</v>
      </c>
      <c r="D145" s="79" t="s">
        <v>519</v>
      </c>
      <c r="G145" s="81">
        <v>-16285</v>
      </c>
    </row>
    <row r="146" spans="2:7" x14ac:dyDescent="0.2">
      <c r="B146" s="83">
        <v>-43714</v>
      </c>
      <c r="C146" s="99"/>
      <c r="D146" s="98" t="s">
        <v>518</v>
      </c>
      <c r="E146" s="99"/>
      <c r="F146" s="99"/>
      <c r="G146" s="85">
        <v>28684</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632</v>
      </c>
      <c r="C3" s="117"/>
      <c r="D3" s="121"/>
      <c r="E3" s="117"/>
      <c r="F3" s="117"/>
      <c r="G3" s="117"/>
      <c r="H3" s="117"/>
      <c r="I3" s="117"/>
      <c r="J3" s="117"/>
      <c r="K3" s="117"/>
      <c r="L3" s="122"/>
    </row>
    <row r="4" spans="2:12" s="120" customFormat="1" ht="15" customHeight="1" x14ac:dyDescent="0.25">
      <c r="B4" s="70" t="s">
        <v>631</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7109667</v>
      </c>
      <c r="C11" s="79" t="s">
        <v>1029</v>
      </c>
      <c r="D11" s="79" t="s">
        <v>599</v>
      </c>
      <c r="E11" s="166" t="s">
        <v>1052</v>
      </c>
      <c r="F11" s="80" t="s">
        <v>598</v>
      </c>
      <c r="G11" s="81">
        <f>G12+G13</f>
        <v>16976339</v>
      </c>
    </row>
    <row r="12" spans="2:12" x14ac:dyDescent="0.2">
      <c r="B12" s="78">
        <f>G11-B11</f>
        <v>9866672</v>
      </c>
      <c r="C12" s="79" t="s">
        <v>1030</v>
      </c>
      <c r="D12" s="60" t="s">
        <v>593</v>
      </c>
      <c r="E12" s="166" t="s">
        <v>1060</v>
      </c>
      <c r="F12" s="77" t="s">
        <v>1061</v>
      </c>
      <c r="G12" s="81">
        <v>16958062</v>
      </c>
    </row>
    <row r="13" spans="2:12" x14ac:dyDescent="0.2">
      <c r="B13" s="78">
        <v>2425593</v>
      </c>
      <c r="C13" s="79" t="s">
        <v>1031</v>
      </c>
      <c r="D13" s="79" t="s">
        <v>551</v>
      </c>
      <c r="E13" s="166" t="s">
        <v>1062</v>
      </c>
      <c r="F13" s="75" t="s">
        <v>1063</v>
      </c>
      <c r="G13" s="81">
        <v>18277</v>
      </c>
    </row>
    <row r="14" spans="2:12" x14ac:dyDescent="0.2">
      <c r="B14" s="78">
        <f>B12-B13</f>
        <v>7441079</v>
      </c>
      <c r="C14" s="79" t="s">
        <v>1032</v>
      </c>
      <c r="D14" s="60" t="s">
        <v>597</v>
      </c>
      <c r="E14" s="166"/>
      <c r="F14" s="77"/>
      <c r="G14" s="81"/>
    </row>
    <row r="15" spans="2:12" ht="7.15" customHeight="1" x14ac:dyDescent="0.2">
      <c r="B15" s="78"/>
      <c r="E15" s="76"/>
      <c r="F15" s="77"/>
      <c r="G15" s="81"/>
    </row>
    <row r="16" spans="2:12" x14ac:dyDescent="0.2">
      <c r="B16" s="83">
        <f>B11+B12</f>
        <v>16976339</v>
      </c>
      <c r="C16" s="84" t="s">
        <v>545</v>
      </c>
      <c r="D16" s="72"/>
      <c r="E16" s="167" t="s">
        <v>1039</v>
      </c>
      <c r="F16" s="72"/>
      <c r="G16" s="85">
        <f>G11</f>
        <v>16976339</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5446994</v>
      </c>
      <c r="C26" s="79" t="s">
        <v>1033</v>
      </c>
      <c r="D26" s="79" t="s">
        <v>594</v>
      </c>
      <c r="E26" s="166" t="s">
        <v>1030</v>
      </c>
      <c r="F26" s="62" t="s">
        <v>593</v>
      </c>
      <c r="G26" s="81">
        <f>+B12</f>
        <v>9866672</v>
      </c>
    </row>
    <row r="27" spans="2:7" x14ac:dyDescent="0.2">
      <c r="B27" s="78">
        <v>4273741</v>
      </c>
      <c r="C27" s="79" t="s">
        <v>592</v>
      </c>
      <c r="E27" s="76"/>
      <c r="F27" s="77"/>
      <c r="G27" s="81"/>
    </row>
    <row r="28" spans="2:7" x14ac:dyDescent="0.2">
      <c r="B28" s="78">
        <f>B29+B30</f>
        <v>1173253</v>
      </c>
      <c r="C28" s="79" t="s">
        <v>591</v>
      </c>
      <c r="E28" s="76"/>
      <c r="F28" s="77"/>
      <c r="G28" s="81"/>
    </row>
    <row r="29" spans="2:7" x14ac:dyDescent="0.2">
      <c r="B29" s="78">
        <v>1166286</v>
      </c>
      <c r="C29" s="79" t="s">
        <v>1056</v>
      </c>
      <c r="E29" s="76"/>
      <c r="F29" s="77"/>
      <c r="G29" s="81"/>
    </row>
    <row r="30" spans="2:7" x14ac:dyDescent="0.2">
      <c r="B30" s="78">
        <v>6967</v>
      </c>
      <c r="C30" s="79" t="s">
        <v>1057</v>
      </c>
      <c r="E30" s="76"/>
      <c r="F30" s="77"/>
      <c r="G30" s="81"/>
    </row>
    <row r="31" spans="2:7" ht="12.75" customHeight="1" x14ac:dyDescent="0.2">
      <c r="B31" s="78">
        <v>220069</v>
      </c>
      <c r="C31" s="79" t="s">
        <v>1034</v>
      </c>
      <c r="D31" s="75" t="s">
        <v>590</v>
      </c>
      <c r="E31" s="76"/>
      <c r="F31" s="77"/>
      <c r="G31" s="81"/>
    </row>
    <row r="32" spans="2:7" ht="12.75" customHeight="1" x14ac:dyDescent="0.2">
      <c r="B32" s="78">
        <v>-64063</v>
      </c>
      <c r="C32" s="79" t="s">
        <v>1035</v>
      </c>
      <c r="D32" s="75" t="s">
        <v>589</v>
      </c>
      <c r="E32" s="76"/>
      <c r="F32" s="77"/>
      <c r="G32" s="81"/>
    </row>
    <row r="33" spans="2:7" x14ac:dyDescent="0.2">
      <c r="B33" s="78">
        <f>G35-B26-B31-B32</f>
        <v>4263672</v>
      </c>
      <c r="C33" s="79" t="s">
        <v>1036</v>
      </c>
      <c r="D33" s="60" t="s">
        <v>587</v>
      </c>
      <c r="E33" s="76"/>
      <c r="F33" s="77"/>
      <c r="G33" s="81"/>
    </row>
    <row r="34" spans="2:7" x14ac:dyDescent="0.2">
      <c r="B34" s="78"/>
      <c r="E34" s="76"/>
      <c r="F34" s="77"/>
      <c r="G34" s="81"/>
    </row>
    <row r="35" spans="2:7" x14ac:dyDescent="0.2">
      <c r="B35" s="83">
        <f>B26+B31+B32+B33</f>
        <v>9866672</v>
      </c>
      <c r="C35" s="84" t="s">
        <v>1039</v>
      </c>
      <c r="D35" s="72"/>
      <c r="E35" s="167" t="s">
        <v>1039</v>
      </c>
      <c r="F35" s="72"/>
      <c r="G35" s="85">
        <f>G26</f>
        <v>9866672</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1717758</v>
      </c>
      <c r="C42" s="79" t="s">
        <v>1037</v>
      </c>
      <c r="D42" s="82" t="s">
        <v>586</v>
      </c>
      <c r="E42" s="166" t="s">
        <v>1036</v>
      </c>
      <c r="F42" s="60" t="s">
        <v>587</v>
      </c>
      <c r="G42" s="81">
        <f>+B33</f>
        <v>4263672</v>
      </c>
    </row>
    <row r="43" spans="2:7" x14ac:dyDescent="0.2">
      <c r="B43" s="78">
        <v>560047</v>
      </c>
      <c r="C43" s="88" t="s">
        <v>585</v>
      </c>
      <c r="E43" s="169" t="s">
        <v>1037</v>
      </c>
      <c r="F43" s="89" t="s">
        <v>586</v>
      </c>
      <c r="G43" s="81">
        <f>G44+G45+G47+G48+G49</f>
        <v>79243</v>
      </c>
    </row>
    <row r="44" spans="2:7" x14ac:dyDescent="0.2">
      <c r="B44" s="78">
        <v>1157711</v>
      </c>
      <c r="C44" s="79" t="s">
        <v>584</v>
      </c>
      <c r="E44" s="169" t="s">
        <v>1064</v>
      </c>
      <c r="F44" s="75" t="s">
        <v>1065</v>
      </c>
      <c r="G44" s="81">
        <v>31961</v>
      </c>
    </row>
    <row r="45" spans="2:7" x14ac:dyDescent="0.2">
      <c r="B45" s="78">
        <v>0</v>
      </c>
      <c r="C45" s="79" t="s">
        <v>583</v>
      </c>
      <c r="D45" s="77"/>
      <c r="E45" s="166" t="s">
        <v>1066</v>
      </c>
      <c r="F45" s="75" t="s">
        <v>1067</v>
      </c>
      <c r="G45" s="81">
        <v>47282</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2625157</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4342915</v>
      </c>
      <c r="C52" s="84" t="s">
        <v>1039</v>
      </c>
      <c r="D52" s="72"/>
      <c r="E52" s="167" t="s">
        <v>1039</v>
      </c>
      <c r="F52" s="72"/>
      <c r="G52" s="85">
        <f>G42+G43+G50</f>
        <v>4342915</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482844</v>
      </c>
      <c r="C59" s="79" t="s">
        <v>1040</v>
      </c>
      <c r="D59" s="80" t="s">
        <v>578</v>
      </c>
      <c r="E59" s="166" t="s">
        <v>1038</v>
      </c>
      <c r="F59" s="60" t="s">
        <v>577</v>
      </c>
      <c r="G59" s="81">
        <f>+B49</f>
        <v>2625157</v>
      </c>
    </row>
    <row r="60" spans="2:7" x14ac:dyDescent="0.2">
      <c r="B60" s="78">
        <v>482844</v>
      </c>
      <c r="C60" s="79" t="s">
        <v>576</v>
      </c>
      <c r="E60" s="166" t="s">
        <v>1058</v>
      </c>
      <c r="F60" s="79" t="s">
        <v>1059</v>
      </c>
      <c r="G60" s="81">
        <f>G61+G62</f>
        <v>6967</v>
      </c>
    </row>
    <row r="61" spans="2:7" x14ac:dyDescent="0.2">
      <c r="B61" s="78">
        <v>0</v>
      </c>
      <c r="C61" s="79" t="s">
        <v>575</v>
      </c>
      <c r="E61" s="166" t="s">
        <v>1076</v>
      </c>
      <c r="F61" s="75" t="s">
        <v>1077</v>
      </c>
      <c r="G61" s="81">
        <v>0</v>
      </c>
    </row>
    <row r="62" spans="2:7" x14ac:dyDescent="0.2">
      <c r="B62" s="78">
        <v>6967</v>
      </c>
      <c r="C62" s="79" t="s">
        <v>1041</v>
      </c>
      <c r="D62" s="79" t="s">
        <v>574</v>
      </c>
      <c r="E62" s="166" t="s">
        <v>1078</v>
      </c>
      <c r="F62" s="75" t="s">
        <v>1079</v>
      </c>
      <c r="G62" s="81">
        <v>6967</v>
      </c>
    </row>
    <row r="63" spans="2:7" x14ac:dyDescent="0.2">
      <c r="B63" s="78"/>
      <c r="D63" s="79" t="s">
        <v>573</v>
      </c>
      <c r="E63" s="166" t="s">
        <v>1042</v>
      </c>
      <c r="F63" s="75" t="s">
        <v>572</v>
      </c>
      <c r="G63" s="81">
        <f>G64+G65+G66</f>
        <v>28670</v>
      </c>
    </row>
    <row r="64" spans="2:7" x14ac:dyDescent="0.2">
      <c r="B64" s="78">
        <f>B65+B66+B67</f>
        <v>49007</v>
      </c>
      <c r="C64" s="79" t="s">
        <v>1042</v>
      </c>
      <c r="D64" s="75" t="s">
        <v>572</v>
      </c>
      <c r="E64" s="166" t="s">
        <v>1080</v>
      </c>
      <c r="F64" s="75" t="s">
        <v>1081</v>
      </c>
      <c r="G64" s="81">
        <v>0</v>
      </c>
    </row>
    <row r="65" spans="2:7" x14ac:dyDescent="0.2">
      <c r="B65" s="78">
        <v>38428</v>
      </c>
      <c r="C65" s="79" t="s">
        <v>571</v>
      </c>
      <c r="E65" s="166" t="s">
        <v>1082</v>
      </c>
      <c r="F65" s="75" t="s">
        <v>1083</v>
      </c>
      <c r="G65" s="81">
        <v>26165</v>
      </c>
    </row>
    <row r="66" spans="2:7" x14ac:dyDescent="0.2">
      <c r="B66" s="78">
        <v>0</v>
      </c>
      <c r="C66" s="79" t="s">
        <v>570</v>
      </c>
      <c r="E66" s="166" t="s">
        <v>1084</v>
      </c>
      <c r="F66" s="75" t="s">
        <v>1085</v>
      </c>
      <c r="G66" s="81">
        <v>2505</v>
      </c>
    </row>
    <row r="67" spans="2:7" x14ac:dyDescent="0.2">
      <c r="B67" s="78">
        <v>10579</v>
      </c>
      <c r="C67" s="79" t="s">
        <v>569</v>
      </c>
      <c r="E67" s="76"/>
      <c r="F67" s="77"/>
      <c r="G67" s="81"/>
    </row>
    <row r="68" spans="2:7" x14ac:dyDescent="0.2">
      <c r="B68" s="78">
        <f>G70-B59-B62-B64</f>
        <v>2121976</v>
      </c>
      <c r="C68" s="79" t="s">
        <v>1043</v>
      </c>
      <c r="D68" s="79" t="s">
        <v>564</v>
      </c>
      <c r="E68" s="76"/>
      <c r="F68" s="77"/>
      <c r="G68" s="81"/>
    </row>
    <row r="69" spans="2:7" ht="17.45" customHeight="1" x14ac:dyDescent="0.2">
      <c r="B69" s="78"/>
      <c r="E69" s="76"/>
      <c r="F69" s="77"/>
      <c r="G69" s="81"/>
    </row>
    <row r="70" spans="2:7" ht="17.45" customHeight="1" x14ac:dyDescent="0.2">
      <c r="B70" s="83">
        <f>B59+B62+B64+B68</f>
        <v>2660794</v>
      </c>
      <c r="C70" s="84" t="s">
        <v>1039</v>
      </c>
      <c r="D70" s="72"/>
      <c r="E70" s="167" t="s">
        <v>1039</v>
      </c>
      <c r="F70" s="72"/>
      <c r="G70" s="85">
        <f>G59+G60+G63</f>
        <v>2660794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2121976</v>
      </c>
    </row>
    <row r="78" spans="2:7" x14ac:dyDescent="0.2">
      <c r="B78" s="78"/>
      <c r="D78" s="79" t="s">
        <v>563</v>
      </c>
      <c r="E78" s="166"/>
      <c r="F78" s="79"/>
      <c r="G78" s="81"/>
    </row>
    <row r="79" spans="2:7" x14ac:dyDescent="0.2">
      <c r="B79" s="78">
        <f>G82-B77</f>
        <v>2121976</v>
      </c>
      <c r="C79" s="79" t="s">
        <v>1045</v>
      </c>
      <c r="D79" s="62" t="s">
        <v>562</v>
      </c>
      <c r="E79" s="76"/>
      <c r="F79" s="77"/>
      <c r="G79" s="81"/>
    </row>
    <row r="80" spans="2:7" x14ac:dyDescent="0.2">
      <c r="B80" s="78">
        <f>B79-B13</f>
        <v>-303617</v>
      </c>
      <c r="C80" s="79" t="s">
        <v>1046</v>
      </c>
      <c r="D80" s="60" t="s">
        <v>559</v>
      </c>
      <c r="E80" s="76"/>
      <c r="F80" s="77"/>
      <c r="G80" s="81"/>
    </row>
    <row r="81" spans="2:7" x14ac:dyDescent="0.2">
      <c r="B81" s="78"/>
      <c r="E81" s="76"/>
      <c r="F81" s="77"/>
      <c r="G81" s="81"/>
    </row>
    <row r="82" spans="2:7" x14ac:dyDescent="0.2">
      <c r="B82" s="83">
        <f>B77+B79</f>
        <v>2121976</v>
      </c>
      <c r="C82" s="84" t="s">
        <v>1039</v>
      </c>
      <c r="D82" s="72"/>
      <c r="E82" s="167" t="s">
        <v>1039</v>
      </c>
      <c r="F82" s="72"/>
      <c r="G82" s="85">
        <f>G77</f>
        <v>2121976</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320256</v>
      </c>
      <c r="C92" s="79" t="s">
        <v>1047</v>
      </c>
      <c r="D92" s="60" t="s">
        <v>552</v>
      </c>
      <c r="E92" s="166" t="s">
        <v>1045</v>
      </c>
      <c r="F92" s="60" t="s">
        <v>559</v>
      </c>
      <c r="G92" s="81">
        <f>+B80</f>
        <v>-303617</v>
      </c>
    </row>
    <row r="93" spans="2:7" x14ac:dyDescent="0.2">
      <c r="B93" s="78"/>
      <c r="D93" s="62" t="s">
        <v>550</v>
      </c>
      <c r="E93" s="166" t="s">
        <v>1053</v>
      </c>
      <c r="F93" s="75" t="s">
        <v>558</v>
      </c>
      <c r="G93" s="81">
        <f>G94+G95</f>
        <v>712464</v>
      </c>
    </row>
    <row r="94" spans="2:7" x14ac:dyDescent="0.2">
      <c r="B94" s="78"/>
      <c r="D94" s="79"/>
      <c r="E94" s="166" t="s">
        <v>557</v>
      </c>
      <c r="G94" s="81">
        <v>655952</v>
      </c>
    </row>
    <row r="95" spans="2:7" x14ac:dyDescent="0.2">
      <c r="B95" s="78"/>
      <c r="D95" s="79"/>
      <c r="E95" s="166" t="s">
        <v>556</v>
      </c>
      <c r="G95" s="81">
        <v>56512</v>
      </c>
    </row>
    <row r="96" spans="2:7" x14ac:dyDescent="0.2">
      <c r="B96" s="78"/>
      <c r="C96" s="79"/>
      <c r="E96" s="166" t="s">
        <v>1054</v>
      </c>
      <c r="F96" s="75" t="s">
        <v>555</v>
      </c>
      <c r="G96" s="81">
        <f>G97</f>
        <v>-88591</v>
      </c>
    </row>
    <row r="97" spans="2:7" x14ac:dyDescent="0.2">
      <c r="B97" s="90"/>
      <c r="C97" s="91"/>
      <c r="D97" s="79"/>
      <c r="E97" s="166" t="s">
        <v>1086</v>
      </c>
      <c r="F97" s="92" t="s">
        <v>1087</v>
      </c>
      <c r="G97" s="81">
        <v>-88591</v>
      </c>
    </row>
    <row r="98" spans="2:7" x14ac:dyDescent="0.2">
      <c r="B98" s="78"/>
      <c r="E98" s="76"/>
      <c r="F98" s="77"/>
      <c r="G98" s="81"/>
    </row>
    <row r="99" spans="2:7" x14ac:dyDescent="0.2">
      <c r="B99" s="83">
        <f>B92</f>
        <v>320256</v>
      </c>
      <c r="C99" s="84" t="s">
        <v>1039</v>
      </c>
      <c r="D99" s="72"/>
      <c r="E99" s="167" t="s">
        <v>1039</v>
      </c>
      <c r="F99" s="72"/>
      <c r="G99" s="85">
        <f>G92+G93+G96</f>
        <v>320256</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2499227</v>
      </c>
      <c r="C106" s="79" t="s">
        <v>1048</v>
      </c>
      <c r="D106" s="94" t="s">
        <v>553</v>
      </c>
      <c r="E106" s="76"/>
      <c r="F106" s="77"/>
      <c r="G106" s="76"/>
    </row>
    <row r="107" spans="2:7" x14ac:dyDescent="0.2">
      <c r="B107" s="78">
        <v>2495028</v>
      </c>
      <c r="C107" s="79" t="s">
        <v>1049</v>
      </c>
      <c r="D107" s="79"/>
      <c r="E107" s="166" t="s">
        <v>1047</v>
      </c>
      <c r="F107" s="62" t="s">
        <v>552</v>
      </c>
      <c r="G107" s="81"/>
    </row>
    <row r="108" spans="2:7" x14ac:dyDescent="0.2">
      <c r="B108" s="78">
        <f>-B13</f>
        <v>-2425593</v>
      </c>
      <c r="C108" s="79" t="s">
        <v>1055</v>
      </c>
      <c r="D108" s="79" t="s">
        <v>551</v>
      </c>
      <c r="E108" s="166"/>
      <c r="F108" s="61" t="s">
        <v>550</v>
      </c>
      <c r="G108" s="81">
        <f>B92</f>
        <v>320256</v>
      </c>
    </row>
    <row r="109" spans="2:7" x14ac:dyDescent="0.2">
      <c r="B109" s="78">
        <v>4199</v>
      </c>
      <c r="C109" s="88" t="s">
        <v>549</v>
      </c>
      <c r="D109" s="79" t="s">
        <v>1088</v>
      </c>
      <c r="E109" s="76"/>
      <c r="F109" s="95"/>
      <c r="G109" s="96"/>
    </row>
    <row r="110" spans="2:7" x14ac:dyDescent="0.2">
      <c r="B110" s="78">
        <v>0</v>
      </c>
      <c r="C110" s="88" t="s">
        <v>548</v>
      </c>
      <c r="D110" s="79" t="s">
        <v>547</v>
      </c>
      <c r="E110" s="170"/>
      <c r="G110" s="81"/>
    </row>
    <row r="111" spans="2:7" x14ac:dyDescent="0.2">
      <c r="B111" s="78">
        <v>107193</v>
      </c>
      <c r="C111" s="88" t="s">
        <v>1050</v>
      </c>
      <c r="D111" s="79" t="s">
        <v>1089</v>
      </c>
      <c r="E111" s="76"/>
      <c r="F111" s="95"/>
      <c r="G111" s="96"/>
    </row>
    <row r="112" spans="2:7" x14ac:dyDescent="0.2">
      <c r="B112" s="78"/>
      <c r="C112" s="79"/>
      <c r="D112" s="79" t="s">
        <v>1090</v>
      </c>
      <c r="E112" s="170"/>
      <c r="G112" s="81"/>
    </row>
    <row r="113" spans="2:7" x14ac:dyDescent="0.2">
      <c r="B113" s="78">
        <f>G115-B106-B108-B111</f>
        <v>139429</v>
      </c>
      <c r="C113" s="168" t="s">
        <v>1051</v>
      </c>
      <c r="D113" s="60" t="s">
        <v>546</v>
      </c>
      <c r="E113" s="170"/>
      <c r="F113" s="92"/>
      <c r="G113" s="81"/>
    </row>
    <row r="114" spans="2:7" x14ac:dyDescent="0.2">
      <c r="B114" s="78"/>
      <c r="D114" s="79"/>
      <c r="E114" s="170"/>
      <c r="F114" s="77"/>
      <c r="G114" s="81"/>
    </row>
    <row r="115" spans="2:7" x14ac:dyDescent="0.2">
      <c r="B115" s="83">
        <f>B106+B108+B111+B113</f>
        <v>320256</v>
      </c>
      <c r="C115" s="84" t="s">
        <v>1039</v>
      </c>
      <c r="D115" s="98"/>
      <c r="E115" s="167" t="s">
        <v>1039</v>
      </c>
      <c r="F115" s="72"/>
      <c r="G115" s="85">
        <f>G108</f>
        <v>320256</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139429</v>
      </c>
    </row>
    <row r="123" spans="2:7" ht="15" x14ac:dyDescent="0.2">
      <c r="B123" s="78">
        <f>B125+B128+B131+B134+B137+B142+B143+B144</f>
        <v>242067</v>
      </c>
      <c r="C123" s="52"/>
      <c r="D123" s="79" t="s">
        <v>540</v>
      </c>
      <c r="E123" s="52"/>
      <c r="F123" s="52"/>
      <c r="G123" s="81">
        <f>G125+G128+G131+G134+G137+G142+G143+G144</f>
        <v>102638</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93949</v>
      </c>
      <c r="D128" s="79" t="s">
        <v>536</v>
      </c>
      <c r="G128" s="81">
        <f>G129+G130</f>
        <v>35887</v>
      </c>
    </row>
    <row r="129" spans="2:7" x14ac:dyDescent="0.2">
      <c r="B129" s="78">
        <v>191547</v>
      </c>
      <c r="D129" s="79" t="s">
        <v>535</v>
      </c>
      <c r="G129" s="81">
        <v>0</v>
      </c>
    </row>
    <row r="130" spans="2:7" x14ac:dyDescent="0.2">
      <c r="B130" s="78">
        <v>-97598</v>
      </c>
      <c r="D130" s="79" t="s">
        <v>534</v>
      </c>
      <c r="G130" s="81">
        <v>35887</v>
      </c>
    </row>
    <row r="131" spans="2:7" x14ac:dyDescent="0.2">
      <c r="B131" s="78">
        <f>B132+B133</f>
        <v>-10147</v>
      </c>
      <c r="D131" s="79" t="s">
        <v>533</v>
      </c>
      <c r="G131" s="81">
        <f>G132+G133</f>
        <v>760917</v>
      </c>
    </row>
    <row r="132" spans="2:7" x14ac:dyDescent="0.2">
      <c r="B132" s="78">
        <v>-5671</v>
      </c>
      <c r="D132" s="79" t="s">
        <v>532</v>
      </c>
      <c r="G132" s="81">
        <v>162545</v>
      </c>
    </row>
    <row r="133" spans="2:7" x14ac:dyDescent="0.2">
      <c r="B133" s="78">
        <v>-4476</v>
      </c>
      <c r="D133" s="79" t="s">
        <v>531</v>
      </c>
      <c r="G133" s="81">
        <v>598372</v>
      </c>
    </row>
    <row r="134" spans="2:7" x14ac:dyDescent="0.2">
      <c r="B134" s="78">
        <f>B135+B136</f>
        <v>131120</v>
      </c>
      <c r="D134" s="79" t="s">
        <v>530</v>
      </c>
      <c r="G134" s="81">
        <f>G135+G136</f>
        <v>-946464</v>
      </c>
    </row>
    <row r="135" spans="2:7" x14ac:dyDescent="0.2">
      <c r="B135" s="78">
        <v>20218</v>
      </c>
      <c r="D135" s="79" t="s">
        <v>529</v>
      </c>
      <c r="G135" s="81">
        <v>-238737</v>
      </c>
    </row>
    <row r="136" spans="2:7" x14ac:dyDescent="0.2">
      <c r="B136" s="78">
        <v>110902</v>
      </c>
      <c r="D136" s="79" t="s">
        <v>528</v>
      </c>
      <c r="G136" s="81">
        <v>-707727</v>
      </c>
    </row>
    <row r="137" spans="2:7" x14ac:dyDescent="0.2">
      <c r="B137" s="78">
        <f>B138+B141</f>
        <v>526725</v>
      </c>
      <c r="D137" s="97" t="s">
        <v>527</v>
      </c>
      <c r="G137" s="81">
        <f>G138+G141</f>
        <v>3336</v>
      </c>
    </row>
    <row r="138" spans="2:7" x14ac:dyDescent="0.2">
      <c r="B138" s="78">
        <f>B139+B140</f>
        <v>526716</v>
      </c>
      <c r="D138" s="97" t="s">
        <v>526</v>
      </c>
      <c r="G138" s="81">
        <f>G139+G140</f>
        <v>3336</v>
      </c>
    </row>
    <row r="139" spans="2:7" x14ac:dyDescent="0.2">
      <c r="B139" s="78">
        <v>526716</v>
      </c>
      <c r="D139" s="97" t="s">
        <v>525</v>
      </c>
      <c r="G139" s="81">
        <v>3336</v>
      </c>
    </row>
    <row r="140" spans="2:7" x14ac:dyDescent="0.2">
      <c r="B140" s="78">
        <v>0</v>
      </c>
      <c r="D140" s="97" t="s">
        <v>524</v>
      </c>
      <c r="G140" s="81">
        <v>0</v>
      </c>
    </row>
    <row r="141" spans="2:7" x14ac:dyDescent="0.2">
      <c r="B141" s="78">
        <v>9</v>
      </c>
      <c r="D141" s="97" t="s">
        <v>523</v>
      </c>
      <c r="G141" s="81">
        <v>0</v>
      </c>
    </row>
    <row r="142" spans="2:7" x14ac:dyDescent="0.2">
      <c r="B142" s="78">
        <v>0</v>
      </c>
      <c r="D142" s="79" t="s">
        <v>522</v>
      </c>
      <c r="G142" s="81">
        <v>0</v>
      </c>
    </row>
    <row r="143" spans="2:7" x14ac:dyDescent="0.2">
      <c r="B143" s="78">
        <v>3</v>
      </c>
      <c r="D143" s="79" t="s">
        <v>521</v>
      </c>
      <c r="G143" s="81">
        <v>-11532</v>
      </c>
    </row>
    <row r="144" spans="2:7" x14ac:dyDescent="0.2">
      <c r="B144" s="78">
        <f>B145+B146</f>
        <v>-499583</v>
      </c>
      <c r="D144" s="79" t="s">
        <v>520</v>
      </c>
      <c r="G144" s="81">
        <f>G145+G146</f>
        <v>260494</v>
      </c>
    </row>
    <row r="145" spans="2:7" x14ac:dyDescent="0.2">
      <c r="B145" s="78">
        <v>357524</v>
      </c>
      <c r="D145" s="79" t="s">
        <v>519</v>
      </c>
      <c r="G145" s="81">
        <v>224076</v>
      </c>
    </row>
    <row r="146" spans="2:7" x14ac:dyDescent="0.2">
      <c r="B146" s="83">
        <v>-857107</v>
      </c>
      <c r="C146" s="99"/>
      <c r="D146" s="98" t="s">
        <v>518</v>
      </c>
      <c r="E146" s="99"/>
      <c r="F146" s="99"/>
      <c r="G146" s="85">
        <v>36418</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633</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61500</v>
      </c>
      <c r="C11" s="79" t="s">
        <v>1029</v>
      </c>
      <c r="D11" s="79" t="s">
        <v>599</v>
      </c>
      <c r="E11" s="166" t="s">
        <v>1052</v>
      </c>
      <c r="F11" s="80" t="s">
        <v>598</v>
      </c>
      <c r="G11" s="81">
        <f>G12+G13</f>
        <v>171102</v>
      </c>
    </row>
    <row r="12" spans="2:12" x14ac:dyDescent="0.2">
      <c r="B12" s="78">
        <f>G11-B11</f>
        <v>109602</v>
      </c>
      <c r="C12" s="79" t="s">
        <v>1030</v>
      </c>
      <c r="D12" s="60" t="s">
        <v>593</v>
      </c>
      <c r="E12" s="166" t="s">
        <v>1060</v>
      </c>
      <c r="F12" s="77" t="s">
        <v>1061</v>
      </c>
      <c r="G12" s="81">
        <v>168032</v>
      </c>
    </row>
    <row r="13" spans="2:12" x14ac:dyDescent="0.2">
      <c r="B13" s="78">
        <v>14275</v>
      </c>
      <c r="C13" s="79" t="s">
        <v>1031</v>
      </c>
      <c r="D13" s="79" t="s">
        <v>551</v>
      </c>
      <c r="E13" s="166" t="s">
        <v>1062</v>
      </c>
      <c r="F13" s="75" t="s">
        <v>1063</v>
      </c>
      <c r="G13" s="81">
        <v>3070</v>
      </c>
    </row>
    <row r="14" spans="2:12" x14ac:dyDescent="0.2">
      <c r="B14" s="78">
        <f>B12-B13</f>
        <v>95327</v>
      </c>
      <c r="C14" s="79" t="s">
        <v>1032</v>
      </c>
      <c r="D14" s="60" t="s">
        <v>597</v>
      </c>
      <c r="E14" s="166"/>
      <c r="F14" s="77"/>
      <c r="G14" s="81"/>
    </row>
    <row r="15" spans="2:12" ht="7.15" customHeight="1" x14ac:dyDescent="0.2">
      <c r="B15" s="78"/>
      <c r="E15" s="76"/>
      <c r="F15" s="77"/>
      <c r="G15" s="81"/>
    </row>
    <row r="16" spans="2:12" x14ac:dyDescent="0.2">
      <c r="B16" s="83">
        <f>B11+B12</f>
        <v>171102</v>
      </c>
      <c r="C16" s="84" t="s">
        <v>545</v>
      </c>
      <c r="D16" s="72"/>
      <c r="E16" s="167" t="s">
        <v>1039</v>
      </c>
      <c r="F16" s="72"/>
      <c r="G16" s="85">
        <f>G11</f>
        <v>171102</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69401</v>
      </c>
      <c r="C26" s="79" t="s">
        <v>1033</v>
      </c>
      <c r="D26" s="79" t="s">
        <v>594</v>
      </c>
      <c r="E26" s="166" t="s">
        <v>1030</v>
      </c>
      <c r="F26" s="62" t="s">
        <v>593</v>
      </c>
      <c r="G26" s="81">
        <f>+B12</f>
        <v>109602</v>
      </c>
    </row>
    <row r="27" spans="2:7" x14ac:dyDescent="0.2">
      <c r="B27" s="78">
        <v>54383</v>
      </c>
      <c r="C27" s="79" t="s">
        <v>592</v>
      </c>
      <c r="E27" s="76"/>
      <c r="F27" s="77"/>
      <c r="G27" s="81"/>
    </row>
    <row r="28" spans="2:7" x14ac:dyDescent="0.2">
      <c r="B28" s="78">
        <f>B29+B30</f>
        <v>15018</v>
      </c>
      <c r="C28" s="79" t="s">
        <v>591</v>
      </c>
      <c r="E28" s="76"/>
      <c r="F28" s="77"/>
      <c r="G28" s="81"/>
    </row>
    <row r="29" spans="2:7" x14ac:dyDescent="0.2">
      <c r="B29" s="78">
        <v>14858</v>
      </c>
      <c r="C29" s="79" t="s">
        <v>1056</v>
      </c>
      <c r="E29" s="76"/>
      <c r="F29" s="77"/>
      <c r="G29" s="81"/>
    </row>
    <row r="30" spans="2:7" x14ac:dyDescent="0.2">
      <c r="B30" s="78">
        <v>160</v>
      </c>
      <c r="C30" s="79" t="s">
        <v>1057</v>
      </c>
      <c r="E30" s="76"/>
      <c r="F30" s="77"/>
      <c r="G30" s="81"/>
    </row>
    <row r="31" spans="2:7" ht="12.75" customHeight="1" x14ac:dyDescent="0.2">
      <c r="B31" s="78">
        <v>824</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39377</v>
      </c>
      <c r="C33" s="79" t="s">
        <v>1036</v>
      </c>
      <c r="D33" s="60" t="s">
        <v>587</v>
      </c>
      <c r="E33" s="76"/>
      <c r="F33" s="77"/>
      <c r="G33" s="81"/>
    </row>
    <row r="34" spans="2:7" x14ac:dyDescent="0.2">
      <c r="B34" s="78"/>
      <c r="E34" s="76"/>
      <c r="F34" s="77"/>
      <c r="G34" s="81"/>
    </row>
    <row r="35" spans="2:7" x14ac:dyDescent="0.2">
      <c r="B35" s="83">
        <f>B26+B31+B32+B33</f>
        <v>109602</v>
      </c>
      <c r="C35" s="84" t="s">
        <v>1039</v>
      </c>
      <c r="D35" s="72"/>
      <c r="E35" s="167" t="s">
        <v>1039</v>
      </c>
      <c r="F35" s="72"/>
      <c r="G35" s="85">
        <f>G26</f>
        <v>109602</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22256</v>
      </c>
      <c r="C42" s="79" t="s">
        <v>1037</v>
      </c>
      <c r="D42" s="82" t="s">
        <v>586</v>
      </c>
      <c r="E42" s="166" t="s">
        <v>1036</v>
      </c>
      <c r="F42" s="60" t="s">
        <v>587</v>
      </c>
      <c r="G42" s="81">
        <f>+B33</f>
        <v>39377</v>
      </c>
    </row>
    <row r="43" spans="2:7" x14ac:dyDescent="0.2">
      <c r="B43" s="78">
        <v>320</v>
      </c>
      <c r="C43" s="88" t="s">
        <v>585</v>
      </c>
      <c r="E43" s="169" t="s">
        <v>1037</v>
      </c>
      <c r="F43" s="89" t="s">
        <v>586</v>
      </c>
      <c r="G43" s="81">
        <f>G44+G45+G47+G48+G49</f>
        <v>4651</v>
      </c>
    </row>
    <row r="44" spans="2:7" x14ac:dyDescent="0.2">
      <c r="B44" s="78">
        <v>21936</v>
      </c>
      <c r="C44" s="79" t="s">
        <v>584</v>
      </c>
      <c r="E44" s="169" t="s">
        <v>1064</v>
      </c>
      <c r="F44" s="75" t="s">
        <v>1065</v>
      </c>
      <c r="G44" s="81">
        <v>104</v>
      </c>
    </row>
    <row r="45" spans="2:7" x14ac:dyDescent="0.2">
      <c r="B45" s="78">
        <v>0</v>
      </c>
      <c r="C45" s="79" t="s">
        <v>583</v>
      </c>
      <c r="D45" s="77"/>
      <c r="E45" s="166" t="s">
        <v>1066</v>
      </c>
      <c r="F45" s="75" t="s">
        <v>1067</v>
      </c>
      <c r="G45" s="81">
        <v>4547</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21772</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44028</v>
      </c>
      <c r="C52" s="84" t="s">
        <v>1039</v>
      </c>
      <c r="D52" s="72"/>
      <c r="E52" s="167" t="s">
        <v>1039</v>
      </c>
      <c r="F52" s="72"/>
      <c r="G52" s="85">
        <f>G42+G43+G50</f>
        <v>44028</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2061</v>
      </c>
      <c r="C59" s="79" t="s">
        <v>1040</v>
      </c>
      <c r="D59" s="80" t="s">
        <v>578</v>
      </c>
      <c r="E59" s="166" t="s">
        <v>1038</v>
      </c>
      <c r="F59" s="60" t="s">
        <v>577</v>
      </c>
      <c r="G59" s="81">
        <f>+B49</f>
        <v>21772</v>
      </c>
    </row>
    <row r="60" spans="2:7" x14ac:dyDescent="0.2">
      <c r="B60" s="78">
        <v>2061</v>
      </c>
      <c r="C60" s="79" t="s">
        <v>576</v>
      </c>
      <c r="E60" s="166" t="s">
        <v>1058</v>
      </c>
      <c r="F60" s="79" t="s">
        <v>1059</v>
      </c>
      <c r="G60" s="81">
        <f>G61+G62</f>
        <v>160</v>
      </c>
    </row>
    <row r="61" spans="2:7" x14ac:dyDescent="0.2">
      <c r="B61" s="78">
        <v>0</v>
      </c>
      <c r="C61" s="79" t="s">
        <v>575</v>
      </c>
      <c r="E61" s="166" t="s">
        <v>1076</v>
      </c>
      <c r="F61" s="75" t="s">
        <v>1077</v>
      </c>
      <c r="G61" s="81">
        <v>0</v>
      </c>
    </row>
    <row r="62" spans="2:7" x14ac:dyDescent="0.2">
      <c r="B62" s="78">
        <v>160</v>
      </c>
      <c r="C62" s="79" t="s">
        <v>1041</v>
      </c>
      <c r="D62" s="79" t="s">
        <v>574</v>
      </c>
      <c r="E62" s="166" t="s">
        <v>1078</v>
      </c>
      <c r="F62" s="75" t="s">
        <v>1079</v>
      </c>
      <c r="G62" s="81">
        <v>160</v>
      </c>
    </row>
    <row r="63" spans="2:7" x14ac:dyDescent="0.2">
      <c r="B63" s="78"/>
      <c r="D63" s="79" t="s">
        <v>573</v>
      </c>
      <c r="E63" s="166" t="s">
        <v>1042</v>
      </c>
      <c r="F63" s="75" t="s">
        <v>572</v>
      </c>
      <c r="G63" s="81">
        <f>G64+G65+G66</f>
        <v>1719</v>
      </c>
    </row>
    <row r="64" spans="2:7" x14ac:dyDescent="0.2">
      <c r="B64" s="78">
        <f>B65+B66+B67</f>
        <v>930</v>
      </c>
      <c r="C64" s="79" t="s">
        <v>1042</v>
      </c>
      <c r="D64" s="75" t="s">
        <v>572</v>
      </c>
      <c r="E64" s="166" t="s">
        <v>1080</v>
      </c>
      <c r="F64" s="75" t="s">
        <v>1081</v>
      </c>
      <c r="G64" s="81">
        <v>0</v>
      </c>
    </row>
    <row r="65" spans="2:7" x14ac:dyDescent="0.2">
      <c r="B65" s="78">
        <v>231</v>
      </c>
      <c r="C65" s="79" t="s">
        <v>571</v>
      </c>
      <c r="E65" s="166" t="s">
        <v>1082</v>
      </c>
      <c r="F65" s="75" t="s">
        <v>1083</v>
      </c>
      <c r="G65" s="81">
        <v>0</v>
      </c>
    </row>
    <row r="66" spans="2:7" x14ac:dyDescent="0.2">
      <c r="B66" s="78">
        <v>0</v>
      </c>
      <c r="C66" s="79" t="s">
        <v>570</v>
      </c>
      <c r="E66" s="166" t="s">
        <v>1084</v>
      </c>
      <c r="F66" s="75" t="s">
        <v>1085</v>
      </c>
      <c r="G66" s="81">
        <v>1719</v>
      </c>
    </row>
    <row r="67" spans="2:7" x14ac:dyDescent="0.2">
      <c r="B67" s="78">
        <v>699</v>
      </c>
      <c r="C67" s="79" t="s">
        <v>569</v>
      </c>
      <c r="E67" s="76"/>
      <c r="F67" s="77"/>
      <c r="G67" s="81"/>
    </row>
    <row r="68" spans="2:7" x14ac:dyDescent="0.2">
      <c r="B68" s="78">
        <f>G70-B59-B62-B64</f>
        <v>20500</v>
      </c>
      <c r="C68" s="79" t="s">
        <v>1043</v>
      </c>
      <c r="D68" s="79" t="s">
        <v>564</v>
      </c>
      <c r="E68" s="76"/>
      <c r="F68" s="77"/>
      <c r="G68" s="81"/>
    </row>
    <row r="69" spans="2:7" ht="17.45" customHeight="1" x14ac:dyDescent="0.2">
      <c r="B69" s="78"/>
      <c r="E69" s="76"/>
      <c r="F69" s="77"/>
      <c r="G69" s="81"/>
    </row>
    <row r="70" spans="2:7" ht="17.45" customHeight="1" x14ac:dyDescent="0.2">
      <c r="B70" s="83">
        <f>B59+B62+B64+B68</f>
        <v>23651</v>
      </c>
      <c r="C70" s="84" t="s">
        <v>1039</v>
      </c>
      <c r="D70" s="72"/>
      <c r="E70" s="167" t="s">
        <v>1039</v>
      </c>
      <c r="F70" s="72"/>
      <c r="G70" s="85">
        <f>G59+G60+G63</f>
        <v>23651</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20500</v>
      </c>
    </row>
    <row r="78" spans="2:7" x14ac:dyDescent="0.2">
      <c r="B78" s="78"/>
      <c r="D78" s="79" t="s">
        <v>563</v>
      </c>
      <c r="E78" s="166"/>
      <c r="F78" s="79"/>
      <c r="G78" s="81"/>
    </row>
    <row r="79" spans="2:7" x14ac:dyDescent="0.2">
      <c r="B79" s="78">
        <f>G82-B77</f>
        <v>20500</v>
      </c>
      <c r="C79" s="79" t="s">
        <v>1045</v>
      </c>
      <c r="D79" s="62" t="s">
        <v>562</v>
      </c>
      <c r="E79" s="76"/>
      <c r="F79" s="77"/>
      <c r="G79" s="81"/>
    </row>
    <row r="80" spans="2:7" x14ac:dyDescent="0.2">
      <c r="B80" s="78">
        <f>B79-B13</f>
        <v>6225</v>
      </c>
      <c r="C80" s="79" t="s">
        <v>1046</v>
      </c>
      <c r="D80" s="60" t="s">
        <v>559</v>
      </c>
      <c r="E80" s="76"/>
      <c r="F80" s="77"/>
      <c r="G80" s="81"/>
    </row>
    <row r="81" spans="2:7" x14ac:dyDescent="0.2">
      <c r="B81" s="78"/>
      <c r="E81" s="76"/>
      <c r="F81" s="77"/>
      <c r="G81" s="81"/>
    </row>
    <row r="82" spans="2:7" x14ac:dyDescent="0.2">
      <c r="B82" s="83">
        <f>B77+B79</f>
        <v>20500</v>
      </c>
      <c r="C82" s="84" t="s">
        <v>1039</v>
      </c>
      <c r="D82" s="72"/>
      <c r="E82" s="167" t="s">
        <v>1039</v>
      </c>
      <c r="F82" s="72"/>
      <c r="G82" s="85">
        <f>G77</f>
        <v>20500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5793</v>
      </c>
      <c r="C92" s="79" t="s">
        <v>1047</v>
      </c>
      <c r="D92" s="60" t="s">
        <v>552</v>
      </c>
      <c r="E92" s="166" t="s">
        <v>1045</v>
      </c>
      <c r="F92" s="60" t="s">
        <v>559</v>
      </c>
      <c r="G92" s="81">
        <f>+B80</f>
        <v>6225</v>
      </c>
    </row>
    <row r="93" spans="2:7" x14ac:dyDescent="0.2">
      <c r="B93" s="78"/>
      <c r="D93" s="62" t="s">
        <v>550</v>
      </c>
      <c r="E93" s="166" t="s">
        <v>1053</v>
      </c>
      <c r="F93" s="75" t="s">
        <v>558</v>
      </c>
      <c r="G93" s="81">
        <f>G94+G95</f>
        <v>144</v>
      </c>
    </row>
    <row r="94" spans="2:7" x14ac:dyDescent="0.2">
      <c r="B94" s="78"/>
      <c r="D94" s="79"/>
      <c r="E94" s="166" t="s">
        <v>557</v>
      </c>
      <c r="G94" s="81">
        <v>144</v>
      </c>
    </row>
    <row r="95" spans="2:7" x14ac:dyDescent="0.2">
      <c r="B95" s="78"/>
      <c r="D95" s="79"/>
      <c r="E95" s="166" t="s">
        <v>556</v>
      </c>
      <c r="G95" s="81">
        <v>0</v>
      </c>
    </row>
    <row r="96" spans="2:7" x14ac:dyDescent="0.2">
      <c r="B96" s="78"/>
      <c r="C96" s="79"/>
      <c r="E96" s="166" t="s">
        <v>1054</v>
      </c>
      <c r="F96" s="75" t="s">
        <v>555</v>
      </c>
      <c r="G96" s="81">
        <f>G97</f>
        <v>-576</v>
      </c>
    </row>
    <row r="97" spans="2:7" x14ac:dyDescent="0.2">
      <c r="B97" s="90"/>
      <c r="C97" s="91"/>
      <c r="D97" s="79"/>
      <c r="E97" s="166" t="s">
        <v>1086</v>
      </c>
      <c r="F97" s="92" t="s">
        <v>1087</v>
      </c>
      <c r="G97" s="81">
        <v>-576</v>
      </c>
    </row>
    <row r="98" spans="2:7" x14ac:dyDescent="0.2">
      <c r="B98" s="78"/>
      <c r="E98" s="76"/>
      <c r="F98" s="77"/>
      <c r="G98" s="81"/>
    </row>
    <row r="99" spans="2:7" x14ac:dyDescent="0.2">
      <c r="B99" s="83">
        <f>B92</f>
        <v>5793</v>
      </c>
      <c r="C99" s="84" t="s">
        <v>1039</v>
      </c>
      <c r="D99" s="72"/>
      <c r="E99" s="167" t="s">
        <v>1039</v>
      </c>
      <c r="F99" s="72"/>
      <c r="G99" s="85">
        <f>G92+G93+G96</f>
        <v>5793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20781</v>
      </c>
      <c r="C106" s="79" t="s">
        <v>1048</v>
      </c>
      <c r="D106" s="94" t="s">
        <v>553</v>
      </c>
      <c r="E106" s="76"/>
      <c r="F106" s="77"/>
      <c r="G106" s="76"/>
    </row>
    <row r="107" spans="2:7" x14ac:dyDescent="0.2">
      <c r="B107" s="78">
        <v>21093</v>
      </c>
      <c r="C107" s="79" t="s">
        <v>1049</v>
      </c>
      <c r="D107" s="79"/>
      <c r="E107" s="166" t="s">
        <v>1047</v>
      </c>
      <c r="F107" s="62" t="s">
        <v>552</v>
      </c>
      <c r="G107" s="81"/>
    </row>
    <row r="108" spans="2:7" x14ac:dyDescent="0.2">
      <c r="B108" s="78">
        <f>-B13</f>
        <v>-14275</v>
      </c>
      <c r="C108" s="79" t="s">
        <v>1055</v>
      </c>
      <c r="D108" s="79" t="s">
        <v>551</v>
      </c>
      <c r="E108" s="166"/>
      <c r="F108" s="61" t="s">
        <v>550</v>
      </c>
      <c r="G108" s="81">
        <f>B92</f>
        <v>5793</v>
      </c>
    </row>
    <row r="109" spans="2:7" x14ac:dyDescent="0.2">
      <c r="B109" s="78">
        <v>-312</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-713</v>
      </c>
      <c r="C113" s="168" t="s">
        <v>1051</v>
      </c>
      <c r="D113" s="60" t="s">
        <v>546</v>
      </c>
      <c r="E113" s="170"/>
      <c r="F113" s="92"/>
      <c r="G113" s="81"/>
    </row>
    <row r="114" spans="2:7" x14ac:dyDescent="0.2">
      <c r="B114" s="78"/>
      <c r="D114" s="79"/>
      <c r="E114" s="170"/>
      <c r="F114" s="77"/>
      <c r="G114" s="81"/>
    </row>
    <row r="115" spans="2:7" x14ac:dyDescent="0.2">
      <c r="B115" s="83">
        <f>B106+B108+B111+B113</f>
        <v>5793</v>
      </c>
      <c r="C115" s="84" t="s">
        <v>1039</v>
      </c>
      <c r="D115" s="98"/>
      <c r="E115" s="167" t="s">
        <v>1039</v>
      </c>
      <c r="F115" s="72"/>
      <c r="G115" s="85">
        <f>G108</f>
        <v>5793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-713</v>
      </c>
    </row>
    <row r="123" spans="2:7" ht="15" x14ac:dyDescent="0.2">
      <c r="B123" s="78">
        <f>B125+B128+B131+B134+B137+B142+B143+B144</f>
        <v>-15234</v>
      </c>
      <c r="C123" s="52"/>
      <c r="D123" s="79" t="s">
        <v>540</v>
      </c>
      <c r="E123" s="52"/>
      <c r="F123" s="52"/>
      <c r="G123" s="81">
        <f>G125+G128+G131+G134+G137+G142+G143+G144</f>
        <v>-14521</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-17522</v>
      </c>
      <c r="D128" s="79" t="s">
        <v>536</v>
      </c>
      <c r="G128" s="81">
        <f>G129+G130</f>
        <v>10</v>
      </c>
    </row>
    <row r="129" spans="2:7" x14ac:dyDescent="0.2">
      <c r="B129" s="78">
        <v>-17521</v>
      </c>
      <c r="D129" s="79" t="s">
        <v>535</v>
      </c>
      <c r="G129" s="81">
        <v>0</v>
      </c>
    </row>
    <row r="130" spans="2:7" x14ac:dyDescent="0.2">
      <c r="B130" s="78">
        <v>-1</v>
      </c>
      <c r="D130" s="79" t="s">
        <v>534</v>
      </c>
      <c r="G130" s="81">
        <v>10</v>
      </c>
    </row>
    <row r="131" spans="2:7" x14ac:dyDescent="0.2">
      <c r="B131" s="78">
        <f>B132+B133</f>
        <v>500</v>
      </c>
      <c r="D131" s="79" t="s">
        <v>533</v>
      </c>
      <c r="G131" s="81">
        <f>G132+G133</f>
        <v>0</v>
      </c>
    </row>
    <row r="132" spans="2:7" x14ac:dyDescent="0.2">
      <c r="B132" s="78">
        <v>-1500</v>
      </c>
      <c r="D132" s="79" t="s">
        <v>532</v>
      </c>
      <c r="G132" s="81">
        <v>0</v>
      </c>
    </row>
    <row r="133" spans="2:7" x14ac:dyDescent="0.2">
      <c r="B133" s="78">
        <v>2000</v>
      </c>
      <c r="D133" s="79" t="s">
        <v>531</v>
      </c>
      <c r="G133" s="81">
        <v>0</v>
      </c>
    </row>
    <row r="134" spans="2:7" x14ac:dyDescent="0.2">
      <c r="B134" s="78">
        <f>B135+B136</f>
        <v>-177</v>
      </c>
      <c r="D134" s="79" t="s">
        <v>530</v>
      </c>
      <c r="G134" s="81">
        <f>G135+G136</f>
        <v>948</v>
      </c>
    </row>
    <row r="135" spans="2:7" x14ac:dyDescent="0.2">
      <c r="B135" s="78">
        <v>-124</v>
      </c>
      <c r="D135" s="79" t="s">
        <v>529</v>
      </c>
      <c r="G135" s="81">
        <v>-72</v>
      </c>
    </row>
    <row r="136" spans="2:7" x14ac:dyDescent="0.2">
      <c r="B136" s="78">
        <v>-53</v>
      </c>
      <c r="D136" s="79" t="s">
        <v>528</v>
      </c>
      <c r="G136" s="81">
        <v>1020</v>
      </c>
    </row>
    <row r="137" spans="2:7" x14ac:dyDescent="0.2">
      <c r="B137" s="78">
        <f>B138+B141</f>
        <v>1351</v>
      </c>
      <c r="D137" s="97" t="s">
        <v>527</v>
      </c>
      <c r="G137" s="81">
        <f>G138+G141</f>
        <v>-235</v>
      </c>
    </row>
    <row r="138" spans="2:7" x14ac:dyDescent="0.2">
      <c r="B138" s="78">
        <f>B139+B140</f>
        <v>1351</v>
      </c>
      <c r="D138" s="97" t="s">
        <v>526</v>
      </c>
      <c r="G138" s="81">
        <f>G139+G140</f>
        <v>-235</v>
      </c>
    </row>
    <row r="139" spans="2:7" x14ac:dyDescent="0.2">
      <c r="B139" s="78">
        <v>1351</v>
      </c>
      <c r="D139" s="97" t="s">
        <v>525</v>
      </c>
      <c r="G139" s="81">
        <v>-235</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614</v>
      </c>
      <c r="D144" s="79" t="s">
        <v>520</v>
      </c>
      <c r="G144" s="81">
        <f>G145+G146</f>
        <v>-15244</v>
      </c>
    </row>
    <row r="145" spans="2:7" x14ac:dyDescent="0.2">
      <c r="B145" s="78">
        <v>1122</v>
      </c>
      <c r="D145" s="79" t="s">
        <v>519</v>
      </c>
      <c r="G145" s="81">
        <v>982</v>
      </c>
    </row>
    <row r="146" spans="2:7" x14ac:dyDescent="0.2">
      <c r="B146" s="83">
        <v>-508</v>
      </c>
      <c r="C146" s="99"/>
      <c r="D146" s="98" t="s">
        <v>518</v>
      </c>
      <c r="E146" s="99"/>
      <c r="F146" s="99"/>
      <c r="G146" s="85">
        <v>-16226</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634</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296463</v>
      </c>
      <c r="C11" s="79" t="s">
        <v>1029</v>
      </c>
      <c r="D11" s="79" t="s">
        <v>599</v>
      </c>
      <c r="E11" s="166" t="s">
        <v>1052</v>
      </c>
      <c r="F11" s="80" t="s">
        <v>598</v>
      </c>
      <c r="G11" s="81">
        <f>G12+G13</f>
        <v>809457</v>
      </c>
    </row>
    <row r="12" spans="2:12" x14ac:dyDescent="0.2">
      <c r="B12" s="78">
        <f>G11-B11</f>
        <v>512994</v>
      </c>
      <c r="C12" s="79" t="s">
        <v>1030</v>
      </c>
      <c r="D12" s="60" t="s">
        <v>593</v>
      </c>
      <c r="E12" s="166" t="s">
        <v>1060</v>
      </c>
      <c r="F12" s="77" t="s">
        <v>1061</v>
      </c>
      <c r="G12" s="81">
        <v>808396</v>
      </c>
    </row>
    <row r="13" spans="2:12" x14ac:dyDescent="0.2">
      <c r="B13" s="78">
        <v>48713</v>
      </c>
      <c r="C13" s="79" t="s">
        <v>1031</v>
      </c>
      <c r="D13" s="79" t="s">
        <v>551</v>
      </c>
      <c r="E13" s="166" t="s">
        <v>1062</v>
      </c>
      <c r="F13" s="75" t="s">
        <v>1063</v>
      </c>
      <c r="G13" s="81">
        <v>1061</v>
      </c>
    </row>
    <row r="14" spans="2:12" x14ac:dyDescent="0.2">
      <c r="B14" s="78">
        <f>B12-B13</f>
        <v>464281</v>
      </c>
      <c r="C14" s="79" t="s">
        <v>1032</v>
      </c>
      <c r="D14" s="60" t="s">
        <v>597</v>
      </c>
      <c r="E14" s="166"/>
      <c r="F14" s="77"/>
      <c r="G14" s="81"/>
    </row>
    <row r="15" spans="2:12" ht="7.15" customHeight="1" x14ac:dyDescent="0.2">
      <c r="B15" s="78"/>
      <c r="E15" s="76"/>
      <c r="F15" s="77"/>
      <c r="G15" s="81"/>
    </row>
    <row r="16" spans="2:12" x14ac:dyDescent="0.2">
      <c r="B16" s="83">
        <f>B11+B12</f>
        <v>809457</v>
      </c>
      <c r="C16" s="84" t="s">
        <v>545</v>
      </c>
      <c r="D16" s="72"/>
      <c r="E16" s="167" t="s">
        <v>1039</v>
      </c>
      <c r="F16" s="72"/>
      <c r="G16" s="85">
        <f>G11</f>
        <v>809457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380391</v>
      </c>
      <c r="C26" s="79" t="s">
        <v>1033</v>
      </c>
      <c r="D26" s="79" t="s">
        <v>594</v>
      </c>
      <c r="E26" s="166" t="s">
        <v>1030</v>
      </c>
      <c r="F26" s="62" t="s">
        <v>593</v>
      </c>
      <c r="G26" s="81">
        <f>+B12</f>
        <v>512994</v>
      </c>
    </row>
    <row r="27" spans="2:7" x14ac:dyDescent="0.2">
      <c r="B27" s="78">
        <v>302981</v>
      </c>
      <c r="C27" s="79" t="s">
        <v>592</v>
      </c>
      <c r="E27" s="76"/>
      <c r="F27" s="77"/>
      <c r="G27" s="81"/>
    </row>
    <row r="28" spans="2:7" x14ac:dyDescent="0.2">
      <c r="B28" s="78">
        <f>B29+B30</f>
        <v>77410</v>
      </c>
      <c r="C28" s="79" t="s">
        <v>591</v>
      </c>
      <c r="E28" s="76"/>
      <c r="F28" s="77"/>
      <c r="G28" s="81"/>
    </row>
    <row r="29" spans="2:7" x14ac:dyDescent="0.2">
      <c r="B29" s="78">
        <v>75409</v>
      </c>
      <c r="C29" s="79" t="s">
        <v>1056</v>
      </c>
      <c r="E29" s="76"/>
      <c r="F29" s="77"/>
      <c r="G29" s="81"/>
    </row>
    <row r="30" spans="2:7" x14ac:dyDescent="0.2">
      <c r="B30" s="78">
        <v>2001</v>
      </c>
      <c r="C30" s="79" t="s">
        <v>1057</v>
      </c>
      <c r="E30" s="76"/>
      <c r="F30" s="77"/>
      <c r="G30" s="81"/>
    </row>
    <row r="31" spans="2:7" ht="12.75" customHeight="1" x14ac:dyDescent="0.2">
      <c r="B31" s="78">
        <v>3127</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129476</v>
      </c>
      <c r="C33" s="79" t="s">
        <v>1036</v>
      </c>
      <c r="D33" s="60" t="s">
        <v>587</v>
      </c>
      <c r="E33" s="76"/>
      <c r="F33" s="77"/>
      <c r="G33" s="81"/>
    </row>
    <row r="34" spans="2:7" x14ac:dyDescent="0.2">
      <c r="B34" s="78"/>
      <c r="E34" s="76"/>
      <c r="F34" s="77"/>
      <c r="G34" s="81"/>
    </row>
    <row r="35" spans="2:7" x14ac:dyDescent="0.2">
      <c r="B35" s="83">
        <f>B26+B31+B32+B33</f>
        <v>512994</v>
      </c>
      <c r="C35" s="84" t="s">
        <v>1039</v>
      </c>
      <c r="D35" s="72"/>
      <c r="E35" s="167" t="s">
        <v>1039</v>
      </c>
      <c r="F35" s="72"/>
      <c r="G35" s="85">
        <f>G26</f>
        <v>512994</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2662544</v>
      </c>
      <c r="C42" s="79" t="s">
        <v>1037</v>
      </c>
      <c r="D42" s="82" t="s">
        <v>586</v>
      </c>
      <c r="E42" s="166" t="s">
        <v>1036</v>
      </c>
      <c r="F42" s="60" t="s">
        <v>587</v>
      </c>
      <c r="G42" s="81">
        <f>+B33</f>
        <v>129476</v>
      </c>
    </row>
    <row r="43" spans="2:7" x14ac:dyDescent="0.2">
      <c r="B43" s="78">
        <v>214627</v>
      </c>
      <c r="C43" s="88" t="s">
        <v>585</v>
      </c>
      <c r="E43" s="169" t="s">
        <v>1037</v>
      </c>
      <c r="F43" s="89" t="s">
        <v>586</v>
      </c>
      <c r="G43" s="81">
        <f>G44+G45+G47+G48+G49</f>
        <v>6599187</v>
      </c>
    </row>
    <row r="44" spans="2:7" x14ac:dyDescent="0.2">
      <c r="B44" s="78">
        <v>2443015</v>
      </c>
      <c r="C44" s="79" t="s">
        <v>584</v>
      </c>
      <c r="E44" s="169" t="s">
        <v>1064</v>
      </c>
      <c r="F44" s="75" t="s">
        <v>1065</v>
      </c>
      <c r="G44" s="81">
        <v>6359683</v>
      </c>
    </row>
    <row r="45" spans="2:7" x14ac:dyDescent="0.2">
      <c r="B45" s="78">
        <v>0</v>
      </c>
      <c r="C45" s="79" t="s">
        <v>583</v>
      </c>
      <c r="D45" s="77"/>
      <c r="E45" s="166" t="s">
        <v>1066</v>
      </c>
      <c r="F45" s="75" t="s">
        <v>1067</v>
      </c>
      <c r="G45" s="81">
        <v>239504</v>
      </c>
    </row>
    <row r="46" spans="2:7" x14ac:dyDescent="0.2">
      <c r="B46" s="78"/>
      <c r="D46" s="82" t="s">
        <v>582</v>
      </c>
      <c r="E46" s="166" t="s">
        <v>1068</v>
      </c>
      <c r="F46" s="74" t="s">
        <v>1069</v>
      </c>
      <c r="G46" s="81"/>
    </row>
    <row r="47" spans="2:7" x14ac:dyDescent="0.2">
      <c r="B47" s="78">
        <v>4902</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3507384</v>
      </c>
      <c r="C49" s="79" t="s">
        <v>1038</v>
      </c>
      <c r="D49" s="60" t="s">
        <v>577</v>
      </c>
      <c r="E49" s="166" t="s">
        <v>1072</v>
      </c>
      <c r="F49" s="79" t="s">
        <v>1073</v>
      </c>
      <c r="G49" s="81">
        <v>0</v>
      </c>
    </row>
    <row r="50" spans="2:7" x14ac:dyDescent="0.2">
      <c r="B50" s="78"/>
      <c r="C50" s="79"/>
      <c r="D50" s="79"/>
      <c r="E50" s="166" t="s">
        <v>1074</v>
      </c>
      <c r="F50" s="79" t="s">
        <v>1075</v>
      </c>
      <c r="G50" s="81">
        <v>-558735</v>
      </c>
    </row>
    <row r="51" spans="2:7" x14ac:dyDescent="0.2">
      <c r="B51" s="78"/>
      <c r="E51" s="166"/>
      <c r="G51" s="81"/>
    </row>
    <row r="52" spans="2:7" x14ac:dyDescent="0.2">
      <c r="B52" s="83">
        <f>B42+B49</f>
        <v>6169928</v>
      </c>
      <c r="C52" s="84" t="s">
        <v>1039</v>
      </c>
      <c r="D52" s="72"/>
      <c r="E52" s="167" t="s">
        <v>1039</v>
      </c>
      <c r="F52" s="72"/>
      <c r="G52" s="85">
        <f>G42+G43+G50</f>
        <v>6169928</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116345</v>
      </c>
      <c r="C59" s="79" t="s">
        <v>1040</v>
      </c>
      <c r="D59" s="80" t="s">
        <v>578</v>
      </c>
      <c r="E59" s="166" t="s">
        <v>1038</v>
      </c>
      <c r="F59" s="60" t="s">
        <v>577</v>
      </c>
      <c r="G59" s="81">
        <f>+B49</f>
        <v>3507384</v>
      </c>
    </row>
    <row r="60" spans="2:7" x14ac:dyDescent="0.2">
      <c r="B60" s="78">
        <v>116345</v>
      </c>
      <c r="C60" s="79" t="s">
        <v>576</v>
      </c>
      <c r="E60" s="166" t="s">
        <v>1058</v>
      </c>
      <c r="F60" s="79" t="s">
        <v>1059</v>
      </c>
      <c r="G60" s="81">
        <f>G61+G62</f>
        <v>2001</v>
      </c>
    </row>
    <row r="61" spans="2:7" x14ac:dyDescent="0.2">
      <c r="B61" s="78">
        <v>0</v>
      </c>
      <c r="C61" s="79" t="s">
        <v>575</v>
      </c>
      <c r="E61" s="166" t="s">
        <v>1076</v>
      </c>
      <c r="F61" s="75" t="s">
        <v>1077</v>
      </c>
      <c r="G61" s="81">
        <v>0</v>
      </c>
    </row>
    <row r="62" spans="2:7" x14ac:dyDescent="0.2">
      <c r="B62" s="78">
        <v>2001</v>
      </c>
      <c r="C62" s="79" t="s">
        <v>1041</v>
      </c>
      <c r="D62" s="79" t="s">
        <v>574</v>
      </c>
      <c r="E62" s="166" t="s">
        <v>1078</v>
      </c>
      <c r="F62" s="75" t="s">
        <v>1079</v>
      </c>
      <c r="G62" s="81">
        <v>2001</v>
      </c>
    </row>
    <row r="63" spans="2:7" x14ac:dyDescent="0.2">
      <c r="B63" s="78"/>
      <c r="D63" s="79" t="s">
        <v>573</v>
      </c>
      <c r="E63" s="166" t="s">
        <v>1042</v>
      </c>
      <c r="F63" s="75" t="s">
        <v>572</v>
      </c>
      <c r="G63" s="81">
        <f>G64+G65+G66</f>
        <v>70632</v>
      </c>
    </row>
    <row r="64" spans="2:7" x14ac:dyDescent="0.2">
      <c r="B64" s="78">
        <f>B65+B66+B67</f>
        <v>79783</v>
      </c>
      <c r="C64" s="79" t="s">
        <v>1042</v>
      </c>
      <c r="D64" s="75" t="s">
        <v>572</v>
      </c>
      <c r="E64" s="166" t="s">
        <v>1080</v>
      </c>
      <c r="F64" s="75" t="s">
        <v>1081</v>
      </c>
      <c r="G64" s="81">
        <v>70632</v>
      </c>
    </row>
    <row r="65" spans="2:7" x14ac:dyDescent="0.2">
      <c r="B65" s="78">
        <v>57</v>
      </c>
      <c r="C65" s="79" t="s">
        <v>571</v>
      </c>
      <c r="E65" s="166" t="s">
        <v>1082</v>
      </c>
      <c r="F65" s="75" t="s">
        <v>1083</v>
      </c>
      <c r="G65" s="81">
        <v>0</v>
      </c>
    </row>
    <row r="66" spans="2:7" x14ac:dyDescent="0.2">
      <c r="B66" s="78">
        <v>70632</v>
      </c>
      <c r="C66" s="79" t="s">
        <v>570</v>
      </c>
      <c r="E66" s="166" t="s">
        <v>1084</v>
      </c>
      <c r="F66" s="75" t="s">
        <v>1085</v>
      </c>
      <c r="G66" s="81">
        <v>0</v>
      </c>
    </row>
    <row r="67" spans="2:7" x14ac:dyDescent="0.2">
      <c r="B67" s="78">
        <v>9094</v>
      </c>
      <c r="C67" s="79" t="s">
        <v>569</v>
      </c>
      <c r="E67" s="76"/>
      <c r="F67" s="77"/>
      <c r="G67" s="81"/>
    </row>
    <row r="68" spans="2:7" x14ac:dyDescent="0.2">
      <c r="B68" s="78">
        <f>G70-B59-B62-B64</f>
        <v>3381888</v>
      </c>
      <c r="C68" s="79" t="s">
        <v>1043</v>
      </c>
      <c r="D68" s="79" t="s">
        <v>564</v>
      </c>
      <c r="E68" s="76"/>
      <c r="F68" s="77"/>
      <c r="G68" s="81"/>
    </row>
    <row r="69" spans="2:7" ht="17.45" customHeight="1" x14ac:dyDescent="0.2">
      <c r="B69" s="78"/>
      <c r="E69" s="76"/>
      <c r="F69" s="77"/>
      <c r="G69" s="81"/>
    </row>
    <row r="70" spans="2:7" ht="17.45" customHeight="1" x14ac:dyDescent="0.2">
      <c r="B70" s="83">
        <f>B59+B62+B64+B68</f>
        <v>3580017</v>
      </c>
      <c r="C70" s="84" t="s">
        <v>1039</v>
      </c>
      <c r="D70" s="72"/>
      <c r="E70" s="167" t="s">
        <v>1039</v>
      </c>
      <c r="F70" s="72"/>
      <c r="G70" s="85">
        <f>G59+G60+G63</f>
        <v>3580017</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3381888</v>
      </c>
    </row>
    <row r="78" spans="2:7" x14ac:dyDescent="0.2">
      <c r="B78" s="78"/>
      <c r="D78" s="79" t="s">
        <v>563</v>
      </c>
      <c r="E78" s="166"/>
      <c r="F78" s="79"/>
      <c r="G78" s="81"/>
    </row>
    <row r="79" spans="2:7" x14ac:dyDescent="0.2">
      <c r="B79" s="78">
        <f>G82-B77</f>
        <v>3381888</v>
      </c>
      <c r="C79" s="79" t="s">
        <v>1045</v>
      </c>
      <c r="D79" s="62" t="s">
        <v>562</v>
      </c>
      <c r="E79" s="76"/>
      <c r="F79" s="77"/>
      <c r="G79" s="81"/>
    </row>
    <row r="80" spans="2:7" x14ac:dyDescent="0.2">
      <c r="B80" s="78">
        <f>B79-B13</f>
        <v>3333175</v>
      </c>
      <c r="C80" s="79" t="s">
        <v>1046</v>
      </c>
      <c r="D80" s="60" t="s">
        <v>559</v>
      </c>
      <c r="E80" s="76"/>
      <c r="F80" s="77"/>
      <c r="G80" s="81"/>
    </row>
    <row r="81" spans="2:7" x14ac:dyDescent="0.2">
      <c r="B81" s="78"/>
      <c r="E81" s="76"/>
      <c r="F81" s="77"/>
      <c r="G81" s="81"/>
    </row>
    <row r="82" spans="2:7" x14ac:dyDescent="0.2">
      <c r="B82" s="83">
        <f>B77+B79</f>
        <v>3381888</v>
      </c>
      <c r="C82" s="84" t="s">
        <v>1039</v>
      </c>
      <c r="D82" s="72"/>
      <c r="E82" s="167" t="s">
        <v>1039</v>
      </c>
      <c r="F82" s="72"/>
      <c r="G82" s="85">
        <f>G77</f>
        <v>3381888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3349484</v>
      </c>
      <c r="C92" s="79" t="s">
        <v>1047</v>
      </c>
      <c r="D92" s="60" t="s">
        <v>552</v>
      </c>
      <c r="E92" s="166" t="s">
        <v>1045</v>
      </c>
      <c r="F92" s="60" t="s">
        <v>559</v>
      </c>
      <c r="G92" s="81">
        <f>+B80</f>
        <v>3333175</v>
      </c>
    </row>
    <row r="93" spans="2:7" x14ac:dyDescent="0.2">
      <c r="B93" s="78"/>
      <c r="D93" s="62" t="s">
        <v>550</v>
      </c>
      <c r="E93" s="166" t="s">
        <v>1053</v>
      </c>
      <c r="F93" s="75" t="s">
        <v>558</v>
      </c>
      <c r="G93" s="81">
        <f>G94+G95</f>
        <v>17366</v>
      </c>
    </row>
    <row r="94" spans="2:7" x14ac:dyDescent="0.2">
      <c r="B94" s="78"/>
      <c r="D94" s="79"/>
      <c r="E94" s="166" t="s">
        <v>557</v>
      </c>
      <c r="G94" s="81">
        <v>17366</v>
      </c>
    </row>
    <row r="95" spans="2:7" x14ac:dyDescent="0.2">
      <c r="B95" s="78"/>
      <c r="D95" s="79"/>
      <c r="E95" s="166" t="s">
        <v>556</v>
      </c>
      <c r="G95" s="81">
        <v>0</v>
      </c>
    </row>
    <row r="96" spans="2:7" x14ac:dyDescent="0.2">
      <c r="B96" s="78"/>
      <c r="C96" s="79"/>
      <c r="E96" s="166" t="s">
        <v>1054</v>
      </c>
      <c r="F96" s="75" t="s">
        <v>555</v>
      </c>
      <c r="G96" s="81">
        <f>G97</f>
        <v>-1057</v>
      </c>
    </row>
    <row r="97" spans="2:7" x14ac:dyDescent="0.2">
      <c r="B97" s="90"/>
      <c r="C97" s="91"/>
      <c r="D97" s="79"/>
      <c r="E97" s="166" t="s">
        <v>1086</v>
      </c>
      <c r="F97" s="92" t="s">
        <v>1087</v>
      </c>
      <c r="G97" s="81">
        <v>-1057</v>
      </c>
    </row>
    <row r="98" spans="2:7" x14ac:dyDescent="0.2">
      <c r="B98" s="78"/>
      <c r="E98" s="76"/>
      <c r="F98" s="77"/>
      <c r="G98" s="81"/>
    </row>
    <row r="99" spans="2:7" x14ac:dyDescent="0.2">
      <c r="B99" s="83">
        <f>B92</f>
        <v>3349484</v>
      </c>
      <c r="C99" s="84" t="s">
        <v>1039</v>
      </c>
      <c r="D99" s="72"/>
      <c r="E99" s="167" t="s">
        <v>1039</v>
      </c>
      <c r="F99" s="72"/>
      <c r="G99" s="85">
        <f>G92+G93+G96</f>
        <v>3349484</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-2881</v>
      </c>
      <c r="C106" s="79" t="s">
        <v>1048</v>
      </c>
      <c r="D106" s="94" t="s">
        <v>553</v>
      </c>
      <c r="E106" s="76"/>
      <c r="F106" s="77"/>
      <c r="G106" s="76"/>
    </row>
    <row r="107" spans="2:7" x14ac:dyDescent="0.2">
      <c r="B107" s="78">
        <v>-2881</v>
      </c>
      <c r="C107" s="79" t="s">
        <v>1049</v>
      </c>
      <c r="D107" s="79"/>
      <c r="E107" s="166" t="s">
        <v>1047</v>
      </c>
      <c r="F107" s="62" t="s">
        <v>552</v>
      </c>
      <c r="G107" s="81"/>
    </row>
    <row r="108" spans="2:7" x14ac:dyDescent="0.2">
      <c r="B108" s="78">
        <f>-B13</f>
        <v>-48713</v>
      </c>
      <c r="C108" s="79" t="s">
        <v>1055</v>
      </c>
      <c r="D108" s="79" t="s">
        <v>551</v>
      </c>
      <c r="E108" s="166"/>
      <c r="F108" s="61" t="s">
        <v>550</v>
      </c>
      <c r="G108" s="81">
        <f>B92</f>
        <v>3349484</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3401078</v>
      </c>
      <c r="C113" s="168" t="s">
        <v>1051</v>
      </c>
      <c r="D113" s="60" t="s">
        <v>546</v>
      </c>
      <c r="E113" s="170"/>
      <c r="F113" s="92"/>
      <c r="G113" s="81"/>
    </row>
    <row r="114" spans="2:7" x14ac:dyDescent="0.2">
      <c r="B114" s="78"/>
      <c r="D114" s="79"/>
      <c r="E114" s="170"/>
      <c r="F114" s="77"/>
      <c r="G114" s="81"/>
    </row>
    <row r="115" spans="2:7" x14ac:dyDescent="0.2">
      <c r="B115" s="83">
        <f>B106+B108+B111+B113</f>
        <v>3349484</v>
      </c>
      <c r="C115" s="84" t="s">
        <v>1039</v>
      </c>
      <c r="D115" s="98"/>
      <c r="E115" s="167" t="s">
        <v>1039</v>
      </c>
      <c r="F115" s="72"/>
      <c r="G115" s="85">
        <f>G108</f>
        <v>3349484</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3411078</v>
      </c>
    </row>
    <row r="123" spans="2:7" ht="15" x14ac:dyDescent="0.2">
      <c r="B123" s="78">
        <f>B125+B128+B131+B134+B137+B142+B143+B144</f>
        <v>-36951275</v>
      </c>
      <c r="C123" s="52"/>
      <c r="D123" s="79" t="s">
        <v>540</v>
      </c>
      <c r="E123" s="52"/>
      <c r="F123" s="52"/>
      <c r="G123" s="81">
        <f>G125+G128+G131+G134+G137+G142+G143+G144</f>
        <v>-40362353</v>
      </c>
    </row>
    <row r="124" spans="2:7" ht="13.15" customHeight="1" x14ac:dyDescent="0.2">
      <c r="B124" s="53"/>
      <c r="C124" s="52"/>
      <c r="D124" s="79"/>
      <c r="E124" s="52"/>
      <c r="F124" s="52"/>
      <c r="G124" s="51"/>
    </row>
    <row r="125" spans="2:7" ht="13.15" customHeight="1" x14ac:dyDescent="0.2">
      <c r="B125" s="78">
        <f>B126+B127</f>
        <v>-22000</v>
      </c>
      <c r="C125" s="52"/>
      <c r="D125" s="79" t="s">
        <v>539</v>
      </c>
      <c r="E125" s="52"/>
      <c r="F125" s="52"/>
      <c r="G125" s="81">
        <f>G126+G127</f>
        <v>-2000</v>
      </c>
    </row>
    <row r="126" spans="2:7" ht="13.15" customHeight="1" x14ac:dyDescent="0.2">
      <c r="B126" s="78">
        <v>0</v>
      </c>
      <c r="C126" s="52"/>
      <c r="D126" s="79" t="s">
        <v>538</v>
      </c>
      <c r="E126" s="52"/>
      <c r="F126" s="52"/>
      <c r="G126" s="81">
        <v>0</v>
      </c>
    </row>
    <row r="127" spans="2:7" ht="15" x14ac:dyDescent="0.2">
      <c r="B127" s="78">
        <v>-22000</v>
      </c>
      <c r="C127" s="52"/>
      <c r="D127" s="79" t="s">
        <v>537</v>
      </c>
      <c r="E127" s="52"/>
      <c r="F127" s="52"/>
      <c r="G127" s="81">
        <v>-2000</v>
      </c>
    </row>
    <row r="128" spans="2:7" x14ac:dyDescent="0.2">
      <c r="B128" s="78">
        <f>B129+B130</f>
        <v>-27193043</v>
      </c>
      <c r="D128" s="79" t="s">
        <v>536</v>
      </c>
      <c r="G128" s="81">
        <f>G129+G130</f>
        <v>-36693870</v>
      </c>
    </row>
    <row r="129" spans="2:7" x14ac:dyDescent="0.2">
      <c r="B129" s="78">
        <v>19590</v>
      </c>
      <c r="D129" s="79" t="s">
        <v>535</v>
      </c>
      <c r="G129" s="81">
        <v>372000</v>
      </c>
    </row>
    <row r="130" spans="2:7" x14ac:dyDescent="0.2">
      <c r="B130" s="78">
        <v>-27212633</v>
      </c>
      <c r="D130" s="79" t="s">
        <v>534</v>
      </c>
      <c r="G130" s="81">
        <v>-37065870</v>
      </c>
    </row>
    <row r="131" spans="2:7" x14ac:dyDescent="0.2">
      <c r="B131" s="78">
        <f>B132+B133</f>
        <v>-9558697</v>
      </c>
      <c r="D131" s="79" t="s">
        <v>533</v>
      </c>
      <c r="G131" s="81">
        <f>G132+G133</f>
        <v>-3634926</v>
      </c>
    </row>
    <row r="132" spans="2:7" x14ac:dyDescent="0.2">
      <c r="B132" s="78">
        <v>-2570000</v>
      </c>
      <c r="D132" s="79" t="s">
        <v>532</v>
      </c>
      <c r="G132" s="81">
        <v>-2201000</v>
      </c>
    </row>
    <row r="133" spans="2:7" x14ac:dyDescent="0.2">
      <c r="B133" s="78">
        <v>-6988697</v>
      </c>
      <c r="D133" s="79" t="s">
        <v>531</v>
      </c>
      <c r="G133" s="81">
        <v>-1433926</v>
      </c>
    </row>
    <row r="134" spans="2:7" x14ac:dyDescent="0.2">
      <c r="B134" s="78">
        <f>B135+B136</f>
        <v>-196296</v>
      </c>
      <c r="D134" s="79" t="s">
        <v>530</v>
      </c>
      <c r="G134" s="81">
        <f>G135+G136</f>
        <v>-125487</v>
      </c>
    </row>
    <row r="135" spans="2:7" x14ac:dyDescent="0.2">
      <c r="B135" s="78">
        <v>25578</v>
      </c>
      <c r="D135" s="79" t="s">
        <v>529</v>
      </c>
      <c r="G135" s="81">
        <v>0</v>
      </c>
    </row>
    <row r="136" spans="2:7" x14ac:dyDescent="0.2">
      <c r="B136" s="78">
        <v>-221874</v>
      </c>
      <c r="D136" s="79" t="s">
        <v>528</v>
      </c>
      <c r="G136" s="81">
        <v>-125487</v>
      </c>
    </row>
    <row r="137" spans="2:7" x14ac:dyDescent="0.2">
      <c r="B137" s="78">
        <f>B138+B141</f>
        <v>118621</v>
      </c>
      <c r="D137" s="97" t="s">
        <v>527</v>
      </c>
      <c r="G137" s="81">
        <f>G138+G141</f>
        <v>-195000</v>
      </c>
    </row>
    <row r="138" spans="2:7" x14ac:dyDescent="0.2">
      <c r="B138" s="78">
        <f>B139+B140</f>
        <v>52323</v>
      </c>
      <c r="D138" s="97" t="s">
        <v>526</v>
      </c>
      <c r="G138" s="81">
        <f>G139+G140</f>
        <v>-195000</v>
      </c>
    </row>
    <row r="139" spans="2:7" x14ac:dyDescent="0.2">
      <c r="B139" s="78">
        <v>206323</v>
      </c>
      <c r="D139" s="97" t="s">
        <v>525</v>
      </c>
      <c r="G139" s="81">
        <v>0</v>
      </c>
    </row>
    <row r="140" spans="2:7" x14ac:dyDescent="0.2">
      <c r="B140" s="78">
        <v>-154000</v>
      </c>
      <c r="D140" s="97" t="s">
        <v>524</v>
      </c>
      <c r="G140" s="81">
        <v>-195000</v>
      </c>
    </row>
    <row r="141" spans="2:7" x14ac:dyDescent="0.2">
      <c r="B141" s="78">
        <v>66298</v>
      </c>
      <c r="D141" s="97" t="s">
        <v>523</v>
      </c>
      <c r="G141" s="81">
        <v>0</v>
      </c>
    </row>
    <row r="142" spans="2:7" x14ac:dyDescent="0.2">
      <c r="B142" s="78">
        <v>0</v>
      </c>
      <c r="D142" s="79" t="s">
        <v>522</v>
      </c>
      <c r="G142" s="81">
        <v>-4978</v>
      </c>
    </row>
    <row r="143" spans="2:7" x14ac:dyDescent="0.2">
      <c r="B143" s="78">
        <v>-71184</v>
      </c>
      <c r="D143" s="79" t="s">
        <v>521</v>
      </c>
      <c r="G143" s="81">
        <v>-6970</v>
      </c>
    </row>
    <row r="144" spans="2:7" x14ac:dyDescent="0.2">
      <c r="B144" s="78">
        <f>B145+B146</f>
        <v>-28676</v>
      </c>
      <c r="D144" s="79" t="s">
        <v>520</v>
      </c>
      <c r="G144" s="81">
        <f>G145+G146</f>
        <v>300878</v>
      </c>
    </row>
    <row r="145" spans="2:7" x14ac:dyDescent="0.2">
      <c r="B145" s="78">
        <v>-3098</v>
      </c>
      <c r="D145" s="79" t="s">
        <v>519</v>
      </c>
      <c r="G145" s="81">
        <v>-746</v>
      </c>
    </row>
    <row r="146" spans="2:7" x14ac:dyDescent="0.2">
      <c r="B146" s="83">
        <v>-25578</v>
      </c>
      <c r="C146" s="99"/>
      <c r="D146" s="98" t="s">
        <v>518</v>
      </c>
      <c r="E146" s="99"/>
      <c r="F146" s="99"/>
      <c r="G146" s="85">
        <v>301624</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635</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149534</v>
      </c>
      <c r="C11" s="79" t="s">
        <v>1029</v>
      </c>
      <c r="D11" s="79" t="s">
        <v>599</v>
      </c>
      <c r="E11" s="166" t="s">
        <v>1052</v>
      </c>
      <c r="F11" s="80" t="s">
        <v>598</v>
      </c>
      <c r="G11" s="81">
        <f>G12+G13</f>
        <v>387687</v>
      </c>
    </row>
    <row r="12" spans="2:12" x14ac:dyDescent="0.2">
      <c r="B12" s="78">
        <f>G11-B11</f>
        <v>238153</v>
      </c>
      <c r="C12" s="79" t="s">
        <v>1030</v>
      </c>
      <c r="D12" s="60" t="s">
        <v>593</v>
      </c>
      <c r="E12" s="166" t="s">
        <v>1060</v>
      </c>
      <c r="F12" s="77" t="s">
        <v>1061</v>
      </c>
      <c r="G12" s="81">
        <v>387659</v>
      </c>
    </row>
    <row r="13" spans="2:12" x14ac:dyDescent="0.2">
      <c r="B13" s="78">
        <v>88604</v>
      </c>
      <c r="C13" s="79" t="s">
        <v>1031</v>
      </c>
      <c r="D13" s="79" t="s">
        <v>551</v>
      </c>
      <c r="E13" s="166" t="s">
        <v>1062</v>
      </c>
      <c r="F13" s="75" t="s">
        <v>1063</v>
      </c>
      <c r="G13" s="81">
        <v>28</v>
      </c>
    </row>
    <row r="14" spans="2:12" x14ac:dyDescent="0.2">
      <c r="B14" s="78">
        <f>B12-B13</f>
        <v>149549</v>
      </c>
      <c r="C14" s="79" t="s">
        <v>1032</v>
      </c>
      <c r="D14" s="60" t="s">
        <v>597</v>
      </c>
      <c r="E14" s="166"/>
      <c r="F14" s="77"/>
      <c r="G14" s="81"/>
    </row>
    <row r="15" spans="2:12" ht="7.15" customHeight="1" x14ac:dyDescent="0.2">
      <c r="B15" s="78"/>
      <c r="E15" s="76"/>
      <c r="F15" s="77"/>
      <c r="G15" s="81"/>
    </row>
    <row r="16" spans="2:12" x14ac:dyDescent="0.2">
      <c r="B16" s="83">
        <f>B11+B12</f>
        <v>387687</v>
      </c>
      <c r="C16" s="84" t="s">
        <v>545</v>
      </c>
      <c r="D16" s="72"/>
      <c r="E16" s="167" t="s">
        <v>1039</v>
      </c>
      <c r="F16" s="72"/>
      <c r="G16" s="85">
        <f>G11</f>
        <v>387687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74465</v>
      </c>
      <c r="C26" s="79" t="s">
        <v>1033</v>
      </c>
      <c r="D26" s="79" t="s">
        <v>594</v>
      </c>
      <c r="E26" s="166" t="s">
        <v>1030</v>
      </c>
      <c r="F26" s="62" t="s">
        <v>593</v>
      </c>
      <c r="G26" s="81">
        <f>+B12</f>
        <v>238153</v>
      </c>
    </row>
    <row r="27" spans="2:7" x14ac:dyDescent="0.2">
      <c r="B27" s="78">
        <v>58250</v>
      </c>
      <c r="C27" s="79" t="s">
        <v>592</v>
      </c>
      <c r="E27" s="76"/>
      <c r="F27" s="77"/>
      <c r="G27" s="81"/>
    </row>
    <row r="28" spans="2:7" x14ac:dyDescent="0.2">
      <c r="B28" s="78">
        <f>B29+B30</f>
        <v>16215</v>
      </c>
      <c r="C28" s="79" t="s">
        <v>591</v>
      </c>
      <c r="E28" s="76"/>
      <c r="F28" s="77"/>
      <c r="G28" s="81"/>
    </row>
    <row r="29" spans="2:7" x14ac:dyDescent="0.2">
      <c r="B29" s="78">
        <v>15063</v>
      </c>
      <c r="C29" s="79" t="s">
        <v>1056</v>
      </c>
      <c r="E29" s="76"/>
      <c r="F29" s="77"/>
      <c r="G29" s="81"/>
    </row>
    <row r="30" spans="2:7" x14ac:dyDescent="0.2">
      <c r="B30" s="78">
        <v>1152</v>
      </c>
      <c r="C30" s="79" t="s">
        <v>1057</v>
      </c>
      <c r="E30" s="76"/>
      <c r="F30" s="77"/>
      <c r="G30" s="81"/>
    </row>
    <row r="31" spans="2:7" ht="12.75" customHeight="1" x14ac:dyDescent="0.2">
      <c r="B31" s="78">
        <v>21267</v>
      </c>
      <c r="C31" s="79" t="s">
        <v>1034</v>
      </c>
      <c r="D31" s="75" t="s">
        <v>590</v>
      </c>
      <c r="E31" s="76"/>
      <c r="F31" s="77"/>
      <c r="G31" s="81"/>
    </row>
    <row r="32" spans="2:7" ht="12.75" customHeight="1" x14ac:dyDescent="0.2">
      <c r="B32" s="78">
        <v>-6000</v>
      </c>
      <c r="C32" s="79" t="s">
        <v>1035</v>
      </c>
      <c r="D32" s="75" t="s">
        <v>589</v>
      </c>
      <c r="E32" s="76"/>
      <c r="F32" s="77"/>
      <c r="G32" s="81"/>
    </row>
    <row r="33" spans="2:7" x14ac:dyDescent="0.2">
      <c r="B33" s="78">
        <f>G35-B26-B31-B32</f>
        <v>148421</v>
      </c>
      <c r="C33" s="79" t="s">
        <v>1036</v>
      </c>
      <c r="D33" s="60" t="s">
        <v>587</v>
      </c>
      <c r="E33" s="76"/>
      <c r="F33" s="77"/>
      <c r="G33" s="81"/>
    </row>
    <row r="34" spans="2:7" x14ac:dyDescent="0.2">
      <c r="B34" s="78"/>
      <c r="E34" s="76"/>
      <c r="F34" s="77"/>
      <c r="G34" s="81"/>
    </row>
    <row r="35" spans="2:7" x14ac:dyDescent="0.2">
      <c r="B35" s="83">
        <f>B26+B31+B32+B33</f>
        <v>238153</v>
      </c>
      <c r="C35" s="84" t="s">
        <v>1039</v>
      </c>
      <c r="D35" s="72"/>
      <c r="E35" s="167" t="s">
        <v>1039</v>
      </c>
      <c r="F35" s="72"/>
      <c r="G35" s="85">
        <f>G26</f>
        <v>238153</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30681</v>
      </c>
      <c r="C42" s="79" t="s">
        <v>1037</v>
      </c>
      <c r="D42" s="82" t="s">
        <v>586</v>
      </c>
      <c r="E42" s="166" t="s">
        <v>1036</v>
      </c>
      <c r="F42" s="60" t="s">
        <v>587</v>
      </c>
      <c r="G42" s="81">
        <f>+B33</f>
        <v>148421</v>
      </c>
    </row>
    <row r="43" spans="2:7" x14ac:dyDescent="0.2">
      <c r="B43" s="78">
        <v>14684</v>
      </c>
      <c r="C43" s="88" t="s">
        <v>585</v>
      </c>
      <c r="E43" s="169" t="s">
        <v>1037</v>
      </c>
      <c r="F43" s="89" t="s">
        <v>586</v>
      </c>
      <c r="G43" s="81">
        <f>G44+G45+G47+G48+G49</f>
        <v>9743</v>
      </c>
    </row>
    <row r="44" spans="2:7" x14ac:dyDescent="0.2">
      <c r="B44" s="78">
        <v>15997</v>
      </c>
      <c r="C44" s="79" t="s">
        <v>584</v>
      </c>
      <c r="E44" s="169" t="s">
        <v>1064</v>
      </c>
      <c r="F44" s="75" t="s">
        <v>1065</v>
      </c>
      <c r="G44" s="81">
        <v>9725</v>
      </c>
    </row>
    <row r="45" spans="2:7" x14ac:dyDescent="0.2">
      <c r="B45" s="78">
        <v>0</v>
      </c>
      <c r="C45" s="79" t="s">
        <v>583</v>
      </c>
      <c r="D45" s="77"/>
      <c r="E45" s="166" t="s">
        <v>1066</v>
      </c>
      <c r="F45" s="75" t="s">
        <v>1067</v>
      </c>
      <c r="G45" s="81">
        <v>18</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127483</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158164</v>
      </c>
      <c r="C52" s="84" t="s">
        <v>1039</v>
      </c>
      <c r="D52" s="72"/>
      <c r="E52" s="167" t="s">
        <v>1039</v>
      </c>
      <c r="F52" s="72"/>
      <c r="G52" s="85">
        <f>G42+G43+G50</f>
        <v>158164</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7262</v>
      </c>
      <c r="C59" s="79" t="s">
        <v>1040</v>
      </c>
      <c r="D59" s="80" t="s">
        <v>578</v>
      </c>
      <c r="E59" s="166" t="s">
        <v>1038</v>
      </c>
      <c r="F59" s="60" t="s">
        <v>577</v>
      </c>
      <c r="G59" s="81">
        <f>+B49</f>
        <v>127483</v>
      </c>
    </row>
    <row r="60" spans="2:7" x14ac:dyDescent="0.2">
      <c r="B60" s="78">
        <v>7262</v>
      </c>
      <c r="C60" s="79" t="s">
        <v>576</v>
      </c>
      <c r="E60" s="166" t="s">
        <v>1058</v>
      </c>
      <c r="F60" s="79" t="s">
        <v>1059</v>
      </c>
      <c r="G60" s="81">
        <f>G61+G62</f>
        <v>1152</v>
      </c>
    </row>
    <row r="61" spans="2:7" x14ac:dyDescent="0.2">
      <c r="B61" s="78">
        <v>0</v>
      </c>
      <c r="C61" s="79" t="s">
        <v>575</v>
      </c>
      <c r="E61" s="166" t="s">
        <v>1076</v>
      </c>
      <c r="F61" s="75" t="s">
        <v>1077</v>
      </c>
      <c r="G61" s="81">
        <v>0</v>
      </c>
    </row>
    <row r="62" spans="2:7" x14ac:dyDescent="0.2">
      <c r="B62" s="78">
        <v>1152</v>
      </c>
      <c r="C62" s="79" t="s">
        <v>1041</v>
      </c>
      <c r="D62" s="79" t="s">
        <v>574</v>
      </c>
      <c r="E62" s="166" t="s">
        <v>1078</v>
      </c>
      <c r="F62" s="75" t="s">
        <v>1079</v>
      </c>
      <c r="G62" s="81">
        <v>1152</v>
      </c>
    </row>
    <row r="63" spans="2:7" x14ac:dyDescent="0.2">
      <c r="B63" s="78"/>
      <c r="D63" s="79" t="s">
        <v>573</v>
      </c>
      <c r="E63" s="166" t="s">
        <v>1042</v>
      </c>
      <c r="F63" s="75" t="s">
        <v>572</v>
      </c>
      <c r="G63" s="81">
        <f>G64+G65+G66</f>
        <v>701</v>
      </c>
    </row>
    <row r="64" spans="2:7" x14ac:dyDescent="0.2">
      <c r="B64" s="78">
        <f>B65+B66+B67</f>
        <v>7365</v>
      </c>
      <c r="C64" s="79" t="s">
        <v>1042</v>
      </c>
      <c r="D64" s="75" t="s">
        <v>572</v>
      </c>
      <c r="E64" s="166" t="s">
        <v>1080</v>
      </c>
      <c r="F64" s="75" t="s">
        <v>1081</v>
      </c>
      <c r="G64" s="81">
        <v>0</v>
      </c>
    </row>
    <row r="65" spans="2:7" x14ac:dyDescent="0.2">
      <c r="B65" s="78">
        <v>876</v>
      </c>
      <c r="C65" s="79" t="s">
        <v>571</v>
      </c>
      <c r="E65" s="166" t="s">
        <v>1082</v>
      </c>
      <c r="F65" s="75" t="s">
        <v>1083</v>
      </c>
      <c r="G65" s="81">
        <v>123</v>
      </c>
    </row>
    <row r="66" spans="2:7" x14ac:dyDescent="0.2">
      <c r="B66" s="78">
        <v>0</v>
      </c>
      <c r="C66" s="79" t="s">
        <v>570</v>
      </c>
      <c r="E66" s="166" t="s">
        <v>1084</v>
      </c>
      <c r="F66" s="75" t="s">
        <v>1085</v>
      </c>
      <c r="G66" s="81">
        <v>578</v>
      </c>
    </row>
    <row r="67" spans="2:7" x14ac:dyDescent="0.2">
      <c r="B67" s="78">
        <v>6489</v>
      </c>
      <c r="C67" s="79" t="s">
        <v>569</v>
      </c>
      <c r="E67" s="76"/>
      <c r="F67" s="77"/>
      <c r="G67" s="81"/>
    </row>
    <row r="68" spans="2:7" x14ac:dyDescent="0.2">
      <c r="B68" s="78">
        <f>G70-B59-B62-B64</f>
        <v>113557</v>
      </c>
      <c r="C68" s="79" t="s">
        <v>1043</v>
      </c>
      <c r="D68" s="79" t="s">
        <v>564</v>
      </c>
      <c r="E68" s="76"/>
      <c r="F68" s="77"/>
      <c r="G68" s="81"/>
    </row>
    <row r="69" spans="2:7" ht="17.45" customHeight="1" x14ac:dyDescent="0.2">
      <c r="B69" s="78"/>
      <c r="E69" s="76"/>
      <c r="F69" s="77"/>
      <c r="G69" s="81"/>
    </row>
    <row r="70" spans="2:7" ht="17.45" customHeight="1" x14ac:dyDescent="0.2">
      <c r="B70" s="83">
        <f>B59+B62+B64+B68</f>
        <v>129336</v>
      </c>
      <c r="C70" s="84" t="s">
        <v>1039</v>
      </c>
      <c r="D70" s="72"/>
      <c r="E70" s="167" t="s">
        <v>1039</v>
      </c>
      <c r="F70" s="72"/>
      <c r="G70" s="85">
        <f>G59+G60+G63</f>
        <v>129336</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113557</v>
      </c>
    </row>
    <row r="78" spans="2:7" x14ac:dyDescent="0.2">
      <c r="B78" s="78"/>
      <c r="D78" s="79" t="s">
        <v>563</v>
      </c>
      <c r="E78" s="166"/>
      <c r="F78" s="79"/>
      <c r="G78" s="81"/>
    </row>
    <row r="79" spans="2:7" x14ac:dyDescent="0.2">
      <c r="B79" s="78">
        <f>G82-B77</f>
        <v>113557</v>
      </c>
      <c r="C79" s="79" t="s">
        <v>1045</v>
      </c>
      <c r="D79" s="62" t="s">
        <v>562</v>
      </c>
      <c r="E79" s="76"/>
      <c r="F79" s="77"/>
      <c r="G79" s="81"/>
    </row>
    <row r="80" spans="2:7" x14ac:dyDescent="0.2">
      <c r="B80" s="78">
        <f>B79-B13</f>
        <v>24953</v>
      </c>
      <c r="C80" s="79" t="s">
        <v>1046</v>
      </c>
      <c r="D80" s="60" t="s">
        <v>559</v>
      </c>
      <c r="E80" s="76"/>
      <c r="F80" s="77"/>
      <c r="G80" s="81"/>
    </row>
    <row r="81" spans="2:7" x14ac:dyDescent="0.2">
      <c r="B81" s="78"/>
      <c r="E81" s="76"/>
      <c r="F81" s="77"/>
      <c r="G81" s="81"/>
    </row>
    <row r="82" spans="2:7" x14ac:dyDescent="0.2">
      <c r="B82" s="83">
        <f>B77+B79</f>
        <v>113557</v>
      </c>
      <c r="C82" s="84" t="s">
        <v>1039</v>
      </c>
      <c r="D82" s="72"/>
      <c r="E82" s="167" t="s">
        <v>1039</v>
      </c>
      <c r="F82" s="72"/>
      <c r="G82" s="85">
        <f>G77</f>
        <v>113557</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34315</v>
      </c>
      <c r="C92" s="79" t="s">
        <v>1047</v>
      </c>
      <c r="D92" s="60" t="s">
        <v>552</v>
      </c>
      <c r="E92" s="166" t="s">
        <v>1045</v>
      </c>
      <c r="F92" s="60" t="s">
        <v>559</v>
      </c>
      <c r="G92" s="81">
        <f>+B80</f>
        <v>24953</v>
      </c>
    </row>
    <row r="93" spans="2:7" x14ac:dyDescent="0.2">
      <c r="B93" s="78"/>
      <c r="D93" s="62" t="s">
        <v>550</v>
      </c>
      <c r="E93" s="166" t="s">
        <v>1053</v>
      </c>
      <c r="F93" s="75" t="s">
        <v>558</v>
      </c>
      <c r="G93" s="81">
        <f>G94+G95</f>
        <v>21602</v>
      </c>
    </row>
    <row r="94" spans="2:7" x14ac:dyDescent="0.2">
      <c r="B94" s="78"/>
      <c r="D94" s="79"/>
      <c r="E94" s="166" t="s">
        <v>557</v>
      </c>
      <c r="G94" s="81">
        <v>21276</v>
      </c>
    </row>
    <row r="95" spans="2:7" x14ac:dyDescent="0.2">
      <c r="B95" s="78"/>
      <c r="D95" s="79"/>
      <c r="E95" s="166" t="s">
        <v>556</v>
      </c>
      <c r="G95" s="81">
        <v>326</v>
      </c>
    </row>
    <row r="96" spans="2:7" x14ac:dyDescent="0.2">
      <c r="B96" s="78"/>
      <c r="C96" s="79"/>
      <c r="E96" s="166" t="s">
        <v>1054</v>
      </c>
      <c r="F96" s="75" t="s">
        <v>555</v>
      </c>
      <c r="G96" s="81">
        <f>G97</f>
        <v>-12240</v>
      </c>
    </row>
    <row r="97" spans="2:7" x14ac:dyDescent="0.2">
      <c r="B97" s="90"/>
      <c r="C97" s="91"/>
      <c r="D97" s="79"/>
      <c r="E97" s="166" t="s">
        <v>1086</v>
      </c>
      <c r="F97" s="92" t="s">
        <v>1087</v>
      </c>
      <c r="G97" s="81">
        <v>-12240</v>
      </c>
    </row>
    <row r="98" spans="2:7" x14ac:dyDescent="0.2">
      <c r="B98" s="78"/>
      <c r="E98" s="76"/>
      <c r="F98" s="77"/>
      <c r="G98" s="81"/>
    </row>
    <row r="99" spans="2:7" x14ac:dyDescent="0.2">
      <c r="B99" s="83">
        <f>B92</f>
        <v>34315</v>
      </c>
      <c r="C99" s="84" t="s">
        <v>1039</v>
      </c>
      <c r="D99" s="72"/>
      <c r="E99" s="167" t="s">
        <v>1039</v>
      </c>
      <c r="F99" s="72"/>
      <c r="G99" s="85">
        <f>G92+G93+G96</f>
        <v>34315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127233</v>
      </c>
      <c r="C106" s="79" t="s">
        <v>1048</v>
      </c>
      <c r="D106" s="94" t="s">
        <v>553</v>
      </c>
      <c r="E106" s="76"/>
      <c r="F106" s="77"/>
      <c r="G106" s="76"/>
    </row>
    <row r="107" spans="2:7" x14ac:dyDescent="0.2">
      <c r="B107" s="78">
        <v>119947</v>
      </c>
      <c r="C107" s="79" t="s">
        <v>1049</v>
      </c>
      <c r="D107" s="79"/>
      <c r="E107" s="166" t="s">
        <v>1047</v>
      </c>
      <c r="F107" s="62" t="s">
        <v>552</v>
      </c>
      <c r="G107" s="81"/>
    </row>
    <row r="108" spans="2:7" x14ac:dyDescent="0.2">
      <c r="B108" s="78">
        <f>-B13</f>
        <v>-88604</v>
      </c>
      <c r="C108" s="79" t="s">
        <v>1055</v>
      </c>
      <c r="D108" s="79" t="s">
        <v>551</v>
      </c>
      <c r="E108" s="166"/>
      <c r="F108" s="61" t="s">
        <v>550</v>
      </c>
      <c r="G108" s="81">
        <f>B92</f>
        <v>34315</v>
      </c>
    </row>
    <row r="109" spans="2:7" x14ac:dyDescent="0.2">
      <c r="B109" s="78">
        <v>7286</v>
      </c>
      <c r="C109" s="88" t="s">
        <v>549</v>
      </c>
      <c r="D109" s="79" t="s">
        <v>1088</v>
      </c>
      <c r="E109" s="76"/>
      <c r="F109" s="95"/>
      <c r="G109" s="96"/>
    </row>
    <row r="110" spans="2:7" x14ac:dyDescent="0.2">
      <c r="B110" s="78">
        <v>0</v>
      </c>
      <c r="C110" s="88" t="s">
        <v>548</v>
      </c>
      <c r="D110" s="79" t="s">
        <v>547</v>
      </c>
      <c r="E110" s="170"/>
      <c r="G110" s="81"/>
    </row>
    <row r="111" spans="2:7" x14ac:dyDescent="0.2">
      <c r="B111" s="78">
        <v>2710</v>
      </c>
      <c r="C111" s="88" t="s">
        <v>1050</v>
      </c>
      <c r="D111" s="79" t="s">
        <v>1089</v>
      </c>
      <c r="E111" s="76"/>
      <c r="F111" s="95"/>
      <c r="G111" s="96"/>
    </row>
    <row r="112" spans="2:7" x14ac:dyDescent="0.2">
      <c r="B112" s="78"/>
      <c r="C112" s="79"/>
      <c r="D112" s="79" t="s">
        <v>1090</v>
      </c>
      <c r="E112" s="170"/>
      <c r="G112" s="81"/>
    </row>
    <row r="113" spans="2:7" x14ac:dyDescent="0.2">
      <c r="B113" s="78">
        <f>G115-B106-B108-B111</f>
        <v>-7024</v>
      </c>
      <c r="C113" s="168" t="s">
        <v>1051</v>
      </c>
      <c r="D113" s="60" t="s">
        <v>546</v>
      </c>
      <c r="E113" s="170"/>
      <c r="F113" s="92"/>
      <c r="G113" s="81"/>
    </row>
    <row r="114" spans="2:7" x14ac:dyDescent="0.2">
      <c r="B114" s="78"/>
      <c r="D114" s="79"/>
      <c r="E114" s="170"/>
      <c r="F114" s="77"/>
      <c r="G114" s="81"/>
    </row>
    <row r="115" spans="2:7" x14ac:dyDescent="0.2">
      <c r="B115" s="83">
        <f>B106+B108+B111+B113</f>
        <v>34315</v>
      </c>
      <c r="C115" s="84" t="s">
        <v>1039</v>
      </c>
      <c r="D115" s="98"/>
      <c r="E115" s="167" t="s">
        <v>1039</v>
      </c>
      <c r="F115" s="72"/>
      <c r="G115" s="85">
        <f>G108</f>
        <v>34315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-7024</v>
      </c>
    </row>
    <row r="123" spans="2:7" ht="15" x14ac:dyDescent="0.2">
      <c r="B123" s="78">
        <f>B125+B128+B131+B134+B137+B142+B143+B144</f>
        <v>-1177</v>
      </c>
      <c r="C123" s="52"/>
      <c r="D123" s="79" t="s">
        <v>540</v>
      </c>
      <c r="E123" s="52"/>
      <c r="F123" s="52"/>
      <c r="G123" s="81">
        <f>G125+G128+G131+G134+G137+G142+G143+G144</f>
        <v>5847</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10045</v>
      </c>
      <c r="D128" s="79" t="s">
        <v>536</v>
      </c>
      <c r="G128" s="81">
        <f>G129+G130</f>
        <v>217</v>
      </c>
    </row>
    <row r="129" spans="2:7" x14ac:dyDescent="0.2">
      <c r="B129" s="78">
        <v>24490</v>
      </c>
      <c r="D129" s="79" t="s">
        <v>535</v>
      </c>
      <c r="G129" s="81">
        <v>0</v>
      </c>
    </row>
    <row r="130" spans="2:7" x14ac:dyDescent="0.2">
      <c r="B130" s="78">
        <v>-14445</v>
      </c>
      <c r="D130" s="79" t="s">
        <v>534</v>
      </c>
      <c r="G130" s="81">
        <v>217</v>
      </c>
    </row>
    <row r="131" spans="2:7" x14ac:dyDescent="0.2">
      <c r="B131" s="78">
        <f>B132+B133</f>
        <v>2639</v>
      </c>
      <c r="D131" s="79" t="s">
        <v>533</v>
      </c>
      <c r="G131" s="81">
        <f>G132+G133</f>
        <v>0</v>
      </c>
    </row>
    <row r="132" spans="2:7" x14ac:dyDescent="0.2">
      <c r="B132" s="78">
        <v>-24081</v>
      </c>
      <c r="D132" s="79" t="s">
        <v>532</v>
      </c>
      <c r="G132" s="81">
        <v>0</v>
      </c>
    </row>
    <row r="133" spans="2:7" x14ac:dyDescent="0.2">
      <c r="B133" s="78">
        <v>26720</v>
      </c>
      <c r="D133" s="79" t="s">
        <v>531</v>
      </c>
      <c r="G133" s="81">
        <v>0</v>
      </c>
    </row>
    <row r="134" spans="2:7" x14ac:dyDescent="0.2">
      <c r="B134" s="78">
        <f>B135+B136</f>
        <v>-4051</v>
      </c>
      <c r="D134" s="79" t="s">
        <v>530</v>
      </c>
      <c r="G134" s="81">
        <f>G135+G136</f>
        <v>-6259</v>
      </c>
    </row>
    <row r="135" spans="2:7" x14ac:dyDescent="0.2">
      <c r="B135" s="78">
        <v>-583</v>
      </c>
      <c r="D135" s="79" t="s">
        <v>529</v>
      </c>
      <c r="G135" s="81">
        <v>-2351</v>
      </c>
    </row>
    <row r="136" spans="2:7" x14ac:dyDescent="0.2">
      <c r="B136" s="78">
        <v>-3468</v>
      </c>
      <c r="D136" s="79" t="s">
        <v>528</v>
      </c>
      <c r="G136" s="81">
        <v>-3908</v>
      </c>
    </row>
    <row r="137" spans="2:7" x14ac:dyDescent="0.2">
      <c r="B137" s="78">
        <f>B138+B141</f>
        <v>8</v>
      </c>
      <c r="D137" s="97" t="s">
        <v>527</v>
      </c>
      <c r="G137" s="81">
        <f>G138+G141</f>
        <v>4698</v>
      </c>
    </row>
    <row r="138" spans="2:7" x14ac:dyDescent="0.2">
      <c r="B138" s="78">
        <f>B139+B140</f>
        <v>8</v>
      </c>
      <c r="D138" s="97" t="s">
        <v>526</v>
      </c>
      <c r="G138" s="81">
        <f>G139+G140</f>
        <v>4698</v>
      </c>
    </row>
    <row r="139" spans="2:7" x14ac:dyDescent="0.2">
      <c r="B139" s="78">
        <v>8</v>
      </c>
      <c r="D139" s="97" t="s">
        <v>525</v>
      </c>
      <c r="G139" s="81">
        <v>4698</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-594</v>
      </c>
    </row>
    <row r="144" spans="2:7" x14ac:dyDescent="0.2">
      <c r="B144" s="78">
        <f>B145+B146</f>
        <v>-9818</v>
      </c>
      <c r="D144" s="79" t="s">
        <v>520</v>
      </c>
      <c r="G144" s="81">
        <f>G145+G146</f>
        <v>7785</v>
      </c>
    </row>
    <row r="145" spans="2:7" x14ac:dyDescent="0.2">
      <c r="B145" s="78">
        <v>-2685</v>
      </c>
      <c r="D145" s="79" t="s">
        <v>519</v>
      </c>
      <c r="G145" s="81">
        <v>12936</v>
      </c>
    </row>
    <row r="146" spans="2:7" x14ac:dyDescent="0.2">
      <c r="B146" s="83">
        <v>-7133</v>
      </c>
      <c r="C146" s="99"/>
      <c r="D146" s="98" t="s">
        <v>518</v>
      </c>
      <c r="E146" s="99"/>
      <c r="F146" s="99"/>
      <c r="G146" s="85">
        <v>-5151</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637</v>
      </c>
      <c r="C3" s="117"/>
      <c r="D3" s="121"/>
      <c r="E3" s="117"/>
      <c r="F3" s="117"/>
      <c r="G3" s="117"/>
      <c r="H3" s="117"/>
      <c r="I3" s="117"/>
      <c r="J3" s="117"/>
      <c r="K3" s="117"/>
      <c r="L3" s="122"/>
    </row>
    <row r="4" spans="2:12" s="120" customFormat="1" ht="15" customHeight="1" x14ac:dyDescent="0.25">
      <c r="B4" s="70" t="s">
        <v>636</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614627</v>
      </c>
      <c r="C11" s="79" t="s">
        <v>1029</v>
      </c>
      <c r="D11" s="79" t="s">
        <v>599</v>
      </c>
      <c r="E11" s="166" t="s">
        <v>1052</v>
      </c>
      <c r="F11" s="80" t="s">
        <v>598</v>
      </c>
      <c r="G11" s="81">
        <f>G12+G13</f>
        <v>1287822</v>
      </c>
    </row>
    <row r="12" spans="2:12" x14ac:dyDescent="0.2">
      <c r="B12" s="78">
        <f>G11-B11</f>
        <v>673195</v>
      </c>
      <c r="C12" s="79" t="s">
        <v>1030</v>
      </c>
      <c r="D12" s="60" t="s">
        <v>593</v>
      </c>
      <c r="E12" s="166" t="s">
        <v>1060</v>
      </c>
      <c r="F12" s="77" t="s">
        <v>1061</v>
      </c>
      <c r="G12" s="81">
        <v>1284863</v>
      </c>
    </row>
    <row r="13" spans="2:12" x14ac:dyDescent="0.2">
      <c r="B13" s="78">
        <v>147841</v>
      </c>
      <c r="C13" s="79" t="s">
        <v>1031</v>
      </c>
      <c r="D13" s="79" t="s">
        <v>551</v>
      </c>
      <c r="E13" s="166" t="s">
        <v>1062</v>
      </c>
      <c r="F13" s="75" t="s">
        <v>1063</v>
      </c>
      <c r="G13" s="81">
        <v>2959</v>
      </c>
    </row>
    <row r="14" spans="2:12" x14ac:dyDescent="0.2">
      <c r="B14" s="78">
        <f>B12-B13</f>
        <v>525354</v>
      </c>
      <c r="C14" s="79" t="s">
        <v>1032</v>
      </c>
      <c r="D14" s="60" t="s">
        <v>597</v>
      </c>
      <c r="E14" s="166"/>
      <c r="F14" s="77"/>
      <c r="G14" s="81"/>
    </row>
    <row r="15" spans="2:12" ht="7.15" customHeight="1" x14ac:dyDescent="0.2">
      <c r="B15" s="78"/>
      <c r="E15" s="76"/>
      <c r="F15" s="77"/>
      <c r="G15" s="81"/>
    </row>
    <row r="16" spans="2:12" x14ac:dyDescent="0.2">
      <c r="B16" s="83">
        <f>B11+B12</f>
        <v>1287822</v>
      </c>
      <c r="C16" s="84" t="s">
        <v>545</v>
      </c>
      <c r="D16" s="72"/>
      <c r="E16" s="167" t="s">
        <v>1039</v>
      </c>
      <c r="F16" s="72"/>
      <c r="G16" s="85">
        <f>G11</f>
        <v>1287822</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476534</v>
      </c>
      <c r="C26" s="79" t="s">
        <v>1033</v>
      </c>
      <c r="D26" s="79" t="s">
        <v>594</v>
      </c>
      <c r="E26" s="166" t="s">
        <v>1030</v>
      </c>
      <c r="F26" s="62" t="s">
        <v>593</v>
      </c>
      <c r="G26" s="81">
        <f>+B12</f>
        <v>673195</v>
      </c>
    </row>
    <row r="27" spans="2:7" x14ac:dyDescent="0.2">
      <c r="B27" s="78">
        <v>371253</v>
      </c>
      <c r="C27" s="79" t="s">
        <v>592</v>
      </c>
      <c r="E27" s="76"/>
      <c r="F27" s="77"/>
      <c r="G27" s="81"/>
    </row>
    <row r="28" spans="2:7" x14ac:dyDescent="0.2">
      <c r="B28" s="78">
        <f>B29+B30</f>
        <v>105281</v>
      </c>
      <c r="C28" s="79" t="s">
        <v>591</v>
      </c>
      <c r="E28" s="76"/>
      <c r="F28" s="77"/>
      <c r="G28" s="81"/>
    </row>
    <row r="29" spans="2:7" x14ac:dyDescent="0.2">
      <c r="B29" s="78">
        <v>102766</v>
      </c>
      <c r="C29" s="79" t="s">
        <v>1056</v>
      </c>
      <c r="E29" s="76"/>
      <c r="F29" s="77"/>
      <c r="G29" s="81"/>
    </row>
    <row r="30" spans="2:7" x14ac:dyDescent="0.2">
      <c r="B30" s="78">
        <v>2515</v>
      </c>
      <c r="C30" s="79" t="s">
        <v>1057</v>
      </c>
      <c r="E30" s="76"/>
      <c r="F30" s="77"/>
      <c r="G30" s="81"/>
    </row>
    <row r="31" spans="2:7" ht="12.75" customHeight="1" x14ac:dyDescent="0.2">
      <c r="B31" s="78">
        <v>19669</v>
      </c>
      <c r="C31" s="79" t="s">
        <v>1034</v>
      </c>
      <c r="D31" s="75" t="s">
        <v>590</v>
      </c>
      <c r="E31" s="76"/>
      <c r="F31" s="77"/>
      <c r="G31" s="81"/>
    </row>
    <row r="32" spans="2:7" ht="12.75" customHeight="1" x14ac:dyDescent="0.2">
      <c r="B32" s="78">
        <v>-14</v>
      </c>
      <c r="C32" s="79" t="s">
        <v>1035</v>
      </c>
      <c r="D32" s="75" t="s">
        <v>589</v>
      </c>
      <c r="E32" s="76"/>
      <c r="F32" s="77"/>
      <c r="G32" s="81"/>
    </row>
    <row r="33" spans="2:7" x14ac:dyDescent="0.2">
      <c r="B33" s="78">
        <f>G35-B26-B31-B32</f>
        <v>177006</v>
      </c>
      <c r="C33" s="79" t="s">
        <v>1036</v>
      </c>
      <c r="D33" s="60" t="s">
        <v>587</v>
      </c>
      <c r="E33" s="76"/>
      <c r="F33" s="77"/>
      <c r="G33" s="81"/>
    </row>
    <row r="34" spans="2:7" x14ac:dyDescent="0.2">
      <c r="B34" s="78"/>
      <c r="E34" s="76"/>
      <c r="F34" s="77"/>
      <c r="G34" s="81"/>
    </row>
    <row r="35" spans="2:7" x14ac:dyDescent="0.2">
      <c r="B35" s="83">
        <f>B26+B31+B32+B33</f>
        <v>673195</v>
      </c>
      <c r="C35" s="84" t="s">
        <v>1039</v>
      </c>
      <c r="D35" s="72"/>
      <c r="E35" s="167" t="s">
        <v>1039</v>
      </c>
      <c r="F35" s="72"/>
      <c r="G35" s="85">
        <f>G26</f>
        <v>673195</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35663</v>
      </c>
      <c r="C42" s="79" t="s">
        <v>1037</v>
      </c>
      <c r="D42" s="82" t="s">
        <v>586</v>
      </c>
      <c r="E42" s="166" t="s">
        <v>1036</v>
      </c>
      <c r="F42" s="60" t="s">
        <v>587</v>
      </c>
      <c r="G42" s="81">
        <f>+B33</f>
        <v>177006</v>
      </c>
    </row>
    <row r="43" spans="2:7" x14ac:dyDescent="0.2">
      <c r="B43" s="78">
        <v>22240</v>
      </c>
      <c r="C43" s="88" t="s">
        <v>585</v>
      </c>
      <c r="E43" s="169" t="s">
        <v>1037</v>
      </c>
      <c r="F43" s="89" t="s">
        <v>586</v>
      </c>
      <c r="G43" s="81">
        <f>G44+G45+G47+G48+G49</f>
        <v>250223</v>
      </c>
    </row>
    <row r="44" spans="2:7" x14ac:dyDescent="0.2">
      <c r="B44" s="78">
        <v>13423</v>
      </c>
      <c r="C44" s="79" t="s">
        <v>584</v>
      </c>
      <c r="E44" s="169" t="s">
        <v>1064</v>
      </c>
      <c r="F44" s="75" t="s">
        <v>1065</v>
      </c>
      <c r="G44" s="81">
        <v>22607</v>
      </c>
    </row>
    <row r="45" spans="2:7" x14ac:dyDescent="0.2">
      <c r="B45" s="78">
        <v>0</v>
      </c>
      <c r="C45" s="79" t="s">
        <v>583</v>
      </c>
      <c r="D45" s="77"/>
      <c r="E45" s="166" t="s">
        <v>1066</v>
      </c>
      <c r="F45" s="75" t="s">
        <v>1067</v>
      </c>
      <c r="G45" s="81">
        <v>227616</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391566</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427229</v>
      </c>
      <c r="C52" s="84" t="s">
        <v>1039</v>
      </c>
      <c r="D52" s="72"/>
      <c r="E52" s="167" t="s">
        <v>1039</v>
      </c>
      <c r="F52" s="72"/>
      <c r="G52" s="85">
        <f>G42+G43+G50</f>
        <v>427229</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6602</v>
      </c>
      <c r="C59" s="79" t="s">
        <v>1040</v>
      </c>
      <c r="D59" s="80" t="s">
        <v>578</v>
      </c>
      <c r="E59" s="166" t="s">
        <v>1038</v>
      </c>
      <c r="F59" s="60" t="s">
        <v>577</v>
      </c>
      <c r="G59" s="81">
        <f>+B49</f>
        <v>391566</v>
      </c>
    </row>
    <row r="60" spans="2:7" x14ac:dyDescent="0.2">
      <c r="B60" s="78">
        <v>6602</v>
      </c>
      <c r="C60" s="79" t="s">
        <v>576</v>
      </c>
      <c r="E60" s="166" t="s">
        <v>1058</v>
      </c>
      <c r="F60" s="79" t="s">
        <v>1059</v>
      </c>
      <c r="G60" s="81">
        <f>G61+G62</f>
        <v>2515</v>
      </c>
    </row>
    <row r="61" spans="2:7" x14ac:dyDescent="0.2">
      <c r="B61" s="78">
        <v>0</v>
      </c>
      <c r="C61" s="79" t="s">
        <v>575</v>
      </c>
      <c r="E61" s="166" t="s">
        <v>1076</v>
      </c>
      <c r="F61" s="75" t="s">
        <v>1077</v>
      </c>
      <c r="G61" s="81">
        <v>0</v>
      </c>
    </row>
    <row r="62" spans="2:7" x14ac:dyDescent="0.2">
      <c r="B62" s="78">
        <v>2515</v>
      </c>
      <c r="C62" s="79" t="s">
        <v>1041</v>
      </c>
      <c r="D62" s="79" t="s">
        <v>574</v>
      </c>
      <c r="E62" s="166" t="s">
        <v>1078</v>
      </c>
      <c r="F62" s="75" t="s">
        <v>1079</v>
      </c>
      <c r="G62" s="81">
        <v>2515</v>
      </c>
    </row>
    <row r="63" spans="2:7" x14ac:dyDescent="0.2">
      <c r="B63" s="78"/>
      <c r="D63" s="79" t="s">
        <v>573</v>
      </c>
      <c r="E63" s="166" t="s">
        <v>1042</v>
      </c>
      <c r="F63" s="75" t="s">
        <v>572</v>
      </c>
      <c r="G63" s="81">
        <f>G64+G65+G66</f>
        <v>7940</v>
      </c>
    </row>
    <row r="64" spans="2:7" x14ac:dyDescent="0.2">
      <c r="B64" s="78">
        <f>B65+B66+B67</f>
        <v>9400</v>
      </c>
      <c r="C64" s="79" t="s">
        <v>1042</v>
      </c>
      <c r="D64" s="75" t="s">
        <v>572</v>
      </c>
      <c r="E64" s="166" t="s">
        <v>1080</v>
      </c>
      <c r="F64" s="75" t="s">
        <v>1081</v>
      </c>
      <c r="G64" s="81">
        <v>0</v>
      </c>
    </row>
    <row r="65" spans="2:7" x14ac:dyDescent="0.2">
      <c r="B65" s="78">
        <v>1381</v>
      </c>
      <c r="C65" s="79" t="s">
        <v>571</v>
      </c>
      <c r="E65" s="166" t="s">
        <v>1082</v>
      </c>
      <c r="F65" s="75" t="s">
        <v>1083</v>
      </c>
      <c r="G65" s="81">
        <v>1</v>
      </c>
    </row>
    <row r="66" spans="2:7" x14ac:dyDescent="0.2">
      <c r="B66" s="78">
        <v>0</v>
      </c>
      <c r="C66" s="79" t="s">
        <v>570</v>
      </c>
      <c r="E66" s="166" t="s">
        <v>1084</v>
      </c>
      <c r="F66" s="75" t="s">
        <v>1085</v>
      </c>
      <c r="G66" s="81">
        <v>7939</v>
      </c>
    </row>
    <row r="67" spans="2:7" x14ac:dyDescent="0.2">
      <c r="B67" s="78">
        <v>8019</v>
      </c>
      <c r="C67" s="79" t="s">
        <v>569</v>
      </c>
      <c r="E67" s="76"/>
      <c r="F67" s="77"/>
      <c r="G67" s="81"/>
    </row>
    <row r="68" spans="2:7" x14ac:dyDescent="0.2">
      <c r="B68" s="78">
        <f>G70-B59-B62-B64</f>
        <v>383504</v>
      </c>
      <c r="C68" s="79" t="s">
        <v>1043</v>
      </c>
      <c r="D68" s="79" t="s">
        <v>564</v>
      </c>
      <c r="E68" s="76"/>
      <c r="F68" s="77"/>
      <c r="G68" s="81"/>
    </row>
    <row r="69" spans="2:7" ht="17.45" customHeight="1" x14ac:dyDescent="0.2">
      <c r="B69" s="78"/>
      <c r="E69" s="76"/>
      <c r="F69" s="77"/>
      <c r="G69" s="81"/>
    </row>
    <row r="70" spans="2:7" ht="17.45" customHeight="1" x14ac:dyDescent="0.2">
      <c r="B70" s="83">
        <f>B59+B62+B64+B68</f>
        <v>402021</v>
      </c>
      <c r="C70" s="84" t="s">
        <v>1039</v>
      </c>
      <c r="D70" s="72"/>
      <c r="E70" s="167" t="s">
        <v>1039</v>
      </c>
      <c r="F70" s="72"/>
      <c r="G70" s="85">
        <f>G59+G60+G63</f>
        <v>402021</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383504</v>
      </c>
    </row>
    <row r="78" spans="2:7" x14ac:dyDescent="0.2">
      <c r="B78" s="78"/>
      <c r="D78" s="79" t="s">
        <v>563</v>
      </c>
      <c r="E78" s="166"/>
      <c r="F78" s="79"/>
      <c r="G78" s="81"/>
    </row>
    <row r="79" spans="2:7" x14ac:dyDescent="0.2">
      <c r="B79" s="78">
        <f>G82-B77</f>
        <v>383504</v>
      </c>
      <c r="C79" s="79" t="s">
        <v>1045</v>
      </c>
      <c r="D79" s="62" t="s">
        <v>562</v>
      </c>
      <c r="E79" s="76"/>
      <c r="F79" s="77"/>
      <c r="G79" s="81"/>
    </row>
    <row r="80" spans="2:7" x14ac:dyDescent="0.2">
      <c r="B80" s="78">
        <f>B79-B13</f>
        <v>235663</v>
      </c>
      <c r="C80" s="79" t="s">
        <v>1046</v>
      </c>
      <c r="D80" s="60" t="s">
        <v>559</v>
      </c>
      <c r="E80" s="76"/>
      <c r="F80" s="77"/>
      <c r="G80" s="81"/>
    </row>
    <row r="81" spans="2:7" x14ac:dyDescent="0.2">
      <c r="B81" s="78"/>
      <c r="E81" s="76"/>
      <c r="F81" s="77"/>
      <c r="G81" s="81"/>
    </row>
    <row r="82" spans="2:7" x14ac:dyDescent="0.2">
      <c r="B82" s="83">
        <f>B77+B79</f>
        <v>383504</v>
      </c>
      <c r="C82" s="84" t="s">
        <v>1039</v>
      </c>
      <c r="D82" s="72"/>
      <c r="E82" s="167" t="s">
        <v>1039</v>
      </c>
      <c r="F82" s="72"/>
      <c r="G82" s="85">
        <f>G77</f>
        <v>383504</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138105</v>
      </c>
      <c r="C92" s="79" t="s">
        <v>1047</v>
      </c>
      <c r="D92" s="60" t="s">
        <v>552</v>
      </c>
      <c r="E92" s="166" t="s">
        <v>1045</v>
      </c>
      <c r="F92" s="60" t="s">
        <v>559</v>
      </c>
      <c r="G92" s="81">
        <f>+B80</f>
        <v>235663</v>
      </c>
    </row>
    <row r="93" spans="2:7" x14ac:dyDescent="0.2">
      <c r="B93" s="78"/>
      <c r="D93" s="62" t="s">
        <v>550</v>
      </c>
      <c r="E93" s="166" t="s">
        <v>1053</v>
      </c>
      <c r="F93" s="75" t="s">
        <v>558</v>
      </c>
      <c r="G93" s="81">
        <f>G94+G95</f>
        <v>93844</v>
      </c>
    </row>
    <row r="94" spans="2:7" x14ac:dyDescent="0.2">
      <c r="B94" s="78"/>
      <c r="D94" s="79"/>
      <c r="E94" s="166" t="s">
        <v>557</v>
      </c>
      <c r="G94" s="81">
        <v>38185</v>
      </c>
    </row>
    <row r="95" spans="2:7" x14ac:dyDescent="0.2">
      <c r="B95" s="78"/>
      <c r="D95" s="79"/>
      <c r="E95" s="166" t="s">
        <v>556</v>
      </c>
      <c r="G95" s="81">
        <v>55659</v>
      </c>
    </row>
    <row r="96" spans="2:7" x14ac:dyDescent="0.2">
      <c r="B96" s="78"/>
      <c r="C96" s="79"/>
      <c r="E96" s="166" t="s">
        <v>1054</v>
      </c>
      <c r="F96" s="75" t="s">
        <v>555</v>
      </c>
      <c r="G96" s="81">
        <f>G97</f>
        <v>-191402</v>
      </c>
    </row>
    <row r="97" spans="2:7" x14ac:dyDescent="0.2">
      <c r="B97" s="90"/>
      <c r="C97" s="91"/>
      <c r="D97" s="79"/>
      <c r="E97" s="166" t="s">
        <v>1086</v>
      </c>
      <c r="F97" s="92" t="s">
        <v>1087</v>
      </c>
      <c r="G97" s="81">
        <v>-191402</v>
      </c>
    </row>
    <row r="98" spans="2:7" x14ac:dyDescent="0.2">
      <c r="B98" s="78"/>
      <c r="E98" s="76"/>
      <c r="F98" s="77"/>
      <c r="G98" s="81"/>
    </row>
    <row r="99" spans="2:7" x14ac:dyDescent="0.2">
      <c r="B99" s="83">
        <f>B92</f>
        <v>138105</v>
      </c>
      <c r="C99" s="84" t="s">
        <v>1039</v>
      </c>
      <c r="D99" s="72"/>
      <c r="E99" s="167" t="s">
        <v>1039</v>
      </c>
      <c r="F99" s="72"/>
      <c r="G99" s="85">
        <f>G92+G93+G96</f>
        <v>138105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42112</v>
      </c>
      <c r="C106" s="79" t="s">
        <v>1048</v>
      </c>
      <c r="D106" s="94" t="s">
        <v>553</v>
      </c>
      <c r="E106" s="76"/>
      <c r="F106" s="77"/>
      <c r="G106" s="76"/>
    </row>
    <row r="107" spans="2:7" x14ac:dyDescent="0.2">
      <c r="B107" s="78">
        <v>40956</v>
      </c>
      <c r="C107" s="79" t="s">
        <v>1049</v>
      </c>
      <c r="D107" s="79"/>
      <c r="E107" s="166" t="s">
        <v>1047</v>
      </c>
      <c r="F107" s="62" t="s">
        <v>552</v>
      </c>
      <c r="G107" s="81"/>
    </row>
    <row r="108" spans="2:7" x14ac:dyDescent="0.2">
      <c r="B108" s="78">
        <f>-B13</f>
        <v>-147841</v>
      </c>
      <c r="C108" s="79" t="s">
        <v>1055</v>
      </c>
      <c r="D108" s="79" t="s">
        <v>551</v>
      </c>
      <c r="E108" s="166"/>
      <c r="F108" s="61" t="s">
        <v>550</v>
      </c>
      <c r="G108" s="81">
        <f>B92</f>
        <v>138105</v>
      </c>
    </row>
    <row r="109" spans="2:7" x14ac:dyDescent="0.2">
      <c r="B109" s="78">
        <v>1156</v>
      </c>
      <c r="C109" s="88" t="s">
        <v>549</v>
      </c>
      <c r="D109" s="79" t="s">
        <v>1088</v>
      </c>
      <c r="E109" s="76"/>
      <c r="F109" s="95"/>
      <c r="G109" s="96"/>
    </row>
    <row r="110" spans="2:7" x14ac:dyDescent="0.2">
      <c r="B110" s="78">
        <v>0</v>
      </c>
      <c r="C110" s="88" t="s">
        <v>548</v>
      </c>
      <c r="D110" s="79" t="s">
        <v>547</v>
      </c>
      <c r="E110" s="170"/>
      <c r="G110" s="81"/>
    </row>
    <row r="111" spans="2:7" x14ac:dyDescent="0.2">
      <c r="B111" s="78">
        <v>-36</v>
      </c>
      <c r="C111" s="88" t="s">
        <v>1050</v>
      </c>
      <c r="D111" s="79" t="s">
        <v>1089</v>
      </c>
      <c r="E111" s="76"/>
      <c r="F111" s="95"/>
      <c r="G111" s="96"/>
    </row>
    <row r="112" spans="2:7" x14ac:dyDescent="0.2">
      <c r="B112" s="78"/>
      <c r="C112" s="79"/>
      <c r="D112" s="79" t="s">
        <v>1090</v>
      </c>
      <c r="E112" s="170"/>
      <c r="G112" s="81"/>
    </row>
    <row r="113" spans="2:7" x14ac:dyDescent="0.2">
      <c r="B113" s="78">
        <f>G115-B106-B108-B111</f>
        <v>243870</v>
      </c>
      <c r="C113" s="168" t="s">
        <v>1051</v>
      </c>
      <c r="D113" s="60" t="s">
        <v>546</v>
      </c>
      <c r="E113" s="170"/>
      <c r="F113" s="92"/>
      <c r="G113" s="81"/>
    </row>
    <row r="114" spans="2:7" x14ac:dyDescent="0.2">
      <c r="B114" s="78"/>
      <c r="D114" s="79"/>
      <c r="E114" s="170"/>
      <c r="F114" s="77"/>
      <c r="G114" s="81"/>
    </row>
    <row r="115" spans="2:7" x14ac:dyDescent="0.2">
      <c r="B115" s="83">
        <f>B106+B108+B111+B113</f>
        <v>138105</v>
      </c>
      <c r="C115" s="84" t="s">
        <v>1039</v>
      </c>
      <c r="D115" s="98"/>
      <c r="E115" s="167" t="s">
        <v>1039</v>
      </c>
      <c r="F115" s="72"/>
      <c r="G115" s="85">
        <f>G108</f>
        <v>138105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243870</v>
      </c>
    </row>
    <row r="123" spans="2:7" ht="15" x14ac:dyDescent="0.2">
      <c r="B123" s="78">
        <f>B125+B128+B131+B134+B137+B142+B143+B144</f>
        <v>77523</v>
      </c>
      <c r="C123" s="52"/>
      <c r="D123" s="79" t="s">
        <v>540</v>
      </c>
      <c r="E123" s="52"/>
      <c r="F123" s="52"/>
      <c r="G123" s="81">
        <f>G125+G128+G131+G134+G137+G142+G143+G144</f>
        <v>-166347</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134926</v>
      </c>
      <c r="D128" s="79" t="s">
        <v>536</v>
      </c>
      <c r="G128" s="81">
        <f>G129+G130</f>
        <v>6309</v>
      </c>
    </row>
    <row r="129" spans="2:7" x14ac:dyDescent="0.2">
      <c r="B129" s="78">
        <v>134261</v>
      </c>
      <c r="D129" s="79" t="s">
        <v>535</v>
      </c>
      <c r="G129" s="81">
        <v>0</v>
      </c>
    </row>
    <row r="130" spans="2:7" x14ac:dyDescent="0.2">
      <c r="B130" s="78">
        <v>665</v>
      </c>
      <c r="D130" s="79" t="s">
        <v>534</v>
      </c>
      <c r="G130" s="81">
        <v>6309</v>
      </c>
    </row>
    <row r="131" spans="2:7" x14ac:dyDescent="0.2">
      <c r="B131" s="78">
        <f>B132+B133</f>
        <v>33234</v>
      </c>
      <c r="D131" s="79" t="s">
        <v>533</v>
      </c>
      <c r="G131" s="81">
        <f>G132+G133</f>
        <v>33</v>
      </c>
    </row>
    <row r="132" spans="2:7" x14ac:dyDescent="0.2">
      <c r="B132" s="78">
        <v>23381</v>
      </c>
      <c r="D132" s="79" t="s">
        <v>532</v>
      </c>
      <c r="G132" s="81">
        <v>33</v>
      </c>
    </row>
    <row r="133" spans="2:7" x14ac:dyDescent="0.2">
      <c r="B133" s="78">
        <v>9853</v>
      </c>
      <c r="D133" s="79" t="s">
        <v>531</v>
      </c>
      <c r="G133" s="81">
        <v>0</v>
      </c>
    </row>
    <row r="134" spans="2:7" x14ac:dyDescent="0.2">
      <c r="B134" s="78">
        <f>B135+B136</f>
        <v>-214415</v>
      </c>
      <c r="D134" s="79" t="s">
        <v>530</v>
      </c>
      <c r="G134" s="81">
        <f>G135+G136</f>
        <v>447091</v>
      </c>
    </row>
    <row r="135" spans="2:7" x14ac:dyDescent="0.2">
      <c r="B135" s="78">
        <v>-218841</v>
      </c>
      <c r="D135" s="79" t="s">
        <v>529</v>
      </c>
      <c r="G135" s="81">
        <v>159923</v>
      </c>
    </row>
    <row r="136" spans="2:7" x14ac:dyDescent="0.2">
      <c r="B136" s="78">
        <v>4426</v>
      </c>
      <c r="D136" s="79" t="s">
        <v>528</v>
      </c>
      <c r="G136" s="81">
        <v>287168</v>
      </c>
    </row>
    <row r="137" spans="2:7" x14ac:dyDescent="0.2">
      <c r="B137" s="78">
        <f>B138+B141</f>
        <v>51430</v>
      </c>
      <c r="D137" s="97" t="s">
        <v>527</v>
      </c>
      <c r="G137" s="81">
        <f>G138+G141</f>
        <v>-641726</v>
      </c>
    </row>
    <row r="138" spans="2:7" x14ac:dyDescent="0.2">
      <c r="B138" s="78">
        <f>B139+B140</f>
        <v>53957</v>
      </c>
      <c r="D138" s="97" t="s">
        <v>526</v>
      </c>
      <c r="G138" s="81">
        <f>G139+G140</f>
        <v>-641726</v>
      </c>
    </row>
    <row r="139" spans="2:7" x14ac:dyDescent="0.2">
      <c r="B139" s="78">
        <v>53957</v>
      </c>
      <c r="D139" s="97" t="s">
        <v>525</v>
      </c>
      <c r="G139" s="81">
        <v>-641726</v>
      </c>
    </row>
    <row r="140" spans="2:7" x14ac:dyDescent="0.2">
      <c r="B140" s="78">
        <v>0</v>
      </c>
      <c r="D140" s="97" t="s">
        <v>524</v>
      </c>
      <c r="G140" s="81">
        <v>0</v>
      </c>
    </row>
    <row r="141" spans="2:7" x14ac:dyDescent="0.2">
      <c r="B141" s="78">
        <v>-2527</v>
      </c>
      <c r="D141" s="97" t="s">
        <v>523</v>
      </c>
      <c r="G141" s="81">
        <v>0</v>
      </c>
    </row>
    <row r="142" spans="2:7" x14ac:dyDescent="0.2">
      <c r="B142" s="78">
        <v>0</v>
      </c>
      <c r="D142" s="79" t="s">
        <v>522</v>
      </c>
      <c r="G142" s="81">
        <v>0</v>
      </c>
    </row>
    <row r="143" spans="2:7" x14ac:dyDescent="0.2">
      <c r="B143" s="78">
        <v>3</v>
      </c>
      <c r="D143" s="79" t="s">
        <v>521</v>
      </c>
      <c r="G143" s="81">
        <v>-4519</v>
      </c>
    </row>
    <row r="144" spans="2:7" x14ac:dyDescent="0.2">
      <c r="B144" s="78">
        <f>B145+B146</f>
        <v>72345</v>
      </c>
      <c r="D144" s="79" t="s">
        <v>520</v>
      </c>
      <c r="G144" s="81">
        <f>G145+G146</f>
        <v>26465</v>
      </c>
    </row>
    <row r="145" spans="2:7" x14ac:dyDescent="0.2">
      <c r="B145" s="78">
        <v>102069</v>
      </c>
      <c r="D145" s="79" t="s">
        <v>519</v>
      </c>
      <c r="G145" s="81">
        <v>20724</v>
      </c>
    </row>
    <row r="146" spans="2:7" x14ac:dyDescent="0.2">
      <c r="B146" s="83">
        <v>-29724</v>
      </c>
      <c r="C146" s="99"/>
      <c r="D146" s="98" t="s">
        <v>518</v>
      </c>
      <c r="E146" s="99"/>
      <c r="F146" s="99"/>
      <c r="G146" s="85">
        <v>5741</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639</v>
      </c>
      <c r="C3" s="117"/>
      <c r="D3" s="121"/>
      <c r="E3" s="117"/>
      <c r="F3" s="117"/>
      <c r="G3" s="117"/>
      <c r="H3" s="117"/>
      <c r="I3" s="117"/>
      <c r="J3" s="117"/>
      <c r="K3" s="117"/>
      <c r="L3" s="122"/>
    </row>
    <row r="4" spans="2:12" s="120" customFormat="1" ht="15" customHeight="1" x14ac:dyDescent="0.25">
      <c r="B4" s="70" t="s">
        <v>638</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229241</v>
      </c>
      <c r="C11" s="79" t="s">
        <v>1029</v>
      </c>
      <c r="D11" s="79" t="s">
        <v>599</v>
      </c>
      <c r="E11" s="166" t="s">
        <v>1052</v>
      </c>
      <c r="F11" s="80" t="s">
        <v>598</v>
      </c>
      <c r="G11" s="81">
        <f>G12+G13</f>
        <v>518117</v>
      </c>
    </row>
    <row r="12" spans="2:12" x14ac:dyDescent="0.2">
      <c r="B12" s="78">
        <f>G11-B11</f>
        <v>288876</v>
      </c>
      <c r="C12" s="79" t="s">
        <v>1030</v>
      </c>
      <c r="D12" s="60" t="s">
        <v>593</v>
      </c>
      <c r="E12" s="166" t="s">
        <v>1060</v>
      </c>
      <c r="F12" s="77" t="s">
        <v>1061</v>
      </c>
      <c r="G12" s="81">
        <v>512985</v>
      </c>
    </row>
    <row r="13" spans="2:12" x14ac:dyDescent="0.2">
      <c r="B13" s="78">
        <v>33801</v>
      </c>
      <c r="C13" s="79" t="s">
        <v>1031</v>
      </c>
      <c r="D13" s="79" t="s">
        <v>551</v>
      </c>
      <c r="E13" s="166" t="s">
        <v>1062</v>
      </c>
      <c r="F13" s="75" t="s">
        <v>1063</v>
      </c>
      <c r="G13" s="81">
        <v>5132</v>
      </c>
    </row>
    <row r="14" spans="2:12" x14ac:dyDescent="0.2">
      <c r="B14" s="78">
        <f>B12-B13</f>
        <v>255075</v>
      </c>
      <c r="C14" s="79" t="s">
        <v>1032</v>
      </c>
      <c r="D14" s="60" t="s">
        <v>597</v>
      </c>
      <c r="E14" s="166"/>
      <c r="F14" s="77"/>
      <c r="G14" s="81"/>
    </row>
    <row r="15" spans="2:12" ht="7.15" customHeight="1" x14ac:dyDescent="0.2">
      <c r="B15" s="78"/>
      <c r="E15" s="76"/>
      <c r="F15" s="77"/>
      <c r="G15" s="81"/>
    </row>
    <row r="16" spans="2:12" x14ac:dyDescent="0.2">
      <c r="B16" s="83">
        <f>B11+B12</f>
        <v>518117</v>
      </c>
      <c r="C16" s="84" t="s">
        <v>545</v>
      </c>
      <c r="D16" s="72"/>
      <c r="E16" s="167" t="s">
        <v>1039</v>
      </c>
      <c r="F16" s="72"/>
      <c r="G16" s="85">
        <f>G11</f>
        <v>518117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283398</v>
      </c>
      <c r="C26" s="79" t="s">
        <v>1033</v>
      </c>
      <c r="D26" s="79" t="s">
        <v>594</v>
      </c>
      <c r="E26" s="166" t="s">
        <v>1030</v>
      </c>
      <c r="F26" s="62" t="s">
        <v>593</v>
      </c>
      <c r="G26" s="81">
        <f>+B12</f>
        <v>288876</v>
      </c>
    </row>
    <row r="27" spans="2:7" x14ac:dyDescent="0.2">
      <c r="B27" s="78">
        <v>223795</v>
      </c>
      <c r="C27" s="79" t="s">
        <v>592</v>
      </c>
      <c r="E27" s="76"/>
      <c r="F27" s="77"/>
      <c r="G27" s="81"/>
    </row>
    <row r="28" spans="2:7" x14ac:dyDescent="0.2">
      <c r="B28" s="78">
        <f>B29+B30</f>
        <v>59603</v>
      </c>
      <c r="C28" s="79" t="s">
        <v>591</v>
      </c>
      <c r="E28" s="76"/>
      <c r="F28" s="77"/>
      <c r="G28" s="81"/>
    </row>
    <row r="29" spans="2:7" x14ac:dyDescent="0.2">
      <c r="B29" s="78">
        <v>59386</v>
      </c>
      <c r="C29" s="79" t="s">
        <v>1056</v>
      </c>
      <c r="E29" s="76"/>
      <c r="F29" s="77"/>
      <c r="G29" s="81"/>
    </row>
    <row r="30" spans="2:7" x14ac:dyDescent="0.2">
      <c r="B30" s="78">
        <v>217</v>
      </c>
      <c r="C30" s="79" t="s">
        <v>1057</v>
      </c>
      <c r="E30" s="76"/>
      <c r="F30" s="77"/>
      <c r="G30" s="81"/>
    </row>
    <row r="31" spans="2:7" ht="12.75" customHeight="1" x14ac:dyDescent="0.2">
      <c r="B31" s="78">
        <v>3984</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1494</v>
      </c>
      <c r="C33" s="79" t="s">
        <v>1036</v>
      </c>
      <c r="D33" s="60" t="s">
        <v>587</v>
      </c>
      <c r="E33" s="76"/>
      <c r="F33" s="77"/>
      <c r="G33" s="81"/>
    </row>
    <row r="34" spans="2:7" x14ac:dyDescent="0.2">
      <c r="B34" s="78"/>
      <c r="E34" s="76"/>
      <c r="F34" s="77"/>
      <c r="G34" s="81"/>
    </row>
    <row r="35" spans="2:7" x14ac:dyDescent="0.2">
      <c r="B35" s="83">
        <f>B26+B31+B32+B33</f>
        <v>288876</v>
      </c>
      <c r="C35" s="84" t="s">
        <v>1039</v>
      </c>
      <c r="D35" s="72"/>
      <c r="E35" s="167" t="s">
        <v>1039</v>
      </c>
      <c r="F35" s="72"/>
      <c r="G35" s="85">
        <f>G26</f>
        <v>288876</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5927</v>
      </c>
      <c r="C42" s="79" t="s">
        <v>1037</v>
      </c>
      <c r="D42" s="82" t="s">
        <v>586</v>
      </c>
      <c r="E42" s="166" t="s">
        <v>1036</v>
      </c>
      <c r="F42" s="60" t="s">
        <v>587</v>
      </c>
      <c r="G42" s="81">
        <f>+B33</f>
        <v>1494</v>
      </c>
    </row>
    <row r="43" spans="2:7" x14ac:dyDescent="0.2">
      <c r="B43" s="78">
        <v>5611</v>
      </c>
      <c r="C43" s="88" t="s">
        <v>585</v>
      </c>
      <c r="E43" s="169" t="s">
        <v>1037</v>
      </c>
      <c r="F43" s="89" t="s">
        <v>586</v>
      </c>
      <c r="G43" s="81">
        <f>G44+G45+G47+G48+G49</f>
        <v>1207</v>
      </c>
    </row>
    <row r="44" spans="2:7" x14ac:dyDescent="0.2">
      <c r="B44" s="78">
        <v>316</v>
      </c>
      <c r="C44" s="79" t="s">
        <v>584</v>
      </c>
      <c r="E44" s="169" t="s">
        <v>1064</v>
      </c>
      <c r="F44" s="75" t="s">
        <v>1065</v>
      </c>
      <c r="G44" s="81">
        <v>1159</v>
      </c>
    </row>
    <row r="45" spans="2:7" x14ac:dyDescent="0.2">
      <c r="B45" s="78">
        <v>0</v>
      </c>
      <c r="C45" s="79" t="s">
        <v>583</v>
      </c>
      <c r="D45" s="77"/>
      <c r="E45" s="166" t="s">
        <v>1066</v>
      </c>
      <c r="F45" s="75" t="s">
        <v>1067</v>
      </c>
      <c r="G45" s="81">
        <v>48</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-3226</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2701</v>
      </c>
      <c r="C52" s="84" t="s">
        <v>1039</v>
      </c>
      <c r="D52" s="72"/>
      <c r="E52" s="167" t="s">
        <v>1039</v>
      </c>
      <c r="F52" s="72"/>
      <c r="G52" s="85">
        <f>G42+G43+G50</f>
        <v>2701</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252</v>
      </c>
      <c r="C59" s="79" t="s">
        <v>1040</v>
      </c>
      <c r="D59" s="80" t="s">
        <v>578</v>
      </c>
      <c r="E59" s="166" t="s">
        <v>1038</v>
      </c>
      <c r="F59" s="60" t="s">
        <v>577</v>
      </c>
      <c r="G59" s="81">
        <f>+B49</f>
        <v>-3226</v>
      </c>
    </row>
    <row r="60" spans="2:7" x14ac:dyDescent="0.2">
      <c r="B60" s="78">
        <v>252</v>
      </c>
      <c r="C60" s="79" t="s">
        <v>576</v>
      </c>
      <c r="E60" s="166" t="s">
        <v>1058</v>
      </c>
      <c r="F60" s="79" t="s">
        <v>1059</v>
      </c>
      <c r="G60" s="81">
        <f>G61+G62</f>
        <v>217</v>
      </c>
    </row>
    <row r="61" spans="2:7" x14ac:dyDescent="0.2">
      <c r="B61" s="78">
        <v>0</v>
      </c>
      <c r="C61" s="79" t="s">
        <v>575</v>
      </c>
      <c r="E61" s="166" t="s">
        <v>1076</v>
      </c>
      <c r="F61" s="75" t="s">
        <v>1077</v>
      </c>
      <c r="G61" s="81">
        <v>0</v>
      </c>
    </row>
    <row r="62" spans="2:7" x14ac:dyDescent="0.2">
      <c r="B62" s="78">
        <v>217</v>
      </c>
      <c r="C62" s="79" t="s">
        <v>1041</v>
      </c>
      <c r="D62" s="79" t="s">
        <v>574</v>
      </c>
      <c r="E62" s="166" t="s">
        <v>1078</v>
      </c>
      <c r="F62" s="75" t="s">
        <v>1079</v>
      </c>
      <c r="G62" s="81">
        <v>217</v>
      </c>
    </row>
    <row r="63" spans="2:7" x14ac:dyDescent="0.2">
      <c r="B63" s="78"/>
      <c r="D63" s="79" t="s">
        <v>573</v>
      </c>
      <c r="E63" s="166" t="s">
        <v>1042</v>
      </c>
      <c r="F63" s="75" t="s">
        <v>572</v>
      </c>
      <c r="G63" s="81">
        <f>G64+G65+G66</f>
        <v>22589</v>
      </c>
    </row>
    <row r="64" spans="2:7" x14ac:dyDescent="0.2">
      <c r="B64" s="78">
        <f>B65+B66+B67</f>
        <v>12934</v>
      </c>
      <c r="C64" s="79" t="s">
        <v>1042</v>
      </c>
      <c r="D64" s="75" t="s">
        <v>572</v>
      </c>
      <c r="E64" s="166" t="s">
        <v>1080</v>
      </c>
      <c r="F64" s="75" t="s">
        <v>1081</v>
      </c>
      <c r="G64" s="81">
        <v>0</v>
      </c>
    </row>
    <row r="65" spans="2:7" x14ac:dyDescent="0.2">
      <c r="B65" s="78">
        <v>528</v>
      </c>
      <c r="C65" s="79" t="s">
        <v>571</v>
      </c>
      <c r="E65" s="166" t="s">
        <v>1082</v>
      </c>
      <c r="F65" s="75" t="s">
        <v>1083</v>
      </c>
      <c r="G65" s="81">
        <v>10</v>
      </c>
    </row>
    <row r="66" spans="2:7" x14ac:dyDescent="0.2">
      <c r="B66" s="78">
        <v>0</v>
      </c>
      <c r="C66" s="79" t="s">
        <v>570</v>
      </c>
      <c r="E66" s="166" t="s">
        <v>1084</v>
      </c>
      <c r="F66" s="75" t="s">
        <v>1085</v>
      </c>
      <c r="G66" s="81">
        <v>22579</v>
      </c>
    </row>
    <row r="67" spans="2:7" x14ac:dyDescent="0.2">
      <c r="B67" s="78">
        <v>12406</v>
      </c>
      <c r="C67" s="79" t="s">
        <v>569</v>
      </c>
      <c r="E67" s="76"/>
      <c r="F67" s="77"/>
      <c r="G67" s="81"/>
    </row>
    <row r="68" spans="2:7" x14ac:dyDescent="0.2">
      <c r="B68" s="78">
        <f>G70-B59-B62-B64</f>
        <v>6177</v>
      </c>
      <c r="C68" s="79" t="s">
        <v>1043</v>
      </c>
      <c r="D68" s="79" t="s">
        <v>564</v>
      </c>
      <c r="E68" s="76"/>
      <c r="F68" s="77"/>
      <c r="G68" s="81"/>
    </row>
    <row r="69" spans="2:7" ht="17.45" customHeight="1" x14ac:dyDescent="0.2">
      <c r="B69" s="78"/>
      <c r="E69" s="76"/>
      <c r="F69" s="77"/>
      <c r="G69" s="81"/>
    </row>
    <row r="70" spans="2:7" ht="17.45" customHeight="1" x14ac:dyDescent="0.2">
      <c r="B70" s="83">
        <f>B59+B62+B64+B68</f>
        <v>19580</v>
      </c>
      <c r="C70" s="84" t="s">
        <v>1039</v>
      </c>
      <c r="D70" s="72"/>
      <c r="E70" s="167" t="s">
        <v>1039</v>
      </c>
      <c r="F70" s="72"/>
      <c r="G70" s="85">
        <f>G59+G60+G63</f>
        <v>19580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6177</v>
      </c>
    </row>
    <row r="78" spans="2:7" x14ac:dyDescent="0.2">
      <c r="B78" s="78"/>
      <c r="D78" s="79" t="s">
        <v>563</v>
      </c>
      <c r="E78" s="166"/>
      <c r="F78" s="79"/>
      <c r="G78" s="81"/>
    </row>
    <row r="79" spans="2:7" x14ac:dyDescent="0.2">
      <c r="B79" s="78">
        <f>G82-B77</f>
        <v>6177</v>
      </c>
      <c r="C79" s="79" t="s">
        <v>1045</v>
      </c>
      <c r="D79" s="62" t="s">
        <v>562</v>
      </c>
      <c r="E79" s="76"/>
      <c r="F79" s="77"/>
      <c r="G79" s="81"/>
    </row>
    <row r="80" spans="2:7" x14ac:dyDescent="0.2">
      <c r="B80" s="78">
        <f>B79-B13</f>
        <v>-27624</v>
      </c>
      <c r="C80" s="79" t="s">
        <v>1046</v>
      </c>
      <c r="D80" s="60" t="s">
        <v>559</v>
      </c>
      <c r="E80" s="76"/>
      <c r="F80" s="77"/>
      <c r="G80" s="81"/>
    </row>
    <row r="81" spans="2:7" x14ac:dyDescent="0.2">
      <c r="B81" s="78"/>
      <c r="E81" s="76"/>
      <c r="F81" s="77"/>
      <c r="G81" s="81"/>
    </row>
    <row r="82" spans="2:7" x14ac:dyDescent="0.2">
      <c r="B82" s="83">
        <f>B77+B79</f>
        <v>6177</v>
      </c>
      <c r="C82" s="84" t="s">
        <v>1039</v>
      </c>
      <c r="D82" s="72"/>
      <c r="E82" s="167" t="s">
        <v>1039</v>
      </c>
      <c r="F82" s="72"/>
      <c r="G82" s="85">
        <f>G77</f>
        <v>6177</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16268</v>
      </c>
      <c r="C92" s="79" t="s">
        <v>1047</v>
      </c>
      <c r="D92" s="60" t="s">
        <v>552</v>
      </c>
      <c r="E92" s="166" t="s">
        <v>1045</v>
      </c>
      <c r="F92" s="60" t="s">
        <v>559</v>
      </c>
      <c r="G92" s="81">
        <f>+B80</f>
        <v>-27624</v>
      </c>
    </row>
    <row r="93" spans="2:7" x14ac:dyDescent="0.2">
      <c r="B93" s="78"/>
      <c r="D93" s="62" t="s">
        <v>550</v>
      </c>
      <c r="E93" s="166" t="s">
        <v>1053</v>
      </c>
      <c r="F93" s="75" t="s">
        <v>558</v>
      </c>
      <c r="G93" s="81">
        <f>G94+G95</f>
        <v>44318</v>
      </c>
    </row>
    <row r="94" spans="2:7" x14ac:dyDescent="0.2">
      <c r="B94" s="78"/>
      <c r="D94" s="79"/>
      <c r="E94" s="166" t="s">
        <v>557</v>
      </c>
      <c r="G94" s="81">
        <v>22945</v>
      </c>
    </row>
    <row r="95" spans="2:7" x14ac:dyDescent="0.2">
      <c r="B95" s="78"/>
      <c r="D95" s="79"/>
      <c r="E95" s="166" t="s">
        <v>556</v>
      </c>
      <c r="G95" s="81">
        <v>21373</v>
      </c>
    </row>
    <row r="96" spans="2:7" x14ac:dyDescent="0.2">
      <c r="B96" s="78"/>
      <c r="C96" s="79"/>
      <c r="E96" s="166" t="s">
        <v>1054</v>
      </c>
      <c r="F96" s="75" t="s">
        <v>555</v>
      </c>
      <c r="G96" s="81">
        <f>G97</f>
        <v>-426</v>
      </c>
    </row>
    <row r="97" spans="2:7" x14ac:dyDescent="0.2">
      <c r="B97" s="90"/>
      <c r="C97" s="91"/>
      <c r="D97" s="79"/>
      <c r="E97" s="166" t="s">
        <v>1086</v>
      </c>
      <c r="F97" s="92" t="s">
        <v>1087</v>
      </c>
      <c r="G97" s="81">
        <v>-426</v>
      </c>
    </row>
    <row r="98" spans="2:7" x14ac:dyDescent="0.2">
      <c r="B98" s="78"/>
      <c r="E98" s="76"/>
      <c r="F98" s="77"/>
      <c r="G98" s="81"/>
    </row>
    <row r="99" spans="2:7" x14ac:dyDescent="0.2">
      <c r="B99" s="83">
        <f>B92</f>
        <v>16268</v>
      </c>
      <c r="C99" s="84" t="s">
        <v>1039</v>
      </c>
      <c r="D99" s="72"/>
      <c r="E99" s="167" t="s">
        <v>1039</v>
      </c>
      <c r="F99" s="72"/>
      <c r="G99" s="85">
        <f>G92+G93+G96</f>
        <v>16268</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86958</v>
      </c>
      <c r="C106" s="79" t="s">
        <v>1048</v>
      </c>
      <c r="D106" s="94" t="s">
        <v>553</v>
      </c>
      <c r="E106" s="76"/>
      <c r="F106" s="77"/>
      <c r="G106" s="76"/>
    </row>
    <row r="107" spans="2:7" x14ac:dyDescent="0.2">
      <c r="B107" s="78">
        <v>78619</v>
      </c>
      <c r="C107" s="79" t="s">
        <v>1049</v>
      </c>
      <c r="D107" s="79"/>
      <c r="E107" s="166" t="s">
        <v>1047</v>
      </c>
      <c r="F107" s="62" t="s">
        <v>552</v>
      </c>
      <c r="G107" s="81"/>
    </row>
    <row r="108" spans="2:7" x14ac:dyDescent="0.2">
      <c r="B108" s="78">
        <f>-B13</f>
        <v>-33801</v>
      </c>
      <c r="C108" s="79" t="s">
        <v>1055</v>
      </c>
      <c r="D108" s="79" t="s">
        <v>551</v>
      </c>
      <c r="E108" s="166"/>
      <c r="F108" s="61" t="s">
        <v>550</v>
      </c>
      <c r="G108" s="81">
        <f>B92</f>
        <v>16268</v>
      </c>
    </row>
    <row r="109" spans="2:7" x14ac:dyDescent="0.2">
      <c r="B109" s="78">
        <v>8339</v>
      </c>
      <c r="C109" s="88" t="s">
        <v>549</v>
      </c>
      <c r="D109" s="79" t="s">
        <v>1088</v>
      </c>
      <c r="E109" s="76"/>
      <c r="F109" s="95"/>
      <c r="G109" s="96"/>
    </row>
    <row r="110" spans="2:7" x14ac:dyDescent="0.2">
      <c r="B110" s="78">
        <v>0</v>
      </c>
      <c r="C110" s="88" t="s">
        <v>548</v>
      </c>
      <c r="D110" s="79" t="s">
        <v>547</v>
      </c>
      <c r="E110" s="170"/>
      <c r="G110" s="81"/>
    </row>
    <row r="111" spans="2:7" x14ac:dyDescent="0.2">
      <c r="B111" s="78">
        <v>-392</v>
      </c>
      <c r="C111" s="88" t="s">
        <v>1050</v>
      </c>
      <c r="D111" s="79" t="s">
        <v>1089</v>
      </c>
      <c r="E111" s="76"/>
      <c r="F111" s="95"/>
      <c r="G111" s="96"/>
    </row>
    <row r="112" spans="2:7" x14ac:dyDescent="0.2">
      <c r="B112" s="78"/>
      <c r="C112" s="79"/>
      <c r="D112" s="79" t="s">
        <v>1090</v>
      </c>
      <c r="E112" s="170"/>
      <c r="G112" s="81"/>
    </row>
    <row r="113" spans="2:7" x14ac:dyDescent="0.2">
      <c r="B113" s="78">
        <f>G115-B106-B108-B111</f>
        <v>-36497</v>
      </c>
      <c r="C113" s="168" t="s">
        <v>1051</v>
      </c>
      <c r="D113" s="60" t="s">
        <v>546</v>
      </c>
      <c r="E113" s="170"/>
      <c r="F113" s="92"/>
      <c r="G113" s="81"/>
    </row>
    <row r="114" spans="2:7" x14ac:dyDescent="0.2">
      <c r="B114" s="78"/>
      <c r="D114" s="79"/>
      <c r="E114" s="170"/>
      <c r="F114" s="77"/>
      <c r="G114" s="81"/>
    </row>
    <row r="115" spans="2:7" x14ac:dyDescent="0.2">
      <c r="B115" s="83">
        <f>B106+B108+B111+B113</f>
        <v>16268</v>
      </c>
      <c r="C115" s="84" t="s">
        <v>1039</v>
      </c>
      <c r="D115" s="98"/>
      <c r="E115" s="167" t="s">
        <v>1039</v>
      </c>
      <c r="F115" s="72"/>
      <c r="G115" s="85">
        <f>G108</f>
        <v>16268</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-36497</v>
      </c>
    </row>
    <row r="123" spans="2:7" ht="15" x14ac:dyDescent="0.2">
      <c r="B123" s="78">
        <f>B125+B128+B131+B134+B137+B142+B143+B144</f>
        <v>-32365</v>
      </c>
      <c r="C123" s="52"/>
      <c r="D123" s="79" t="s">
        <v>540</v>
      </c>
      <c r="E123" s="52"/>
      <c r="F123" s="52"/>
      <c r="G123" s="81">
        <f>G125+G128+G131+G134+G137+G142+G143+G144</f>
        <v>4132</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39322</v>
      </c>
      <c r="D128" s="79" t="s">
        <v>536</v>
      </c>
      <c r="G128" s="81">
        <f>G129+G130</f>
        <v>41299</v>
      </c>
    </row>
    <row r="129" spans="2:7" x14ac:dyDescent="0.2">
      <c r="B129" s="78">
        <v>41167</v>
      </c>
      <c r="D129" s="79" t="s">
        <v>535</v>
      </c>
      <c r="G129" s="81">
        <v>0</v>
      </c>
    </row>
    <row r="130" spans="2:7" x14ac:dyDescent="0.2">
      <c r="B130" s="78">
        <v>-1845</v>
      </c>
      <c r="D130" s="79" t="s">
        <v>534</v>
      </c>
      <c r="G130" s="81">
        <v>41299</v>
      </c>
    </row>
    <row r="131" spans="2:7" x14ac:dyDescent="0.2">
      <c r="B131" s="78">
        <f>B132+B133</f>
        <v>-2414</v>
      </c>
      <c r="D131" s="79" t="s">
        <v>533</v>
      </c>
      <c r="G131" s="81">
        <f>G132+G133</f>
        <v>0</v>
      </c>
    </row>
    <row r="132" spans="2:7" x14ac:dyDescent="0.2">
      <c r="B132" s="78">
        <v>-2414</v>
      </c>
      <c r="D132" s="79" t="s">
        <v>532</v>
      </c>
      <c r="G132" s="81">
        <v>0</v>
      </c>
    </row>
    <row r="133" spans="2:7" x14ac:dyDescent="0.2">
      <c r="B133" s="78">
        <v>0</v>
      </c>
      <c r="D133" s="79" t="s">
        <v>531</v>
      </c>
      <c r="G133" s="81">
        <v>0</v>
      </c>
    </row>
    <row r="134" spans="2:7" x14ac:dyDescent="0.2">
      <c r="B134" s="78">
        <f>B135+B136</f>
        <v>-1922</v>
      </c>
      <c r="D134" s="79" t="s">
        <v>530</v>
      </c>
      <c r="G134" s="81">
        <f>G135+G136</f>
        <v>-19642</v>
      </c>
    </row>
    <row r="135" spans="2:7" x14ac:dyDescent="0.2">
      <c r="B135" s="78">
        <v>-664</v>
      </c>
      <c r="D135" s="79" t="s">
        <v>529</v>
      </c>
      <c r="G135" s="81">
        <v>3510</v>
      </c>
    </row>
    <row r="136" spans="2:7" x14ac:dyDescent="0.2">
      <c r="B136" s="78">
        <v>-1258</v>
      </c>
      <c r="D136" s="79" t="s">
        <v>528</v>
      </c>
      <c r="G136" s="81">
        <v>-23152</v>
      </c>
    </row>
    <row r="137" spans="2:7" x14ac:dyDescent="0.2">
      <c r="B137" s="78">
        <f>B138+B141</f>
        <v>-11</v>
      </c>
      <c r="D137" s="97" t="s">
        <v>527</v>
      </c>
      <c r="G137" s="81">
        <f>G138+G141</f>
        <v>28040</v>
      </c>
    </row>
    <row r="138" spans="2:7" x14ac:dyDescent="0.2">
      <c r="B138" s="78">
        <f>B139+B140</f>
        <v>-11</v>
      </c>
      <c r="D138" s="97" t="s">
        <v>526</v>
      </c>
      <c r="G138" s="81">
        <f>G139+G140</f>
        <v>28040</v>
      </c>
    </row>
    <row r="139" spans="2:7" x14ac:dyDescent="0.2">
      <c r="B139" s="78">
        <v>-11</v>
      </c>
      <c r="D139" s="97" t="s">
        <v>525</v>
      </c>
      <c r="G139" s="81">
        <v>28040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-67340</v>
      </c>
      <c r="D144" s="79" t="s">
        <v>520</v>
      </c>
      <c r="G144" s="81">
        <f>G145+G146</f>
        <v>-45565</v>
      </c>
    </row>
    <row r="145" spans="2:7" x14ac:dyDescent="0.2">
      <c r="B145" s="78">
        <v>-32080</v>
      </c>
      <c r="D145" s="79" t="s">
        <v>519</v>
      </c>
      <c r="G145" s="81">
        <v>-29343</v>
      </c>
    </row>
    <row r="146" spans="2:7" x14ac:dyDescent="0.2">
      <c r="B146" s="83">
        <v>-35260</v>
      </c>
      <c r="C146" s="99"/>
      <c r="D146" s="98" t="s">
        <v>518</v>
      </c>
      <c r="E146" s="99"/>
      <c r="F146" s="99"/>
      <c r="G146" s="85">
        <v>-16222</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641</v>
      </c>
      <c r="C3" s="117"/>
      <c r="D3" s="121"/>
      <c r="E3" s="117"/>
      <c r="F3" s="117"/>
      <c r="G3" s="117"/>
      <c r="H3" s="117"/>
      <c r="I3" s="117"/>
      <c r="J3" s="117"/>
      <c r="K3" s="117"/>
      <c r="L3" s="122"/>
    </row>
    <row r="4" spans="2:12" s="120" customFormat="1" ht="15" customHeight="1" x14ac:dyDescent="0.25">
      <c r="B4" s="70" t="s">
        <v>640</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1027828</v>
      </c>
      <c r="C11" s="79" t="s">
        <v>1029</v>
      </c>
      <c r="D11" s="79" t="s">
        <v>599</v>
      </c>
      <c r="E11" s="166" t="s">
        <v>1052</v>
      </c>
      <c r="F11" s="80" t="s">
        <v>598</v>
      </c>
      <c r="G11" s="81">
        <f>G12+G13</f>
        <v>3979170</v>
      </c>
    </row>
    <row r="12" spans="2:12" x14ac:dyDescent="0.2">
      <c r="B12" s="78">
        <f>G11-B11</f>
        <v>2951342</v>
      </c>
      <c r="C12" s="79" t="s">
        <v>1030</v>
      </c>
      <c r="D12" s="60" t="s">
        <v>593</v>
      </c>
      <c r="E12" s="166" t="s">
        <v>1060</v>
      </c>
      <c r="F12" s="77" t="s">
        <v>1061</v>
      </c>
      <c r="G12" s="81">
        <v>3978665</v>
      </c>
    </row>
    <row r="13" spans="2:12" x14ac:dyDescent="0.2">
      <c r="B13" s="78">
        <v>38084</v>
      </c>
      <c r="C13" s="79" t="s">
        <v>1031</v>
      </c>
      <c r="D13" s="79" t="s">
        <v>551</v>
      </c>
      <c r="E13" s="166" t="s">
        <v>1062</v>
      </c>
      <c r="F13" s="75" t="s">
        <v>1063</v>
      </c>
      <c r="G13" s="81">
        <v>505</v>
      </c>
    </row>
    <row r="14" spans="2:12" x14ac:dyDescent="0.2">
      <c r="B14" s="78">
        <f>B12-B13</f>
        <v>2913258</v>
      </c>
      <c r="C14" s="79" t="s">
        <v>1032</v>
      </c>
      <c r="D14" s="60" t="s">
        <v>597</v>
      </c>
      <c r="E14" s="166"/>
      <c r="F14" s="77"/>
      <c r="G14" s="81"/>
    </row>
    <row r="15" spans="2:12" ht="7.15" customHeight="1" x14ac:dyDescent="0.2">
      <c r="B15" s="78"/>
      <c r="E15" s="76"/>
      <c r="F15" s="77"/>
      <c r="G15" s="81"/>
    </row>
    <row r="16" spans="2:12" x14ac:dyDescent="0.2">
      <c r="B16" s="83">
        <f>B11+B12</f>
        <v>3979170</v>
      </c>
      <c r="C16" s="84" t="s">
        <v>545</v>
      </c>
      <c r="D16" s="72"/>
      <c r="E16" s="167" t="s">
        <v>1039</v>
      </c>
      <c r="F16" s="72"/>
      <c r="G16" s="85">
        <f>G11</f>
        <v>3979170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184940</v>
      </c>
      <c r="C26" s="79" t="s">
        <v>1033</v>
      </c>
      <c r="D26" s="79" t="s">
        <v>594</v>
      </c>
      <c r="E26" s="166" t="s">
        <v>1030</v>
      </c>
      <c r="F26" s="62" t="s">
        <v>593</v>
      </c>
      <c r="G26" s="81">
        <f>+B12</f>
        <v>2951342</v>
      </c>
    </row>
    <row r="27" spans="2:7" x14ac:dyDescent="0.2">
      <c r="B27" s="78">
        <v>146186</v>
      </c>
      <c r="C27" s="79" t="s">
        <v>592</v>
      </c>
      <c r="E27" s="76"/>
      <c r="F27" s="77"/>
      <c r="G27" s="81"/>
    </row>
    <row r="28" spans="2:7" x14ac:dyDescent="0.2">
      <c r="B28" s="78">
        <f>B29+B30</f>
        <v>38754</v>
      </c>
      <c r="C28" s="79" t="s">
        <v>591</v>
      </c>
      <c r="E28" s="76"/>
      <c r="F28" s="77"/>
      <c r="G28" s="81"/>
    </row>
    <row r="29" spans="2:7" x14ac:dyDescent="0.2">
      <c r="B29" s="78">
        <v>38488</v>
      </c>
      <c r="C29" s="79" t="s">
        <v>1056</v>
      </c>
      <c r="E29" s="76"/>
      <c r="F29" s="77"/>
      <c r="G29" s="81"/>
    </row>
    <row r="30" spans="2:7" x14ac:dyDescent="0.2">
      <c r="B30" s="78">
        <v>266</v>
      </c>
      <c r="C30" s="79" t="s">
        <v>1057</v>
      </c>
      <c r="E30" s="76"/>
      <c r="F30" s="77"/>
      <c r="G30" s="81"/>
    </row>
    <row r="31" spans="2:7" ht="12.75" customHeight="1" x14ac:dyDescent="0.2">
      <c r="B31" s="78">
        <v>60342</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2706060</v>
      </c>
      <c r="C33" s="79" t="s">
        <v>1036</v>
      </c>
      <c r="D33" s="60" t="s">
        <v>587</v>
      </c>
      <c r="E33" s="76"/>
      <c r="F33" s="77"/>
      <c r="G33" s="81"/>
    </row>
    <row r="34" spans="2:7" x14ac:dyDescent="0.2">
      <c r="B34" s="78"/>
      <c r="E34" s="76"/>
      <c r="F34" s="77"/>
      <c r="G34" s="81"/>
    </row>
    <row r="35" spans="2:7" x14ac:dyDescent="0.2">
      <c r="B35" s="83">
        <f>B26+B31+B32+B33</f>
        <v>2951342</v>
      </c>
      <c r="C35" s="84" t="s">
        <v>1039</v>
      </c>
      <c r="D35" s="72"/>
      <c r="E35" s="167" t="s">
        <v>1039</v>
      </c>
      <c r="F35" s="72"/>
      <c r="G35" s="85">
        <f>G26</f>
        <v>2951342</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1788710</v>
      </c>
      <c r="C42" s="79" t="s">
        <v>1037</v>
      </c>
      <c r="D42" s="82" t="s">
        <v>586</v>
      </c>
      <c r="E42" s="166" t="s">
        <v>1036</v>
      </c>
      <c r="F42" s="60" t="s">
        <v>587</v>
      </c>
      <c r="G42" s="81">
        <f>+B33</f>
        <v>2706060</v>
      </c>
    </row>
    <row r="43" spans="2:7" x14ac:dyDescent="0.2">
      <c r="B43" s="78">
        <v>2771</v>
      </c>
      <c r="C43" s="88" t="s">
        <v>585</v>
      </c>
      <c r="E43" s="169" t="s">
        <v>1037</v>
      </c>
      <c r="F43" s="89" t="s">
        <v>586</v>
      </c>
      <c r="G43" s="81">
        <f>G44+G45+G47+G48+G49</f>
        <v>2372</v>
      </c>
    </row>
    <row r="44" spans="2:7" x14ac:dyDescent="0.2">
      <c r="B44" s="78">
        <v>1785939</v>
      </c>
      <c r="C44" s="79" t="s">
        <v>584</v>
      </c>
      <c r="E44" s="169" t="s">
        <v>1064</v>
      </c>
      <c r="F44" s="75" t="s">
        <v>1065</v>
      </c>
      <c r="G44" s="81">
        <v>2372</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919722</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2708432</v>
      </c>
      <c r="C52" s="84" t="s">
        <v>1039</v>
      </c>
      <c r="D52" s="72"/>
      <c r="E52" s="167" t="s">
        <v>1039</v>
      </c>
      <c r="F52" s="72"/>
      <c r="G52" s="85">
        <f>G42+G43+G50</f>
        <v>2708432</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624818</v>
      </c>
      <c r="C59" s="79" t="s">
        <v>1040</v>
      </c>
      <c r="D59" s="80" t="s">
        <v>578</v>
      </c>
      <c r="E59" s="166" t="s">
        <v>1038</v>
      </c>
      <c r="F59" s="60" t="s">
        <v>577</v>
      </c>
      <c r="G59" s="81">
        <f>+B49</f>
        <v>919722</v>
      </c>
    </row>
    <row r="60" spans="2:7" x14ac:dyDescent="0.2">
      <c r="B60" s="78">
        <v>624818</v>
      </c>
      <c r="C60" s="79" t="s">
        <v>576</v>
      </c>
      <c r="E60" s="166" t="s">
        <v>1058</v>
      </c>
      <c r="F60" s="79" t="s">
        <v>1059</v>
      </c>
      <c r="G60" s="81">
        <f>G61+G62</f>
        <v>266</v>
      </c>
    </row>
    <row r="61" spans="2:7" x14ac:dyDescent="0.2">
      <c r="B61" s="78">
        <v>0</v>
      </c>
      <c r="C61" s="79" t="s">
        <v>575</v>
      </c>
      <c r="E61" s="166" t="s">
        <v>1076</v>
      </c>
      <c r="F61" s="75" t="s">
        <v>1077</v>
      </c>
      <c r="G61" s="81">
        <v>0</v>
      </c>
    </row>
    <row r="62" spans="2:7" x14ac:dyDescent="0.2">
      <c r="B62" s="78">
        <v>266</v>
      </c>
      <c r="C62" s="79" t="s">
        <v>1041</v>
      </c>
      <c r="D62" s="79" t="s">
        <v>574</v>
      </c>
      <c r="E62" s="166" t="s">
        <v>1078</v>
      </c>
      <c r="F62" s="75" t="s">
        <v>1079</v>
      </c>
      <c r="G62" s="81">
        <v>266</v>
      </c>
    </row>
    <row r="63" spans="2:7" x14ac:dyDescent="0.2">
      <c r="B63" s="78"/>
      <c r="D63" s="79" t="s">
        <v>573</v>
      </c>
      <c r="E63" s="166" t="s">
        <v>1042</v>
      </c>
      <c r="F63" s="75" t="s">
        <v>572</v>
      </c>
      <c r="G63" s="81">
        <f>G64+G65+G66</f>
        <v>807</v>
      </c>
    </row>
    <row r="64" spans="2:7" x14ac:dyDescent="0.2">
      <c r="B64" s="78">
        <f>B65+B66+B67</f>
        <v>7186</v>
      </c>
      <c r="C64" s="79" t="s">
        <v>1042</v>
      </c>
      <c r="D64" s="75" t="s">
        <v>572</v>
      </c>
      <c r="E64" s="166" t="s">
        <v>1080</v>
      </c>
      <c r="F64" s="75" t="s">
        <v>1081</v>
      </c>
      <c r="G64" s="81">
        <v>0</v>
      </c>
    </row>
    <row r="65" spans="2:7" x14ac:dyDescent="0.2">
      <c r="B65" s="78">
        <v>555</v>
      </c>
      <c r="C65" s="79" t="s">
        <v>571</v>
      </c>
      <c r="E65" s="166" t="s">
        <v>1082</v>
      </c>
      <c r="F65" s="75" t="s">
        <v>1083</v>
      </c>
      <c r="G65" s="81">
        <v>45</v>
      </c>
    </row>
    <row r="66" spans="2:7" x14ac:dyDescent="0.2">
      <c r="B66" s="78">
        <v>0</v>
      </c>
      <c r="C66" s="79" t="s">
        <v>570</v>
      </c>
      <c r="E66" s="166" t="s">
        <v>1084</v>
      </c>
      <c r="F66" s="75" t="s">
        <v>1085</v>
      </c>
      <c r="G66" s="81">
        <v>762</v>
      </c>
    </row>
    <row r="67" spans="2:7" x14ac:dyDescent="0.2">
      <c r="B67" s="78">
        <v>6631</v>
      </c>
      <c r="C67" s="79" t="s">
        <v>569</v>
      </c>
      <c r="E67" s="76"/>
      <c r="F67" s="77"/>
      <c r="G67" s="81"/>
    </row>
    <row r="68" spans="2:7" x14ac:dyDescent="0.2">
      <c r="B68" s="78">
        <f>G70-B59-B62-B64</f>
        <v>288525</v>
      </c>
      <c r="C68" s="79" t="s">
        <v>1043</v>
      </c>
      <c r="D68" s="79" t="s">
        <v>564</v>
      </c>
      <c r="E68" s="76"/>
      <c r="F68" s="77"/>
      <c r="G68" s="81"/>
    </row>
    <row r="69" spans="2:7" ht="17.45" customHeight="1" x14ac:dyDescent="0.2">
      <c r="B69" s="78"/>
      <c r="E69" s="76"/>
      <c r="F69" s="77"/>
      <c r="G69" s="81"/>
    </row>
    <row r="70" spans="2:7" ht="17.45" customHeight="1" x14ac:dyDescent="0.2">
      <c r="B70" s="83">
        <f>B59+B62+B64+B68</f>
        <v>920795</v>
      </c>
      <c r="C70" s="84" t="s">
        <v>1039</v>
      </c>
      <c r="D70" s="72"/>
      <c r="E70" s="167" t="s">
        <v>1039</v>
      </c>
      <c r="F70" s="72"/>
      <c r="G70" s="85">
        <f>G59+G60+G63</f>
        <v>920795</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288525</v>
      </c>
    </row>
    <row r="78" spans="2:7" x14ac:dyDescent="0.2">
      <c r="B78" s="78"/>
      <c r="D78" s="79" t="s">
        <v>563</v>
      </c>
      <c r="E78" s="166"/>
      <c r="F78" s="79"/>
      <c r="G78" s="81"/>
    </row>
    <row r="79" spans="2:7" x14ac:dyDescent="0.2">
      <c r="B79" s="78">
        <f>G82-B77</f>
        <v>288525</v>
      </c>
      <c r="C79" s="79" t="s">
        <v>1045</v>
      </c>
      <c r="D79" s="62" t="s">
        <v>562</v>
      </c>
      <c r="E79" s="76"/>
      <c r="F79" s="77"/>
      <c r="G79" s="81"/>
    </row>
    <row r="80" spans="2:7" x14ac:dyDescent="0.2">
      <c r="B80" s="78">
        <f>B79-B13</f>
        <v>250441</v>
      </c>
      <c r="C80" s="79" t="s">
        <v>1046</v>
      </c>
      <c r="D80" s="60" t="s">
        <v>559</v>
      </c>
      <c r="E80" s="76"/>
      <c r="F80" s="77"/>
      <c r="G80" s="81"/>
    </row>
    <row r="81" spans="2:7" x14ac:dyDescent="0.2">
      <c r="B81" s="78"/>
      <c r="E81" s="76"/>
      <c r="F81" s="77"/>
      <c r="G81" s="81"/>
    </row>
    <row r="82" spans="2:7" x14ac:dyDescent="0.2">
      <c r="B82" s="83">
        <f>B77+B79</f>
        <v>288525</v>
      </c>
      <c r="C82" s="84" t="s">
        <v>1039</v>
      </c>
      <c r="D82" s="72"/>
      <c r="E82" s="167" t="s">
        <v>1039</v>
      </c>
      <c r="F82" s="72"/>
      <c r="G82" s="85">
        <f>G77</f>
        <v>288525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271697</v>
      </c>
      <c r="C92" s="79" t="s">
        <v>1047</v>
      </c>
      <c r="D92" s="60" t="s">
        <v>552</v>
      </c>
      <c r="E92" s="166" t="s">
        <v>1045</v>
      </c>
      <c r="F92" s="60" t="s">
        <v>559</v>
      </c>
      <c r="G92" s="81">
        <f>+B80</f>
        <v>250441</v>
      </c>
    </row>
    <row r="93" spans="2:7" x14ac:dyDescent="0.2">
      <c r="B93" s="78"/>
      <c r="D93" s="62" t="s">
        <v>550</v>
      </c>
      <c r="E93" s="166" t="s">
        <v>1053</v>
      </c>
      <c r="F93" s="75" t="s">
        <v>558</v>
      </c>
      <c r="G93" s="81">
        <f>G94+G95</f>
        <v>21848</v>
      </c>
    </row>
    <row r="94" spans="2:7" x14ac:dyDescent="0.2">
      <c r="B94" s="78"/>
      <c r="D94" s="79"/>
      <c r="E94" s="166" t="s">
        <v>557</v>
      </c>
      <c r="G94" s="81">
        <v>9892</v>
      </c>
    </row>
    <row r="95" spans="2:7" x14ac:dyDescent="0.2">
      <c r="B95" s="78"/>
      <c r="D95" s="79"/>
      <c r="E95" s="166" t="s">
        <v>556</v>
      </c>
      <c r="G95" s="81">
        <v>11956</v>
      </c>
    </row>
    <row r="96" spans="2:7" x14ac:dyDescent="0.2">
      <c r="B96" s="78"/>
      <c r="C96" s="79"/>
      <c r="E96" s="166" t="s">
        <v>1054</v>
      </c>
      <c r="F96" s="75" t="s">
        <v>555</v>
      </c>
      <c r="G96" s="81">
        <f>G97</f>
        <v>-592</v>
      </c>
    </row>
    <row r="97" spans="2:7" x14ac:dyDescent="0.2">
      <c r="B97" s="90"/>
      <c r="C97" s="91"/>
      <c r="D97" s="79"/>
      <c r="E97" s="166" t="s">
        <v>1086</v>
      </c>
      <c r="F97" s="92" t="s">
        <v>1087</v>
      </c>
      <c r="G97" s="81">
        <v>-592</v>
      </c>
    </row>
    <row r="98" spans="2:7" x14ac:dyDescent="0.2">
      <c r="B98" s="78"/>
      <c r="E98" s="76"/>
      <c r="F98" s="77"/>
      <c r="G98" s="81"/>
    </row>
    <row r="99" spans="2:7" x14ac:dyDescent="0.2">
      <c r="B99" s="83">
        <f>B92</f>
        <v>271697</v>
      </c>
      <c r="C99" s="84" t="s">
        <v>1039</v>
      </c>
      <c r="D99" s="72"/>
      <c r="E99" s="167" t="s">
        <v>1039</v>
      </c>
      <c r="F99" s="72"/>
      <c r="G99" s="85">
        <f>G92+G93+G96</f>
        <v>271697</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46750</v>
      </c>
      <c r="C106" s="79" t="s">
        <v>1048</v>
      </c>
      <c r="D106" s="94" t="s">
        <v>553</v>
      </c>
      <c r="E106" s="76"/>
      <c r="F106" s="77"/>
      <c r="G106" s="76"/>
    </row>
    <row r="107" spans="2:7" x14ac:dyDescent="0.2">
      <c r="B107" s="78">
        <v>43037</v>
      </c>
      <c r="C107" s="79" t="s">
        <v>1049</v>
      </c>
      <c r="D107" s="79"/>
      <c r="E107" s="166" t="s">
        <v>1047</v>
      </c>
      <c r="F107" s="62" t="s">
        <v>552</v>
      </c>
      <c r="G107" s="81"/>
    </row>
    <row r="108" spans="2:7" x14ac:dyDescent="0.2">
      <c r="B108" s="78">
        <f>-B13</f>
        <v>-38084</v>
      </c>
      <c r="C108" s="79" t="s">
        <v>1055</v>
      </c>
      <c r="D108" s="79" t="s">
        <v>551</v>
      </c>
      <c r="E108" s="166"/>
      <c r="F108" s="61" t="s">
        <v>550</v>
      </c>
      <c r="G108" s="81">
        <f>B92</f>
        <v>271697</v>
      </c>
    </row>
    <row r="109" spans="2:7" x14ac:dyDescent="0.2">
      <c r="B109" s="78">
        <v>3713</v>
      </c>
      <c r="C109" s="88" t="s">
        <v>549</v>
      </c>
      <c r="D109" s="79" t="s">
        <v>1088</v>
      </c>
      <c r="E109" s="76"/>
      <c r="F109" s="95"/>
      <c r="G109" s="96"/>
    </row>
    <row r="110" spans="2:7" x14ac:dyDescent="0.2">
      <c r="B110" s="78">
        <v>0</v>
      </c>
      <c r="C110" s="88" t="s">
        <v>548</v>
      </c>
      <c r="D110" s="79" t="s">
        <v>547</v>
      </c>
      <c r="E110" s="170"/>
      <c r="G110" s="81"/>
    </row>
    <row r="111" spans="2:7" x14ac:dyDescent="0.2">
      <c r="B111" s="78">
        <v>-7489</v>
      </c>
      <c r="C111" s="88" t="s">
        <v>1050</v>
      </c>
      <c r="D111" s="79" t="s">
        <v>1089</v>
      </c>
      <c r="E111" s="76"/>
      <c r="F111" s="95"/>
      <c r="G111" s="96"/>
    </row>
    <row r="112" spans="2:7" x14ac:dyDescent="0.2">
      <c r="B112" s="78"/>
      <c r="C112" s="79"/>
      <c r="D112" s="79" t="s">
        <v>1090</v>
      </c>
      <c r="E112" s="170"/>
      <c r="G112" s="81"/>
    </row>
    <row r="113" spans="2:7" x14ac:dyDescent="0.2">
      <c r="B113" s="78">
        <f>G115-B106-B108-B111</f>
        <v>270520</v>
      </c>
      <c r="C113" s="168" t="s">
        <v>1051</v>
      </c>
      <c r="D113" s="60" t="s">
        <v>546</v>
      </c>
      <c r="E113" s="170"/>
      <c r="F113" s="92"/>
      <c r="G113" s="81"/>
    </row>
    <row r="114" spans="2:7" x14ac:dyDescent="0.2">
      <c r="B114" s="78"/>
      <c r="D114" s="79"/>
      <c r="E114" s="170"/>
      <c r="F114" s="77"/>
      <c r="G114" s="81"/>
    </row>
    <row r="115" spans="2:7" x14ac:dyDescent="0.2">
      <c r="B115" s="83">
        <f>B106+B108+B111+B113</f>
        <v>271697</v>
      </c>
      <c r="C115" s="84" t="s">
        <v>1039</v>
      </c>
      <c r="D115" s="98"/>
      <c r="E115" s="167" t="s">
        <v>1039</v>
      </c>
      <c r="F115" s="72"/>
      <c r="G115" s="85">
        <f>G108</f>
        <v>271697</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270520</v>
      </c>
    </row>
    <row r="123" spans="2:7" ht="15" x14ac:dyDescent="0.2">
      <c r="B123" s="78">
        <f>B125+B128+B131+B134+B137+B142+B143+B144</f>
        <v>212565</v>
      </c>
      <c r="C123" s="52"/>
      <c r="D123" s="79" t="s">
        <v>540</v>
      </c>
      <c r="E123" s="52"/>
      <c r="F123" s="52"/>
      <c r="G123" s="81">
        <f>G125+G128+G131+G134+G137+G142+G143+G144</f>
        <v>-57955</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253367</v>
      </c>
      <c r="D128" s="79" t="s">
        <v>536</v>
      </c>
      <c r="G128" s="81">
        <f>G129+G130</f>
        <v>4631</v>
      </c>
    </row>
    <row r="129" spans="2:7" x14ac:dyDescent="0.2">
      <c r="B129" s="78">
        <v>229964</v>
      </c>
      <c r="D129" s="79" t="s">
        <v>535</v>
      </c>
      <c r="G129" s="81">
        <v>0</v>
      </c>
    </row>
    <row r="130" spans="2:7" x14ac:dyDescent="0.2">
      <c r="B130" s="78">
        <v>23403</v>
      </c>
      <c r="D130" s="79" t="s">
        <v>534</v>
      </c>
      <c r="G130" s="81">
        <v>4631</v>
      </c>
    </row>
    <row r="131" spans="2:7" x14ac:dyDescent="0.2">
      <c r="B131" s="78">
        <f>B132+B133</f>
        <v>-3231</v>
      </c>
      <c r="D131" s="79" t="s">
        <v>533</v>
      </c>
      <c r="G131" s="81">
        <f>G132+G133</f>
        <v>0</v>
      </c>
    </row>
    <row r="132" spans="2:7" x14ac:dyDescent="0.2">
      <c r="B132" s="78">
        <v>-3220</v>
      </c>
      <c r="D132" s="79" t="s">
        <v>532</v>
      </c>
      <c r="G132" s="81">
        <v>0</v>
      </c>
    </row>
    <row r="133" spans="2:7" x14ac:dyDescent="0.2">
      <c r="B133" s="78">
        <v>-11</v>
      </c>
      <c r="D133" s="79" t="s">
        <v>531</v>
      </c>
      <c r="G133" s="81">
        <v>0</v>
      </c>
    </row>
    <row r="134" spans="2:7" x14ac:dyDescent="0.2">
      <c r="B134" s="78">
        <f>B135+B136</f>
        <v>-2536</v>
      </c>
      <c r="D134" s="79" t="s">
        <v>530</v>
      </c>
      <c r="G134" s="81">
        <f>G135+G136</f>
        <v>-10710</v>
      </c>
    </row>
    <row r="135" spans="2:7" x14ac:dyDescent="0.2">
      <c r="B135" s="78">
        <v>-811</v>
      </c>
      <c r="D135" s="79" t="s">
        <v>529</v>
      </c>
      <c r="G135" s="81">
        <v>578</v>
      </c>
    </row>
    <row r="136" spans="2:7" x14ac:dyDescent="0.2">
      <c r="B136" s="78">
        <v>-1725</v>
      </c>
      <c r="D136" s="79" t="s">
        <v>528</v>
      </c>
      <c r="G136" s="81">
        <v>-11288</v>
      </c>
    </row>
    <row r="137" spans="2:7" x14ac:dyDescent="0.2">
      <c r="B137" s="78">
        <f>B138+B141</f>
        <v>-5694</v>
      </c>
      <c r="D137" s="97" t="s">
        <v>527</v>
      </c>
      <c r="G137" s="81">
        <f>G138+G141</f>
        <v>7063</v>
      </c>
    </row>
    <row r="138" spans="2:7" x14ac:dyDescent="0.2">
      <c r="B138" s="78">
        <f>B139+B140</f>
        <v>306</v>
      </c>
      <c r="D138" s="97" t="s">
        <v>526</v>
      </c>
      <c r="G138" s="81">
        <f>G139+G140</f>
        <v>7063</v>
      </c>
    </row>
    <row r="139" spans="2:7" x14ac:dyDescent="0.2">
      <c r="B139" s="78">
        <v>306</v>
      </c>
      <c r="D139" s="97" t="s">
        <v>525</v>
      </c>
      <c r="G139" s="81">
        <v>7063</v>
      </c>
    </row>
    <row r="140" spans="2:7" x14ac:dyDescent="0.2">
      <c r="B140" s="78">
        <v>0</v>
      </c>
      <c r="D140" s="97" t="s">
        <v>524</v>
      </c>
      <c r="G140" s="81">
        <v>0</v>
      </c>
    </row>
    <row r="141" spans="2:7" x14ac:dyDescent="0.2">
      <c r="B141" s="78">
        <v>-6000</v>
      </c>
      <c r="D141" s="97" t="s">
        <v>523</v>
      </c>
      <c r="G141" s="81">
        <v>0</v>
      </c>
    </row>
    <row r="142" spans="2:7" x14ac:dyDescent="0.2">
      <c r="B142" s="78">
        <v>0</v>
      </c>
      <c r="D142" s="79" t="s">
        <v>522</v>
      </c>
      <c r="G142" s="81">
        <v>0</v>
      </c>
    </row>
    <row r="143" spans="2:7" x14ac:dyDescent="0.2">
      <c r="B143" s="78">
        <v>0</v>
      </c>
      <c r="D143" s="79" t="s">
        <v>521</v>
      </c>
      <c r="G143" s="81">
        <v>-2</v>
      </c>
    </row>
    <row r="144" spans="2:7" x14ac:dyDescent="0.2">
      <c r="B144" s="78">
        <f>B145+B146</f>
        <v>-29341</v>
      </c>
      <c r="D144" s="79" t="s">
        <v>520</v>
      </c>
      <c r="G144" s="81">
        <f>G145+G146</f>
        <v>-58937</v>
      </c>
    </row>
    <row r="145" spans="2:7" x14ac:dyDescent="0.2">
      <c r="B145" s="78">
        <v>-23044</v>
      </c>
      <c r="D145" s="79" t="s">
        <v>519</v>
      </c>
      <c r="G145" s="81">
        <v>-15087</v>
      </c>
    </row>
    <row r="146" spans="2:7" x14ac:dyDescent="0.2">
      <c r="B146" s="83">
        <v>-6297</v>
      </c>
      <c r="C146" s="99"/>
      <c r="D146" s="98" t="s">
        <v>518</v>
      </c>
      <c r="E146" s="99"/>
      <c r="F146" s="99"/>
      <c r="G146" s="85">
        <v>-43850</v>
      </c>
    </row>
    <row r="185" spans="2:6" s="75" customFormat="1" x14ac:dyDescent="0.2">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2" manualBreakCount="2">
    <brk id="72" min="1" max="8" man="1"/>
    <brk id="14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642</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2841</v>
      </c>
      <c r="C11" s="79" t="s">
        <v>1029</v>
      </c>
      <c r="D11" s="79" t="s">
        <v>599</v>
      </c>
      <c r="E11" s="166" t="s">
        <v>1052</v>
      </c>
      <c r="F11" s="80" t="s">
        <v>598</v>
      </c>
      <c r="G11" s="81">
        <f>G12+G13</f>
        <v>5532</v>
      </c>
    </row>
    <row r="12" spans="2:12" x14ac:dyDescent="0.2">
      <c r="B12" s="78">
        <f>G11-B11</f>
        <v>2691</v>
      </c>
      <c r="C12" s="79" t="s">
        <v>1030</v>
      </c>
      <c r="D12" s="60" t="s">
        <v>593</v>
      </c>
      <c r="E12" s="166" t="s">
        <v>1060</v>
      </c>
      <c r="F12" s="77" t="s">
        <v>1061</v>
      </c>
      <c r="G12" s="81">
        <v>5532</v>
      </c>
    </row>
    <row r="13" spans="2:12" x14ac:dyDescent="0.2">
      <c r="B13" s="78">
        <v>455</v>
      </c>
      <c r="C13" s="79" t="s">
        <v>1031</v>
      </c>
      <c r="D13" s="79" t="s">
        <v>551</v>
      </c>
      <c r="E13" s="166" t="s">
        <v>1062</v>
      </c>
      <c r="F13" s="75" t="s">
        <v>1063</v>
      </c>
      <c r="G13" s="81">
        <v>0</v>
      </c>
    </row>
    <row r="14" spans="2:12" x14ac:dyDescent="0.2">
      <c r="B14" s="78">
        <f>B12-B13</f>
        <v>2236</v>
      </c>
      <c r="C14" s="79" t="s">
        <v>1032</v>
      </c>
      <c r="D14" s="60" t="s">
        <v>597</v>
      </c>
      <c r="E14" s="166"/>
      <c r="F14" s="77"/>
      <c r="G14" s="81"/>
    </row>
    <row r="15" spans="2:12" ht="7.15" customHeight="1" x14ac:dyDescent="0.2">
      <c r="B15" s="78"/>
      <c r="E15" s="76"/>
      <c r="F15" s="77"/>
      <c r="G15" s="81"/>
    </row>
    <row r="16" spans="2:12" x14ac:dyDescent="0.2">
      <c r="B16" s="83">
        <f>B11+B12</f>
        <v>5532</v>
      </c>
      <c r="C16" s="84" t="s">
        <v>545</v>
      </c>
      <c r="D16" s="72"/>
      <c r="E16" s="167" t="s">
        <v>1039</v>
      </c>
      <c r="F16" s="72"/>
      <c r="G16" s="85">
        <f>G11</f>
        <v>5532</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1850</v>
      </c>
      <c r="C26" s="79" t="s">
        <v>1033</v>
      </c>
      <c r="D26" s="79" t="s">
        <v>594</v>
      </c>
      <c r="E26" s="166" t="s">
        <v>1030</v>
      </c>
      <c r="F26" s="62" t="s">
        <v>593</v>
      </c>
      <c r="G26" s="81">
        <f>+B12</f>
        <v>2691</v>
      </c>
    </row>
    <row r="27" spans="2:7" x14ac:dyDescent="0.2">
      <c r="B27" s="78">
        <v>1606</v>
      </c>
      <c r="C27" s="79" t="s">
        <v>592</v>
      </c>
      <c r="E27" s="76"/>
      <c r="F27" s="77"/>
      <c r="G27" s="81"/>
    </row>
    <row r="28" spans="2:7" x14ac:dyDescent="0.2">
      <c r="B28" s="78">
        <f>B29+B30</f>
        <v>244</v>
      </c>
      <c r="C28" s="79" t="s">
        <v>591</v>
      </c>
      <c r="E28" s="76"/>
      <c r="F28" s="77"/>
      <c r="G28" s="81"/>
    </row>
    <row r="29" spans="2:7" x14ac:dyDescent="0.2">
      <c r="B29" s="78">
        <v>244</v>
      </c>
      <c r="C29" s="79" t="s">
        <v>1056</v>
      </c>
      <c r="E29" s="76"/>
      <c r="F29" s="77"/>
      <c r="G29" s="81"/>
    </row>
    <row r="30" spans="2:7" x14ac:dyDescent="0.2">
      <c r="B30" s="78">
        <v>0</v>
      </c>
      <c r="C30" s="79" t="s">
        <v>1057</v>
      </c>
      <c r="E30" s="76"/>
      <c r="F30" s="77"/>
      <c r="G30" s="81"/>
    </row>
    <row r="31" spans="2:7" ht="12.75" customHeight="1" x14ac:dyDescent="0.2">
      <c r="B31" s="78">
        <v>8</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833</v>
      </c>
      <c r="C33" s="79" t="s">
        <v>1036</v>
      </c>
      <c r="D33" s="60" t="s">
        <v>587</v>
      </c>
      <c r="E33" s="76"/>
      <c r="F33" s="77"/>
      <c r="G33" s="81"/>
    </row>
    <row r="34" spans="2:7" x14ac:dyDescent="0.2">
      <c r="B34" s="78"/>
      <c r="E34" s="76"/>
      <c r="F34" s="77"/>
      <c r="G34" s="81"/>
    </row>
    <row r="35" spans="2:7" x14ac:dyDescent="0.2">
      <c r="B35" s="83">
        <f>B26+B31+B32+B33</f>
        <v>2691</v>
      </c>
      <c r="C35" s="84" t="s">
        <v>1039</v>
      </c>
      <c r="D35" s="72"/>
      <c r="E35" s="167" t="s">
        <v>1039</v>
      </c>
      <c r="F35" s="72"/>
      <c r="G35" s="85">
        <f>G26</f>
        <v>2691</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23</v>
      </c>
      <c r="C42" s="79" t="s">
        <v>1037</v>
      </c>
      <c r="D42" s="82" t="s">
        <v>586</v>
      </c>
      <c r="E42" s="166" t="s">
        <v>1036</v>
      </c>
      <c r="F42" s="60" t="s">
        <v>587</v>
      </c>
      <c r="G42" s="81">
        <f>+B33</f>
        <v>833</v>
      </c>
    </row>
    <row r="43" spans="2:7" x14ac:dyDescent="0.2">
      <c r="B43" s="78">
        <v>23</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810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833</v>
      </c>
      <c r="C52" s="84" t="s">
        <v>1039</v>
      </c>
      <c r="D52" s="72"/>
      <c r="E52" s="167" t="s">
        <v>1039</v>
      </c>
      <c r="F52" s="72"/>
      <c r="G52" s="85">
        <f>G42+G43+G50</f>
        <v>833</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810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62</v>
      </c>
    </row>
    <row r="64" spans="2:7" x14ac:dyDescent="0.2">
      <c r="B64" s="78">
        <f>B65+B66+B67</f>
        <v>22</v>
      </c>
      <c r="C64" s="79" t="s">
        <v>1042</v>
      </c>
      <c r="D64" s="75" t="s">
        <v>572</v>
      </c>
      <c r="E64" s="166" t="s">
        <v>1080</v>
      </c>
      <c r="F64" s="75" t="s">
        <v>1081</v>
      </c>
      <c r="G64" s="81">
        <v>0</v>
      </c>
    </row>
    <row r="65" spans="2:7" x14ac:dyDescent="0.2">
      <c r="B65" s="78">
        <v>22</v>
      </c>
      <c r="C65" s="79" t="s">
        <v>571</v>
      </c>
      <c r="E65" s="166" t="s">
        <v>1082</v>
      </c>
      <c r="F65" s="75" t="s">
        <v>1083</v>
      </c>
      <c r="G65" s="81">
        <v>0</v>
      </c>
    </row>
    <row r="66" spans="2:7" x14ac:dyDescent="0.2">
      <c r="B66" s="78">
        <v>0</v>
      </c>
      <c r="C66" s="79" t="s">
        <v>570</v>
      </c>
      <c r="E66" s="166" t="s">
        <v>1084</v>
      </c>
      <c r="F66" s="75" t="s">
        <v>1085</v>
      </c>
      <c r="G66" s="81">
        <v>62</v>
      </c>
    </row>
    <row r="67" spans="2:7" x14ac:dyDescent="0.2">
      <c r="B67" s="78">
        <v>0</v>
      </c>
      <c r="C67" s="79" t="s">
        <v>569</v>
      </c>
      <c r="E67" s="76"/>
      <c r="F67" s="77"/>
      <c r="G67" s="81"/>
    </row>
    <row r="68" spans="2:7" x14ac:dyDescent="0.2">
      <c r="B68" s="78">
        <f>G70-B59-B62-B64</f>
        <v>850</v>
      </c>
      <c r="C68" s="79" t="s">
        <v>1043</v>
      </c>
      <c r="D68" s="79" t="s">
        <v>564</v>
      </c>
      <c r="E68" s="76"/>
      <c r="F68" s="77"/>
      <c r="G68" s="81"/>
    </row>
    <row r="69" spans="2:7" ht="17.45" customHeight="1" x14ac:dyDescent="0.2">
      <c r="B69" s="78"/>
      <c r="E69" s="76"/>
      <c r="F69" s="77"/>
      <c r="G69" s="81"/>
    </row>
    <row r="70" spans="2:7" ht="17.45" customHeight="1" x14ac:dyDescent="0.2">
      <c r="B70" s="83">
        <f>B59+B62+B64+B68</f>
        <v>872</v>
      </c>
      <c r="C70" s="84" t="s">
        <v>1039</v>
      </c>
      <c r="D70" s="72"/>
      <c r="E70" s="167" t="s">
        <v>1039</v>
      </c>
      <c r="F70" s="72"/>
      <c r="G70" s="85">
        <f>G59+G60+G63</f>
        <v>872</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850</v>
      </c>
    </row>
    <row r="78" spans="2:7" x14ac:dyDescent="0.2">
      <c r="B78" s="78"/>
      <c r="D78" s="79" t="s">
        <v>563</v>
      </c>
      <c r="E78" s="166"/>
      <c r="F78" s="79"/>
      <c r="G78" s="81"/>
    </row>
    <row r="79" spans="2:7" x14ac:dyDescent="0.2">
      <c r="B79" s="78">
        <f>G82-B77</f>
        <v>850</v>
      </c>
      <c r="C79" s="79" t="s">
        <v>1045</v>
      </c>
      <c r="D79" s="62" t="s">
        <v>562</v>
      </c>
      <c r="E79" s="76"/>
      <c r="F79" s="77"/>
      <c r="G79" s="81"/>
    </row>
    <row r="80" spans="2:7" x14ac:dyDescent="0.2">
      <c r="B80" s="78">
        <f>B79-B13</f>
        <v>395</v>
      </c>
      <c r="C80" s="79" t="s">
        <v>1046</v>
      </c>
      <c r="D80" s="60" t="s">
        <v>559</v>
      </c>
      <c r="E80" s="76"/>
      <c r="F80" s="77"/>
      <c r="G80" s="81"/>
    </row>
    <row r="81" spans="2:7" x14ac:dyDescent="0.2">
      <c r="B81" s="78"/>
      <c r="E81" s="76"/>
      <c r="F81" s="77"/>
      <c r="G81" s="81"/>
    </row>
    <row r="82" spans="2:7" x14ac:dyDescent="0.2">
      <c r="B82" s="83">
        <f>B77+B79</f>
        <v>850</v>
      </c>
      <c r="C82" s="84" t="s">
        <v>1039</v>
      </c>
      <c r="D82" s="72"/>
      <c r="E82" s="167" t="s">
        <v>1039</v>
      </c>
      <c r="F82" s="72"/>
      <c r="G82" s="85">
        <f>G77</f>
        <v>850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395</v>
      </c>
      <c r="C92" s="79" t="s">
        <v>1047</v>
      </c>
      <c r="D92" s="60" t="s">
        <v>552</v>
      </c>
      <c r="E92" s="166" t="s">
        <v>1045</v>
      </c>
      <c r="F92" s="60" t="s">
        <v>559</v>
      </c>
      <c r="G92" s="81">
        <f>+B80</f>
        <v>395</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395</v>
      </c>
      <c r="C99" s="84" t="s">
        <v>1039</v>
      </c>
      <c r="D99" s="72"/>
      <c r="E99" s="167" t="s">
        <v>1039</v>
      </c>
      <c r="F99" s="72"/>
      <c r="G99" s="85">
        <f>G92+G93+G96</f>
        <v>395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73</v>
      </c>
      <c r="C106" s="79" t="s">
        <v>1048</v>
      </c>
      <c r="D106" s="94" t="s">
        <v>553</v>
      </c>
      <c r="E106" s="76"/>
      <c r="F106" s="77"/>
      <c r="G106" s="76"/>
    </row>
    <row r="107" spans="2:7" x14ac:dyDescent="0.2">
      <c r="B107" s="78">
        <v>182</v>
      </c>
      <c r="C107" s="79" t="s">
        <v>1049</v>
      </c>
      <c r="D107" s="79"/>
      <c r="E107" s="166" t="s">
        <v>1047</v>
      </c>
      <c r="F107" s="62" t="s">
        <v>552</v>
      </c>
      <c r="G107" s="81"/>
    </row>
    <row r="108" spans="2:7" x14ac:dyDescent="0.2">
      <c r="B108" s="78">
        <f>-B13</f>
        <v>-455</v>
      </c>
      <c r="C108" s="79" t="s">
        <v>1055</v>
      </c>
      <c r="D108" s="79" t="s">
        <v>551</v>
      </c>
      <c r="E108" s="166"/>
      <c r="F108" s="61" t="s">
        <v>550</v>
      </c>
      <c r="G108" s="81">
        <f>B92</f>
        <v>395</v>
      </c>
    </row>
    <row r="109" spans="2:7" x14ac:dyDescent="0.2">
      <c r="B109" s="78">
        <v>-109</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777</v>
      </c>
      <c r="C113" s="168" t="s">
        <v>1051</v>
      </c>
      <c r="D113" s="60" t="s">
        <v>546</v>
      </c>
      <c r="E113" s="170"/>
      <c r="F113" s="92"/>
      <c r="G113" s="81"/>
    </row>
    <row r="114" spans="2:7" x14ac:dyDescent="0.2">
      <c r="B114" s="78"/>
      <c r="D114" s="79"/>
      <c r="E114" s="170"/>
      <c r="F114" s="77"/>
      <c r="G114" s="81"/>
    </row>
    <row r="115" spans="2:7" x14ac:dyDescent="0.2">
      <c r="B115" s="83">
        <f>B106+B108+B111+B113</f>
        <v>395</v>
      </c>
      <c r="C115" s="84" t="s">
        <v>1039</v>
      </c>
      <c r="D115" s="98"/>
      <c r="E115" s="167" t="s">
        <v>1039</v>
      </c>
      <c r="F115" s="72"/>
      <c r="G115" s="85">
        <f>G108</f>
        <v>395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777</v>
      </c>
    </row>
    <row r="123" spans="2:7" ht="15" x14ac:dyDescent="0.2">
      <c r="B123" s="78">
        <f>B125+B128+B131+B134+B137+B142+B143+B144</f>
        <v>-1334</v>
      </c>
      <c r="C123" s="52"/>
      <c r="D123" s="79" t="s">
        <v>540</v>
      </c>
      <c r="E123" s="52"/>
      <c r="F123" s="52"/>
      <c r="G123" s="81">
        <f>G125+G128+G131+G134+G137+G142+G143+G144</f>
        <v>-2111</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276</v>
      </c>
      <c r="D128" s="79" t="s">
        <v>536</v>
      </c>
      <c r="G128" s="81">
        <f>G129+G130</f>
        <v>0</v>
      </c>
    </row>
    <row r="129" spans="2:7" x14ac:dyDescent="0.2">
      <c r="B129" s="78">
        <v>276</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1109</v>
      </c>
    </row>
    <row r="135" spans="2:7" x14ac:dyDescent="0.2">
      <c r="B135" s="78">
        <v>0</v>
      </c>
      <c r="D135" s="79" t="s">
        <v>529</v>
      </c>
      <c r="G135" s="81">
        <v>134</v>
      </c>
    </row>
    <row r="136" spans="2:7" x14ac:dyDescent="0.2">
      <c r="B136" s="78">
        <v>0</v>
      </c>
      <c r="D136" s="79" t="s">
        <v>528</v>
      </c>
      <c r="G136" s="81">
        <v>975</v>
      </c>
    </row>
    <row r="137" spans="2:7" x14ac:dyDescent="0.2">
      <c r="B137" s="78">
        <f>B138+B141</f>
        <v>-936</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-936</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-674</v>
      </c>
      <c r="D144" s="79" t="s">
        <v>520</v>
      </c>
      <c r="G144" s="81">
        <f>G145+G146</f>
        <v>-3220</v>
      </c>
    </row>
    <row r="145" spans="2:7" x14ac:dyDescent="0.2">
      <c r="B145" s="78">
        <v>108</v>
      </c>
      <c r="D145" s="79" t="s">
        <v>519</v>
      </c>
      <c r="G145" s="81">
        <v>21</v>
      </c>
    </row>
    <row r="146" spans="2:7" x14ac:dyDescent="0.2">
      <c r="B146" s="83">
        <v>-782</v>
      </c>
      <c r="C146" s="99"/>
      <c r="D146" s="98" t="s">
        <v>518</v>
      </c>
      <c r="E146" s="99"/>
      <c r="F146" s="99"/>
      <c r="G146" s="85">
        <v>-3241</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3" orientation="portrait" r:id="rId1"/>
  <headerFooter alignWithMargins="0"/>
  <rowBreaks count="1" manualBreakCount="1">
    <brk id="72" min="1" max="8"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643</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8894</v>
      </c>
      <c r="C11" s="79" t="s">
        <v>1029</v>
      </c>
      <c r="D11" s="79" t="s">
        <v>599</v>
      </c>
      <c r="E11" s="166" t="s">
        <v>1052</v>
      </c>
      <c r="F11" s="80" t="s">
        <v>598</v>
      </c>
      <c r="G11" s="81">
        <f>G12+G13</f>
        <v>19995</v>
      </c>
    </row>
    <row r="12" spans="2:12" x14ac:dyDescent="0.2">
      <c r="B12" s="78">
        <f>G11-B11</f>
        <v>11101</v>
      </c>
      <c r="C12" s="79" t="s">
        <v>1030</v>
      </c>
      <c r="D12" s="60" t="s">
        <v>593</v>
      </c>
      <c r="E12" s="166" t="s">
        <v>1060</v>
      </c>
      <c r="F12" s="77" t="s">
        <v>1061</v>
      </c>
      <c r="G12" s="81">
        <v>19995</v>
      </c>
    </row>
    <row r="13" spans="2:12" x14ac:dyDescent="0.2">
      <c r="B13" s="78">
        <v>280</v>
      </c>
      <c r="C13" s="79" t="s">
        <v>1031</v>
      </c>
      <c r="D13" s="79" t="s">
        <v>551</v>
      </c>
      <c r="E13" s="166" t="s">
        <v>1062</v>
      </c>
      <c r="F13" s="75" t="s">
        <v>1063</v>
      </c>
      <c r="G13" s="81">
        <v>0</v>
      </c>
    </row>
    <row r="14" spans="2:12" x14ac:dyDescent="0.2">
      <c r="B14" s="78">
        <f>B12-B13</f>
        <v>10821</v>
      </c>
      <c r="C14" s="79" t="s">
        <v>1032</v>
      </c>
      <c r="D14" s="60" t="s">
        <v>597</v>
      </c>
      <c r="E14" s="166"/>
      <c r="F14" s="77"/>
      <c r="G14" s="81"/>
    </row>
    <row r="15" spans="2:12" ht="7.15" customHeight="1" x14ac:dyDescent="0.2">
      <c r="B15" s="78"/>
      <c r="E15" s="76"/>
      <c r="F15" s="77"/>
      <c r="G15" s="81"/>
    </row>
    <row r="16" spans="2:12" x14ac:dyDescent="0.2">
      <c r="B16" s="83">
        <f>B11+B12</f>
        <v>19995</v>
      </c>
      <c r="C16" s="84" t="s">
        <v>545</v>
      </c>
      <c r="D16" s="72"/>
      <c r="E16" s="167" t="s">
        <v>1039</v>
      </c>
      <c r="F16" s="72"/>
      <c r="G16" s="85">
        <f>G11</f>
        <v>19995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10051</v>
      </c>
      <c r="C26" s="79" t="s">
        <v>1033</v>
      </c>
      <c r="D26" s="79" t="s">
        <v>594</v>
      </c>
      <c r="E26" s="166" t="s">
        <v>1030</v>
      </c>
      <c r="F26" s="62" t="s">
        <v>593</v>
      </c>
      <c r="G26" s="81">
        <f>+B12</f>
        <v>11101</v>
      </c>
    </row>
    <row r="27" spans="2:7" x14ac:dyDescent="0.2">
      <c r="B27" s="78">
        <v>7654</v>
      </c>
      <c r="C27" s="79" t="s">
        <v>592</v>
      </c>
      <c r="E27" s="76"/>
      <c r="F27" s="77"/>
      <c r="G27" s="81"/>
    </row>
    <row r="28" spans="2:7" x14ac:dyDescent="0.2">
      <c r="B28" s="78">
        <f>B29+B30</f>
        <v>2397</v>
      </c>
      <c r="C28" s="79" t="s">
        <v>591</v>
      </c>
      <c r="E28" s="76"/>
      <c r="F28" s="77"/>
      <c r="G28" s="81"/>
    </row>
    <row r="29" spans="2:7" x14ac:dyDescent="0.2">
      <c r="B29" s="78">
        <v>2380</v>
      </c>
      <c r="C29" s="79" t="s">
        <v>1056</v>
      </c>
      <c r="E29" s="76"/>
      <c r="F29" s="77"/>
      <c r="G29" s="81"/>
    </row>
    <row r="30" spans="2:7" x14ac:dyDescent="0.2">
      <c r="B30" s="78">
        <v>17</v>
      </c>
      <c r="C30" s="79" t="s">
        <v>1057</v>
      </c>
      <c r="E30" s="76"/>
      <c r="F30" s="77"/>
      <c r="G30" s="81"/>
    </row>
    <row r="31" spans="2:7" ht="12.75" customHeight="1" x14ac:dyDescent="0.2">
      <c r="B31" s="78">
        <v>41</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1009</v>
      </c>
      <c r="C33" s="79" t="s">
        <v>1036</v>
      </c>
      <c r="D33" s="60" t="s">
        <v>587</v>
      </c>
      <c r="E33" s="76"/>
      <c r="F33" s="77"/>
      <c r="G33" s="81"/>
    </row>
    <row r="34" spans="2:7" x14ac:dyDescent="0.2">
      <c r="B34" s="78"/>
      <c r="E34" s="76"/>
      <c r="F34" s="77"/>
      <c r="G34" s="81"/>
    </row>
    <row r="35" spans="2:7" x14ac:dyDescent="0.2">
      <c r="B35" s="83">
        <f>B26+B31+B32+B33</f>
        <v>11101</v>
      </c>
      <c r="C35" s="84" t="s">
        <v>1039</v>
      </c>
      <c r="D35" s="72"/>
      <c r="E35" s="167" t="s">
        <v>1039</v>
      </c>
      <c r="F35" s="72"/>
      <c r="G35" s="85">
        <f>G26</f>
        <v>11101</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20</v>
      </c>
      <c r="C42" s="79" t="s">
        <v>1037</v>
      </c>
      <c r="D42" s="82" t="s">
        <v>586</v>
      </c>
      <c r="E42" s="166" t="s">
        <v>1036</v>
      </c>
      <c r="F42" s="60" t="s">
        <v>587</v>
      </c>
      <c r="G42" s="81">
        <f>+B33</f>
        <v>1009</v>
      </c>
    </row>
    <row r="43" spans="2:7" x14ac:dyDescent="0.2">
      <c r="B43" s="78">
        <v>20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989</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1009</v>
      </c>
      <c r="C52" s="84" t="s">
        <v>1039</v>
      </c>
      <c r="D52" s="72"/>
      <c r="E52" s="167" t="s">
        <v>1039</v>
      </c>
      <c r="F52" s="72"/>
      <c r="G52" s="85">
        <f>G42+G43+G50</f>
        <v>1009</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989</v>
      </c>
    </row>
    <row r="60" spans="2:7" x14ac:dyDescent="0.2">
      <c r="B60" s="78">
        <v>0</v>
      </c>
      <c r="C60" s="79" t="s">
        <v>576</v>
      </c>
      <c r="E60" s="166" t="s">
        <v>1058</v>
      </c>
      <c r="F60" s="79" t="s">
        <v>1059</v>
      </c>
      <c r="G60" s="81">
        <f>G61+G62</f>
        <v>17</v>
      </c>
    </row>
    <row r="61" spans="2:7" x14ac:dyDescent="0.2">
      <c r="B61" s="78">
        <v>0</v>
      </c>
      <c r="C61" s="79" t="s">
        <v>575</v>
      </c>
      <c r="E61" s="166" t="s">
        <v>1076</v>
      </c>
      <c r="F61" s="75" t="s">
        <v>1077</v>
      </c>
      <c r="G61" s="81">
        <v>0</v>
      </c>
    </row>
    <row r="62" spans="2:7" x14ac:dyDescent="0.2">
      <c r="B62" s="78">
        <v>17</v>
      </c>
      <c r="C62" s="79" t="s">
        <v>1041</v>
      </c>
      <c r="D62" s="79" t="s">
        <v>574</v>
      </c>
      <c r="E62" s="166" t="s">
        <v>1078</v>
      </c>
      <c r="F62" s="75" t="s">
        <v>1079</v>
      </c>
      <c r="G62" s="81">
        <v>17</v>
      </c>
    </row>
    <row r="63" spans="2:7" x14ac:dyDescent="0.2">
      <c r="B63" s="78"/>
      <c r="D63" s="79" t="s">
        <v>573</v>
      </c>
      <c r="E63" s="166" t="s">
        <v>1042</v>
      </c>
      <c r="F63" s="75" t="s">
        <v>572</v>
      </c>
      <c r="G63" s="81">
        <f>G64+G65+G66</f>
        <v>88</v>
      </c>
    </row>
    <row r="64" spans="2:7" x14ac:dyDescent="0.2">
      <c r="B64" s="78">
        <f>B65+B66+B67</f>
        <v>28</v>
      </c>
      <c r="C64" s="79" t="s">
        <v>1042</v>
      </c>
      <c r="D64" s="75" t="s">
        <v>572</v>
      </c>
      <c r="E64" s="166" t="s">
        <v>1080</v>
      </c>
      <c r="F64" s="75" t="s">
        <v>1081</v>
      </c>
      <c r="G64" s="81">
        <v>0</v>
      </c>
    </row>
    <row r="65" spans="2:7" x14ac:dyDescent="0.2">
      <c r="B65" s="78">
        <v>28</v>
      </c>
      <c r="C65" s="79" t="s">
        <v>571</v>
      </c>
      <c r="E65" s="166" t="s">
        <v>1082</v>
      </c>
      <c r="F65" s="75" t="s">
        <v>1083</v>
      </c>
      <c r="G65" s="81">
        <v>0</v>
      </c>
    </row>
    <row r="66" spans="2:7" x14ac:dyDescent="0.2">
      <c r="B66" s="78">
        <v>0</v>
      </c>
      <c r="C66" s="79" t="s">
        <v>570</v>
      </c>
      <c r="E66" s="166" t="s">
        <v>1084</v>
      </c>
      <c r="F66" s="75" t="s">
        <v>1085</v>
      </c>
      <c r="G66" s="81">
        <v>88</v>
      </c>
    </row>
    <row r="67" spans="2:7" x14ac:dyDescent="0.2">
      <c r="B67" s="78">
        <v>0</v>
      </c>
      <c r="C67" s="79" t="s">
        <v>569</v>
      </c>
      <c r="E67" s="76"/>
      <c r="F67" s="77"/>
      <c r="G67" s="81"/>
    </row>
    <row r="68" spans="2:7" x14ac:dyDescent="0.2">
      <c r="B68" s="78">
        <f>G70-B59-B62-B64</f>
        <v>1049</v>
      </c>
      <c r="C68" s="79" t="s">
        <v>1043</v>
      </c>
      <c r="D68" s="79" t="s">
        <v>564</v>
      </c>
      <c r="E68" s="76"/>
      <c r="F68" s="77"/>
      <c r="G68" s="81"/>
    </row>
    <row r="69" spans="2:7" ht="17.45" customHeight="1" x14ac:dyDescent="0.2">
      <c r="B69" s="78"/>
      <c r="E69" s="76"/>
      <c r="F69" s="77"/>
      <c r="G69" s="81"/>
    </row>
    <row r="70" spans="2:7" ht="17.45" customHeight="1" x14ac:dyDescent="0.2">
      <c r="B70" s="83">
        <f>B59+B62+B64+B68</f>
        <v>1094</v>
      </c>
      <c r="C70" s="84" t="s">
        <v>1039</v>
      </c>
      <c r="D70" s="72"/>
      <c r="E70" s="167" t="s">
        <v>1039</v>
      </c>
      <c r="F70" s="72"/>
      <c r="G70" s="85">
        <f>G59+G60+G63</f>
        <v>1094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1049</v>
      </c>
    </row>
    <row r="78" spans="2:7" x14ac:dyDescent="0.2">
      <c r="B78" s="78"/>
      <c r="D78" s="79" t="s">
        <v>563</v>
      </c>
      <c r="E78" s="166"/>
      <c r="F78" s="79"/>
      <c r="G78" s="81"/>
    </row>
    <row r="79" spans="2:7" x14ac:dyDescent="0.2">
      <c r="B79" s="78">
        <f>G82-B77</f>
        <v>1049</v>
      </c>
      <c r="C79" s="79" t="s">
        <v>1045</v>
      </c>
      <c r="D79" s="62" t="s">
        <v>562</v>
      </c>
      <c r="E79" s="76"/>
      <c r="F79" s="77"/>
      <c r="G79" s="81"/>
    </row>
    <row r="80" spans="2:7" x14ac:dyDescent="0.2">
      <c r="B80" s="78">
        <f>B79-B13</f>
        <v>769</v>
      </c>
      <c r="C80" s="79" t="s">
        <v>1046</v>
      </c>
      <c r="D80" s="60" t="s">
        <v>559</v>
      </c>
      <c r="E80" s="76"/>
      <c r="F80" s="77"/>
      <c r="G80" s="81"/>
    </row>
    <row r="81" spans="2:7" x14ac:dyDescent="0.2">
      <c r="B81" s="78"/>
      <c r="E81" s="76"/>
      <c r="F81" s="77"/>
      <c r="G81" s="81"/>
    </row>
    <row r="82" spans="2:7" x14ac:dyDescent="0.2">
      <c r="B82" s="83">
        <f>B77+B79</f>
        <v>1049</v>
      </c>
      <c r="C82" s="84" t="s">
        <v>1039</v>
      </c>
      <c r="D82" s="72"/>
      <c r="E82" s="167" t="s">
        <v>1039</v>
      </c>
      <c r="F82" s="72"/>
      <c r="G82" s="85">
        <f>G77</f>
        <v>1049</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769</v>
      </c>
      <c r="C92" s="79" t="s">
        <v>1047</v>
      </c>
      <c r="D92" s="60" t="s">
        <v>552</v>
      </c>
      <c r="E92" s="166" t="s">
        <v>1045</v>
      </c>
      <c r="F92" s="60" t="s">
        <v>559</v>
      </c>
      <c r="G92" s="81">
        <f>+B80</f>
        <v>769</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769</v>
      </c>
      <c r="C99" s="84" t="s">
        <v>1039</v>
      </c>
      <c r="D99" s="72"/>
      <c r="E99" s="167" t="s">
        <v>1039</v>
      </c>
      <c r="F99" s="72"/>
      <c r="G99" s="85">
        <f>G92+G93+G96</f>
        <v>769</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230</v>
      </c>
      <c r="C106" s="79" t="s">
        <v>1048</v>
      </c>
      <c r="D106" s="94" t="s">
        <v>553</v>
      </c>
      <c r="E106" s="76"/>
      <c r="F106" s="77"/>
      <c r="G106" s="76"/>
    </row>
    <row r="107" spans="2:7" x14ac:dyDescent="0.2">
      <c r="B107" s="78">
        <v>257</v>
      </c>
      <c r="C107" s="79" t="s">
        <v>1049</v>
      </c>
      <c r="D107" s="79"/>
      <c r="E107" s="166" t="s">
        <v>1047</v>
      </c>
      <c r="F107" s="62" t="s">
        <v>552</v>
      </c>
      <c r="G107" s="81"/>
    </row>
    <row r="108" spans="2:7" x14ac:dyDescent="0.2">
      <c r="B108" s="78">
        <f>-B13</f>
        <v>-280</v>
      </c>
      <c r="C108" s="79" t="s">
        <v>1055</v>
      </c>
      <c r="D108" s="79" t="s">
        <v>551</v>
      </c>
      <c r="E108" s="166"/>
      <c r="F108" s="61" t="s">
        <v>550</v>
      </c>
      <c r="G108" s="81">
        <f>B92</f>
        <v>769</v>
      </c>
    </row>
    <row r="109" spans="2:7" x14ac:dyDescent="0.2">
      <c r="B109" s="78">
        <v>-27</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819</v>
      </c>
      <c r="C113" s="168" t="s">
        <v>1051</v>
      </c>
      <c r="D113" s="60" t="s">
        <v>546</v>
      </c>
      <c r="E113" s="170"/>
      <c r="F113" s="92"/>
      <c r="G113" s="81"/>
    </row>
    <row r="114" spans="2:7" x14ac:dyDescent="0.2">
      <c r="B114" s="78"/>
      <c r="D114" s="79"/>
      <c r="E114" s="170"/>
      <c r="F114" s="77"/>
      <c r="G114" s="81"/>
    </row>
    <row r="115" spans="2:7" x14ac:dyDescent="0.2">
      <c r="B115" s="83">
        <f>B106+B108+B111+B113</f>
        <v>769</v>
      </c>
      <c r="C115" s="84" t="s">
        <v>1039</v>
      </c>
      <c r="D115" s="98"/>
      <c r="E115" s="167" t="s">
        <v>1039</v>
      </c>
      <c r="F115" s="72"/>
      <c r="G115" s="85">
        <f>G108</f>
        <v>769</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819</v>
      </c>
    </row>
    <row r="123" spans="2:7" ht="15" x14ac:dyDescent="0.2">
      <c r="B123" s="78">
        <f>B125+B128+B131+B134+B137+B142+B143+B144</f>
        <v>1023</v>
      </c>
      <c r="C123" s="52"/>
      <c r="D123" s="79" t="s">
        <v>540</v>
      </c>
      <c r="E123" s="52"/>
      <c r="F123" s="52"/>
      <c r="G123" s="81">
        <f>G125+G128+G131+G134+G137+G142+G143+G144</f>
        <v>204</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2459</v>
      </c>
      <c r="D128" s="79" t="s">
        <v>536</v>
      </c>
      <c r="G128" s="81">
        <f>G129+G130</f>
        <v>0</v>
      </c>
    </row>
    <row r="129" spans="2:7" x14ac:dyDescent="0.2">
      <c r="B129" s="78">
        <v>2459</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-237</v>
      </c>
      <c r="D134" s="79" t="s">
        <v>530</v>
      </c>
      <c r="G134" s="81">
        <f>G135+G136</f>
        <v>-764</v>
      </c>
    </row>
    <row r="135" spans="2:7" x14ac:dyDescent="0.2">
      <c r="B135" s="78">
        <v>-84</v>
      </c>
      <c r="D135" s="79" t="s">
        <v>529</v>
      </c>
      <c r="G135" s="81">
        <v>-601</v>
      </c>
    </row>
    <row r="136" spans="2:7" x14ac:dyDescent="0.2">
      <c r="B136" s="78">
        <v>-153</v>
      </c>
      <c r="D136" s="79" t="s">
        <v>528</v>
      </c>
      <c r="G136" s="81">
        <v>-163</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-1199</v>
      </c>
      <c r="D144" s="79" t="s">
        <v>520</v>
      </c>
      <c r="G144" s="81">
        <f>G145+G146</f>
        <v>968</v>
      </c>
    </row>
    <row r="145" spans="2:7" x14ac:dyDescent="0.2">
      <c r="B145" s="78">
        <v>-982</v>
      </c>
      <c r="D145" s="79" t="s">
        <v>519</v>
      </c>
      <c r="G145" s="81">
        <v>1046</v>
      </c>
    </row>
    <row r="146" spans="2:7" x14ac:dyDescent="0.2">
      <c r="B146" s="83">
        <v>-217</v>
      </c>
      <c r="C146" s="99"/>
      <c r="D146" s="98" t="s">
        <v>518</v>
      </c>
      <c r="E146" s="99"/>
      <c r="F146" s="99"/>
      <c r="G146" s="85">
        <v>-78</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644</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645</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647</v>
      </c>
      <c r="C3" s="117"/>
      <c r="D3" s="121"/>
      <c r="E3" s="117"/>
      <c r="F3" s="117"/>
      <c r="G3" s="117"/>
      <c r="H3" s="117"/>
      <c r="I3" s="117"/>
      <c r="J3" s="117"/>
      <c r="K3" s="117"/>
      <c r="L3" s="122"/>
    </row>
    <row r="4" spans="2:12" s="120" customFormat="1" ht="15" customHeight="1" x14ac:dyDescent="0.25">
      <c r="B4" s="70" t="s">
        <v>646</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68612</v>
      </c>
      <c r="C11" s="79" t="s">
        <v>1029</v>
      </c>
      <c r="D11" s="79" t="s">
        <v>599</v>
      </c>
      <c r="E11" s="166" t="s">
        <v>1052</v>
      </c>
      <c r="F11" s="80" t="s">
        <v>598</v>
      </c>
      <c r="G11" s="81">
        <f>G12+G13</f>
        <v>90617</v>
      </c>
    </row>
    <row r="12" spans="2:12" x14ac:dyDescent="0.2">
      <c r="B12" s="78">
        <f>G11-B11</f>
        <v>22005</v>
      </c>
      <c r="C12" s="79" t="s">
        <v>1030</v>
      </c>
      <c r="D12" s="60" t="s">
        <v>593</v>
      </c>
      <c r="E12" s="166" t="s">
        <v>1060</v>
      </c>
      <c r="F12" s="77" t="s">
        <v>1061</v>
      </c>
      <c r="G12" s="81">
        <v>90617</v>
      </c>
    </row>
    <row r="13" spans="2:12" x14ac:dyDescent="0.2">
      <c r="B13" s="78">
        <v>2722</v>
      </c>
      <c r="C13" s="79" t="s">
        <v>1031</v>
      </c>
      <c r="D13" s="79" t="s">
        <v>551</v>
      </c>
      <c r="E13" s="166" t="s">
        <v>1062</v>
      </c>
      <c r="F13" s="75" t="s">
        <v>1063</v>
      </c>
      <c r="G13" s="81">
        <v>0</v>
      </c>
    </row>
    <row r="14" spans="2:12" x14ac:dyDescent="0.2">
      <c r="B14" s="78">
        <f>B12-B13</f>
        <v>19283</v>
      </c>
      <c r="C14" s="79" t="s">
        <v>1032</v>
      </c>
      <c r="D14" s="60" t="s">
        <v>597</v>
      </c>
      <c r="E14" s="166"/>
      <c r="F14" s="77"/>
      <c r="G14" s="81"/>
    </row>
    <row r="15" spans="2:12" ht="7.15" customHeight="1" x14ac:dyDescent="0.2">
      <c r="B15" s="78"/>
      <c r="E15" s="76"/>
      <c r="F15" s="77"/>
      <c r="G15" s="81"/>
    </row>
    <row r="16" spans="2:12" x14ac:dyDescent="0.2">
      <c r="B16" s="83">
        <f>B11+B12</f>
        <v>90617</v>
      </c>
      <c r="C16" s="84" t="s">
        <v>545</v>
      </c>
      <c r="D16" s="72"/>
      <c r="E16" s="167" t="s">
        <v>1039</v>
      </c>
      <c r="F16" s="72"/>
      <c r="G16" s="85">
        <f>G11</f>
        <v>90617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15149</v>
      </c>
      <c r="C26" s="79" t="s">
        <v>1033</v>
      </c>
      <c r="D26" s="79" t="s">
        <v>594</v>
      </c>
      <c r="E26" s="166" t="s">
        <v>1030</v>
      </c>
      <c r="F26" s="62" t="s">
        <v>593</v>
      </c>
      <c r="G26" s="81">
        <f>+B12</f>
        <v>22005</v>
      </c>
    </row>
    <row r="27" spans="2:7" x14ac:dyDescent="0.2">
      <c r="B27" s="78">
        <v>11878</v>
      </c>
      <c r="C27" s="79" t="s">
        <v>592</v>
      </c>
      <c r="E27" s="76"/>
      <c r="F27" s="77"/>
      <c r="G27" s="81"/>
    </row>
    <row r="28" spans="2:7" x14ac:dyDescent="0.2">
      <c r="B28" s="78">
        <f>B29+B30</f>
        <v>3271</v>
      </c>
      <c r="C28" s="79" t="s">
        <v>591</v>
      </c>
      <c r="E28" s="76"/>
      <c r="F28" s="77"/>
      <c r="G28" s="81"/>
    </row>
    <row r="29" spans="2:7" x14ac:dyDescent="0.2">
      <c r="B29" s="78">
        <v>3257</v>
      </c>
      <c r="C29" s="79" t="s">
        <v>1056</v>
      </c>
      <c r="E29" s="76"/>
      <c r="F29" s="77"/>
      <c r="G29" s="81"/>
    </row>
    <row r="30" spans="2:7" x14ac:dyDescent="0.2">
      <c r="B30" s="78">
        <v>14</v>
      </c>
      <c r="C30" s="79" t="s">
        <v>1057</v>
      </c>
      <c r="E30" s="76"/>
      <c r="F30" s="77"/>
      <c r="G30" s="81"/>
    </row>
    <row r="31" spans="2:7" ht="12.75" customHeight="1" x14ac:dyDescent="0.2">
      <c r="B31" s="78">
        <v>344</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6512</v>
      </c>
      <c r="C33" s="79" t="s">
        <v>1036</v>
      </c>
      <c r="D33" s="60" t="s">
        <v>587</v>
      </c>
      <c r="E33" s="76"/>
      <c r="F33" s="77"/>
      <c r="G33" s="81"/>
    </row>
    <row r="34" spans="2:7" x14ac:dyDescent="0.2">
      <c r="B34" s="78"/>
      <c r="E34" s="76"/>
      <c r="F34" s="77"/>
      <c r="G34" s="81"/>
    </row>
    <row r="35" spans="2:7" x14ac:dyDescent="0.2">
      <c r="B35" s="83">
        <f>B26+B31+B32+B33</f>
        <v>22005</v>
      </c>
      <c r="C35" s="84" t="s">
        <v>1039</v>
      </c>
      <c r="D35" s="72"/>
      <c r="E35" s="167" t="s">
        <v>1039</v>
      </c>
      <c r="F35" s="72"/>
      <c r="G35" s="85">
        <f>G26</f>
        <v>22005</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4651</v>
      </c>
      <c r="C42" s="79" t="s">
        <v>1037</v>
      </c>
      <c r="D42" s="82" t="s">
        <v>586</v>
      </c>
      <c r="E42" s="166" t="s">
        <v>1036</v>
      </c>
      <c r="F42" s="60" t="s">
        <v>587</v>
      </c>
      <c r="G42" s="81">
        <f>+B33</f>
        <v>6512</v>
      </c>
    </row>
    <row r="43" spans="2:7" x14ac:dyDescent="0.2">
      <c r="B43" s="78">
        <v>23</v>
      </c>
      <c r="C43" s="88" t="s">
        <v>585</v>
      </c>
      <c r="E43" s="169" t="s">
        <v>1037</v>
      </c>
      <c r="F43" s="89" t="s">
        <v>586</v>
      </c>
      <c r="G43" s="81">
        <f>G44+G45+G47+G48+G49</f>
        <v>8</v>
      </c>
    </row>
    <row r="44" spans="2:7" x14ac:dyDescent="0.2">
      <c r="B44" s="78">
        <v>4628</v>
      </c>
      <c r="C44" s="79" t="s">
        <v>584</v>
      </c>
      <c r="E44" s="169" t="s">
        <v>1064</v>
      </c>
      <c r="F44" s="75" t="s">
        <v>1065</v>
      </c>
      <c r="G44" s="81">
        <v>8</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1869</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6520</v>
      </c>
      <c r="C52" s="84" t="s">
        <v>1039</v>
      </c>
      <c r="D52" s="72"/>
      <c r="E52" s="167" t="s">
        <v>1039</v>
      </c>
      <c r="F52" s="72"/>
      <c r="G52" s="85">
        <f>G42+G43+G50</f>
        <v>6520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303</v>
      </c>
      <c r="C59" s="79" t="s">
        <v>1040</v>
      </c>
      <c r="D59" s="80" t="s">
        <v>578</v>
      </c>
      <c r="E59" s="166" t="s">
        <v>1038</v>
      </c>
      <c r="F59" s="60" t="s">
        <v>577</v>
      </c>
      <c r="G59" s="81">
        <f>+B49</f>
        <v>1869</v>
      </c>
    </row>
    <row r="60" spans="2:7" x14ac:dyDescent="0.2">
      <c r="B60" s="78">
        <v>303</v>
      </c>
      <c r="C60" s="79" t="s">
        <v>576</v>
      </c>
      <c r="E60" s="166" t="s">
        <v>1058</v>
      </c>
      <c r="F60" s="79" t="s">
        <v>1059</v>
      </c>
      <c r="G60" s="81">
        <f>G61+G62</f>
        <v>14</v>
      </c>
    </row>
    <row r="61" spans="2:7" x14ac:dyDescent="0.2">
      <c r="B61" s="78">
        <v>0</v>
      </c>
      <c r="C61" s="79" t="s">
        <v>575</v>
      </c>
      <c r="E61" s="166" t="s">
        <v>1076</v>
      </c>
      <c r="F61" s="75" t="s">
        <v>1077</v>
      </c>
      <c r="G61" s="81">
        <v>0</v>
      </c>
    </row>
    <row r="62" spans="2:7" x14ac:dyDescent="0.2">
      <c r="B62" s="78">
        <v>14</v>
      </c>
      <c r="C62" s="79" t="s">
        <v>1041</v>
      </c>
      <c r="D62" s="79" t="s">
        <v>574</v>
      </c>
      <c r="E62" s="166" t="s">
        <v>1078</v>
      </c>
      <c r="F62" s="75" t="s">
        <v>1079</v>
      </c>
      <c r="G62" s="81">
        <v>14</v>
      </c>
    </row>
    <row r="63" spans="2:7" x14ac:dyDescent="0.2">
      <c r="B63" s="78"/>
      <c r="D63" s="79" t="s">
        <v>573</v>
      </c>
      <c r="E63" s="166" t="s">
        <v>1042</v>
      </c>
      <c r="F63" s="75" t="s">
        <v>572</v>
      </c>
      <c r="G63" s="81">
        <f>G64+G65+G66</f>
        <v>0</v>
      </c>
    </row>
    <row r="64" spans="2:7" x14ac:dyDescent="0.2">
      <c r="B64" s="78">
        <f>B65+B66+B67</f>
        <v>80</v>
      </c>
      <c r="C64" s="79" t="s">
        <v>1042</v>
      </c>
      <c r="D64" s="75" t="s">
        <v>572</v>
      </c>
      <c r="E64" s="166" t="s">
        <v>1080</v>
      </c>
      <c r="F64" s="75" t="s">
        <v>1081</v>
      </c>
      <c r="G64" s="81">
        <v>0</v>
      </c>
    </row>
    <row r="65" spans="2:7" x14ac:dyDescent="0.2">
      <c r="B65" s="78">
        <v>80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1486</v>
      </c>
      <c r="C68" s="79" t="s">
        <v>1043</v>
      </c>
      <c r="D68" s="79" t="s">
        <v>564</v>
      </c>
      <c r="E68" s="76"/>
      <c r="F68" s="77"/>
      <c r="G68" s="81"/>
    </row>
    <row r="69" spans="2:7" ht="17.45" customHeight="1" x14ac:dyDescent="0.2">
      <c r="B69" s="78"/>
      <c r="E69" s="76"/>
      <c r="F69" s="77"/>
      <c r="G69" s="81"/>
    </row>
    <row r="70" spans="2:7" ht="17.45" customHeight="1" x14ac:dyDescent="0.2">
      <c r="B70" s="83">
        <f>B59+B62+B64+B68</f>
        <v>1883</v>
      </c>
      <c r="C70" s="84" t="s">
        <v>1039</v>
      </c>
      <c r="D70" s="72"/>
      <c r="E70" s="167" t="s">
        <v>1039</v>
      </c>
      <c r="F70" s="72"/>
      <c r="G70" s="85">
        <f>G59+G60+G63</f>
        <v>1883</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1486</v>
      </c>
    </row>
    <row r="78" spans="2:7" x14ac:dyDescent="0.2">
      <c r="B78" s="78"/>
      <c r="D78" s="79" t="s">
        <v>563</v>
      </c>
      <c r="E78" s="166"/>
      <c r="F78" s="79"/>
      <c r="G78" s="81"/>
    </row>
    <row r="79" spans="2:7" x14ac:dyDescent="0.2">
      <c r="B79" s="78">
        <f>G82-B77</f>
        <v>1486</v>
      </c>
      <c r="C79" s="79" t="s">
        <v>1045</v>
      </c>
      <c r="D79" s="62" t="s">
        <v>562</v>
      </c>
      <c r="E79" s="76"/>
      <c r="F79" s="77"/>
      <c r="G79" s="81"/>
    </row>
    <row r="80" spans="2:7" x14ac:dyDescent="0.2">
      <c r="B80" s="78">
        <f>B79-B13</f>
        <v>-1236</v>
      </c>
      <c r="C80" s="79" t="s">
        <v>1046</v>
      </c>
      <c r="D80" s="60" t="s">
        <v>559</v>
      </c>
      <c r="E80" s="76"/>
      <c r="F80" s="77"/>
      <c r="G80" s="81"/>
    </row>
    <row r="81" spans="2:7" x14ac:dyDescent="0.2">
      <c r="B81" s="78"/>
      <c r="E81" s="76"/>
      <c r="F81" s="77"/>
      <c r="G81" s="81"/>
    </row>
    <row r="82" spans="2:7" x14ac:dyDescent="0.2">
      <c r="B82" s="83">
        <f>B77+B79</f>
        <v>1486</v>
      </c>
      <c r="C82" s="84" t="s">
        <v>1039</v>
      </c>
      <c r="D82" s="72"/>
      <c r="E82" s="167" t="s">
        <v>1039</v>
      </c>
      <c r="F82" s="72"/>
      <c r="G82" s="85">
        <f>G77</f>
        <v>1486</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-1764</v>
      </c>
      <c r="C92" s="79" t="s">
        <v>1047</v>
      </c>
      <c r="D92" s="60" t="s">
        <v>552</v>
      </c>
      <c r="E92" s="166" t="s">
        <v>1045</v>
      </c>
      <c r="F92" s="60" t="s">
        <v>559</v>
      </c>
      <c r="G92" s="81">
        <f>+B80</f>
        <v>-1236</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-528</v>
      </c>
    </row>
    <row r="97" spans="2:7" x14ac:dyDescent="0.2">
      <c r="B97" s="90"/>
      <c r="C97" s="91"/>
      <c r="D97" s="79"/>
      <c r="E97" s="166" t="s">
        <v>1086</v>
      </c>
      <c r="F97" s="92" t="s">
        <v>1087</v>
      </c>
      <c r="G97" s="81">
        <v>-528</v>
      </c>
    </row>
    <row r="98" spans="2:7" x14ac:dyDescent="0.2">
      <c r="B98" s="78"/>
      <c r="E98" s="76"/>
      <c r="F98" s="77"/>
      <c r="G98" s="81"/>
    </row>
    <row r="99" spans="2:7" x14ac:dyDescent="0.2">
      <c r="B99" s="83">
        <f>B92</f>
        <v>-1764</v>
      </c>
      <c r="C99" s="84" t="s">
        <v>1039</v>
      </c>
      <c r="D99" s="72"/>
      <c r="E99" s="167" t="s">
        <v>1039</v>
      </c>
      <c r="F99" s="72"/>
      <c r="G99" s="85">
        <f>G92+G93+G96</f>
        <v>-1764</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-512</v>
      </c>
      <c r="C106" s="79" t="s">
        <v>1048</v>
      </c>
      <c r="D106" s="94" t="s">
        <v>553</v>
      </c>
      <c r="E106" s="76"/>
      <c r="F106" s="77"/>
      <c r="G106" s="76"/>
    </row>
    <row r="107" spans="2:7" x14ac:dyDescent="0.2">
      <c r="B107" s="78">
        <v>1872</v>
      </c>
      <c r="C107" s="79" t="s">
        <v>1049</v>
      </c>
      <c r="D107" s="79"/>
      <c r="E107" s="166" t="s">
        <v>1047</v>
      </c>
      <c r="F107" s="62" t="s">
        <v>552</v>
      </c>
      <c r="G107" s="81"/>
    </row>
    <row r="108" spans="2:7" x14ac:dyDescent="0.2">
      <c r="B108" s="78">
        <f>-B13</f>
        <v>-2722</v>
      </c>
      <c r="C108" s="79" t="s">
        <v>1055</v>
      </c>
      <c r="D108" s="79" t="s">
        <v>551</v>
      </c>
      <c r="E108" s="166"/>
      <c r="F108" s="61" t="s">
        <v>550</v>
      </c>
      <c r="G108" s="81">
        <f>B92</f>
        <v>-1764</v>
      </c>
    </row>
    <row r="109" spans="2:7" x14ac:dyDescent="0.2">
      <c r="B109" s="78">
        <v>-2384</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1470</v>
      </c>
      <c r="C113" s="168" t="s">
        <v>1051</v>
      </c>
      <c r="D113" s="60" t="s">
        <v>546</v>
      </c>
      <c r="E113" s="170"/>
      <c r="F113" s="92"/>
      <c r="G113" s="81"/>
    </row>
    <row r="114" spans="2:7" x14ac:dyDescent="0.2">
      <c r="B114" s="78"/>
      <c r="D114" s="79"/>
      <c r="E114" s="170"/>
      <c r="F114" s="77"/>
      <c r="G114" s="81"/>
    </row>
    <row r="115" spans="2:7" x14ac:dyDescent="0.2">
      <c r="B115" s="83">
        <f>B106+B108+B111+B113</f>
        <v>-1764</v>
      </c>
      <c r="C115" s="84" t="s">
        <v>1039</v>
      </c>
      <c r="D115" s="98"/>
      <c r="E115" s="167" t="s">
        <v>1039</v>
      </c>
      <c r="F115" s="72"/>
      <c r="G115" s="85">
        <f>G108</f>
        <v>-1764</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1470</v>
      </c>
    </row>
    <row r="123" spans="2:7" ht="15" x14ac:dyDescent="0.2">
      <c r="B123" s="78">
        <f>B125+B128+B131+B134+B137+B142+B143+B144</f>
        <v>586</v>
      </c>
      <c r="C123" s="52"/>
      <c r="D123" s="79" t="s">
        <v>540</v>
      </c>
      <c r="E123" s="52"/>
      <c r="F123" s="52"/>
      <c r="G123" s="81">
        <f>G125+G128+G131+G134+G137+G142+G143+G144</f>
        <v>-884</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2083</v>
      </c>
      <c r="D128" s="79" t="s">
        <v>536</v>
      </c>
      <c r="G128" s="81">
        <f>G129+G130</f>
        <v>0</v>
      </c>
    </row>
    <row r="129" spans="2:7" x14ac:dyDescent="0.2">
      <c r="B129" s="78">
        <v>2171</v>
      </c>
      <c r="D129" s="79" t="s">
        <v>535</v>
      </c>
      <c r="G129" s="81">
        <v>0</v>
      </c>
    </row>
    <row r="130" spans="2:7" x14ac:dyDescent="0.2">
      <c r="B130" s="78">
        <v>-88</v>
      </c>
      <c r="D130" s="79" t="s">
        <v>534</v>
      </c>
      <c r="G130" s="81">
        <v>0</v>
      </c>
    </row>
    <row r="131" spans="2:7" x14ac:dyDescent="0.2">
      <c r="B131" s="78">
        <f>B132+B133</f>
        <v>17</v>
      </c>
      <c r="D131" s="79" t="s">
        <v>533</v>
      </c>
      <c r="G131" s="81">
        <f>G132+G133</f>
        <v>0</v>
      </c>
    </row>
    <row r="132" spans="2:7" x14ac:dyDescent="0.2">
      <c r="B132" s="78">
        <v>17</v>
      </c>
      <c r="D132" s="79" t="s">
        <v>532</v>
      </c>
      <c r="G132" s="81">
        <v>0</v>
      </c>
    </row>
    <row r="133" spans="2:7" x14ac:dyDescent="0.2">
      <c r="B133" s="78">
        <v>0</v>
      </c>
      <c r="D133" s="79" t="s">
        <v>531</v>
      </c>
      <c r="G133" s="81">
        <v>0</v>
      </c>
    </row>
    <row r="134" spans="2:7" x14ac:dyDescent="0.2">
      <c r="B134" s="78">
        <f>B135+B136</f>
        <v>-4913</v>
      </c>
      <c r="D134" s="79" t="s">
        <v>530</v>
      </c>
      <c r="G134" s="81">
        <f>G135+G136</f>
        <v>-26</v>
      </c>
    </row>
    <row r="135" spans="2:7" x14ac:dyDescent="0.2">
      <c r="B135" s="78">
        <v>-4901</v>
      </c>
      <c r="D135" s="79" t="s">
        <v>529</v>
      </c>
      <c r="G135" s="81">
        <v>-1</v>
      </c>
    </row>
    <row r="136" spans="2:7" x14ac:dyDescent="0.2">
      <c r="B136" s="78">
        <v>-12</v>
      </c>
      <c r="D136" s="79" t="s">
        <v>528</v>
      </c>
      <c r="G136" s="81">
        <v>-25</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3399</v>
      </c>
      <c r="D144" s="79" t="s">
        <v>520</v>
      </c>
      <c r="G144" s="81">
        <f>G145+G146</f>
        <v>-858</v>
      </c>
    </row>
    <row r="145" spans="2:7" x14ac:dyDescent="0.2">
      <c r="B145" s="78">
        <v>813</v>
      </c>
      <c r="D145" s="79" t="s">
        <v>519</v>
      </c>
      <c r="G145" s="81">
        <v>-439</v>
      </c>
    </row>
    <row r="146" spans="2:7" x14ac:dyDescent="0.2">
      <c r="B146" s="83">
        <v>2586</v>
      </c>
      <c r="C146" s="99"/>
      <c r="D146" s="98" t="s">
        <v>518</v>
      </c>
      <c r="E146" s="99"/>
      <c r="F146" s="99"/>
      <c r="G146" s="85">
        <v>-419</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649</v>
      </c>
      <c r="C3" s="117"/>
      <c r="D3" s="121"/>
      <c r="E3" s="117"/>
      <c r="F3" s="117"/>
      <c r="G3" s="117"/>
      <c r="H3" s="117"/>
      <c r="I3" s="117"/>
      <c r="J3" s="117"/>
      <c r="K3" s="117"/>
      <c r="L3" s="122"/>
    </row>
    <row r="4" spans="2:12" s="120" customFormat="1" ht="15" customHeight="1" x14ac:dyDescent="0.25">
      <c r="B4" s="70" t="s">
        <v>648</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651</v>
      </c>
      <c r="C3" s="117"/>
      <c r="D3" s="121"/>
      <c r="E3" s="117"/>
      <c r="F3" s="117"/>
      <c r="G3" s="117"/>
      <c r="H3" s="117"/>
      <c r="I3" s="117"/>
      <c r="J3" s="117"/>
      <c r="K3" s="117"/>
      <c r="L3" s="122"/>
    </row>
    <row r="4" spans="2:12" s="120" customFormat="1" ht="15" customHeight="1" x14ac:dyDescent="0.25">
      <c r="B4" s="70" t="s">
        <v>650</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3651</v>
      </c>
      <c r="C11" s="79" t="s">
        <v>1029</v>
      </c>
      <c r="D11" s="79" t="s">
        <v>599</v>
      </c>
      <c r="E11" s="166" t="s">
        <v>1052</v>
      </c>
      <c r="F11" s="80" t="s">
        <v>598</v>
      </c>
      <c r="G11" s="81">
        <f>G12+G13</f>
        <v>7382</v>
      </c>
    </row>
    <row r="12" spans="2:12" x14ac:dyDescent="0.2">
      <c r="B12" s="78">
        <f>G11-B11</f>
        <v>3731</v>
      </c>
      <c r="C12" s="79" t="s">
        <v>1030</v>
      </c>
      <c r="D12" s="60" t="s">
        <v>593</v>
      </c>
      <c r="E12" s="166" t="s">
        <v>1060</v>
      </c>
      <c r="F12" s="77" t="s">
        <v>1061</v>
      </c>
      <c r="G12" s="81">
        <v>6978</v>
      </c>
    </row>
    <row r="13" spans="2:12" x14ac:dyDescent="0.2">
      <c r="B13" s="78">
        <v>972</v>
      </c>
      <c r="C13" s="79" t="s">
        <v>1031</v>
      </c>
      <c r="D13" s="79" t="s">
        <v>551</v>
      </c>
      <c r="E13" s="166" t="s">
        <v>1062</v>
      </c>
      <c r="F13" s="75" t="s">
        <v>1063</v>
      </c>
      <c r="G13" s="81">
        <v>404</v>
      </c>
    </row>
    <row r="14" spans="2:12" x14ac:dyDescent="0.2">
      <c r="B14" s="78">
        <f>B12-B13</f>
        <v>2759</v>
      </c>
      <c r="C14" s="79" t="s">
        <v>1032</v>
      </c>
      <c r="D14" s="60" t="s">
        <v>597</v>
      </c>
      <c r="E14" s="166"/>
      <c r="F14" s="77"/>
      <c r="G14" s="81"/>
    </row>
    <row r="15" spans="2:12" ht="7.15" customHeight="1" x14ac:dyDescent="0.2">
      <c r="B15" s="78"/>
      <c r="E15" s="76"/>
      <c r="F15" s="77"/>
      <c r="G15" s="81"/>
    </row>
    <row r="16" spans="2:12" x14ac:dyDescent="0.2">
      <c r="B16" s="83">
        <f>B11+B12</f>
        <v>7382</v>
      </c>
      <c r="C16" s="84" t="s">
        <v>545</v>
      </c>
      <c r="D16" s="72"/>
      <c r="E16" s="167" t="s">
        <v>1039</v>
      </c>
      <c r="F16" s="72"/>
      <c r="G16" s="85">
        <f>G11</f>
        <v>7382</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3164</v>
      </c>
      <c r="C26" s="79" t="s">
        <v>1033</v>
      </c>
      <c r="D26" s="79" t="s">
        <v>594</v>
      </c>
      <c r="E26" s="166" t="s">
        <v>1030</v>
      </c>
      <c r="F26" s="62" t="s">
        <v>593</v>
      </c>
      <c r="G26" s="81">
        <f>+B12</f>
        <v>3731</v>
      </c>
    </row>
    <row r="27" spans="2:7" x14ac:dyDescent="0.2">
      <c r="B27" s="78">
        <v>2590</v>
      </c>
      <c r="C27" s="79" t="s">
        <v>592</v>
      </c>
      <c r="E27" s="76"/>
      <c r="F27" s="77"/>
      <c r="G27" s="81"/>
    </row>
    <row r="28" spans="2:7" x14ac:dyDescent="0.2">
      <c r="B28" s="78">
        <f>B29+B30</f>
        <v>574</v>
      </c>
      <c r="C28" s="79" t="s">
        <v>591</v>
      </c>
      <c r="E28" s="76"/>
      <c r="F28" s="77"/>
      <c r="G28" s="81"/>
    </row>
    <row r="29" spans="2:7" x14ac:dyDescent="0.2">
      <c r="B29" s="78">
        <v>569</v>
      </c>
      <c r="C29" s="79" t="s">
        <v>1056</v>
      </c>
      <c r="E29" s="76"/>
      <c r="F29" s="77"/>
      <c r="G29" s="81"/>
    </row>
    <row r="30" spans="2:7" x14ac:dyDescent="0.2">
      <c r="B30" s="78">
        <v>5</v>
      </c>
      <c r="C30" s="79" t="s">
        <v>1057</v>
      </c>
      <c r="E30" s="76"/>
      <c r="F30" s="77"/>
      <c r="G30" s="81"/>
    </row>
    <row r="31" spans="2:7" ht="12.75" customHeight="1" x14ac:dyDescent="0.2">
      <c r="B31" s="78">
        <v>86</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481</v>
      </c>
      <c r="C33" s="79" t="s">
        <v>1036</v>
      </c>
      <c r="D33" s="60" t="s">
        <v>587</v>
      </c>
      <c r="E33" s="76"/>
      <c r="F33" s="77"/>
      <c r="G33" s="81"/>
    </row>
    <row r="34" spans="2:7" x14ac:dyDescent="0.2">
      <c r="B34" s="78"/>
      <c r="E34" s="76"/>
      <c r="F34" s="77"/>
      <c r="G34" s="81"/>
    </row>
    <row r="35" spans="2:7" x14ac:dyDescent="0.2">
      <c r="B35" s="83">
        <f>B26+B31+B32+B33</f>
        <v>3731</v>
      </c>
      <c r="C35" s="84" t="s">
        <v>1039</v>
      </c>
      <c r="D35" s="72"/>
      <c r="E35" s="167" t="s">
        <v>1039</v>
      </c>
      <c r="F35" s="72"/>
      <c r="G35" s="85">
        <f>G26</f>
        <v>3731</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13</v>
      </c>
      <c r="C42" s="79" t="s">
        <v>1037</v>
      </c>
      <c r="D42" s="82" t="s">
        <v>586</v>
      </c>
      <c r="E42" s="166" t="s">
        <v>1036</v>
      </c>
      <c r="F42" s="60" t="s">
        <v>587</v>
      </c>
      <c r="G42" s="81">
        <f>+B33</f>
        <v>481</v>
      </c>
    </row>
    <row r="43" spans="2:7" x14ac:dyDescent="0.2">
      <c r="B43" s="78">
        <v>13</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468</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481</v>
      </c>
      <c r="C52" s="84" t="s">
        <v>1039</v>
      </c>
      <c r="D52" s="72"/>
      <c r="E52" s="167" t="s">
        <v>1039</v>
      </c>
      <c r="F52" s="72"/>
      <c r="G52" s="85">
        <f>G42+G43+G50</f>
        <v>481</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11</v>
      </c>
      <c r="C59" s="79" t="s">
        <v>1040</v>
      </c>
      <c r="D59" s="80" t="s">
        <v>578</v>
      </c>
      <c r="E59" s="166" t="s">
        <v>1038</v>
      </c>
      <c r="F59" s="60" t="s">
        <v>577</v>
      </c>
      <c r="G59" s="81">
        <f>+B49</f>
        <v>468</v>
      </c>
    </row>
    <row r="60" spans="2:7" x14ac:dyDescent="0.2">
      <c r="B60" s="78">
        <v>11</v>
      </c>
      <c r="C60" s="79" t="s">
        <v>576</v>
      </c>
      <c r="E60" s="166" t="s">
        <v>1058</v>
      </c>
      <c r="F60" s="79" t="s">
        <v>1059</v>
      </c>
      <c r="G60" s="81">
        <f>G61+G62</f>
        <v>5</v>
      </c>
    </row>
    <row r="61" spans="2:7" x14ac:dyDescent="0.2">
      <c r="B61" s="78">
        <v>0</v>
      </c>
      <c r="C61" s="79" t="s">
        <v>575</v>
      </c>
      <c r="E61" s="166" t="s">
        <v>1076</v>
      </c>
      <c r="F61" s="75" t="s">
        <v>1077</v>
      </c>
      <c r="G61" s="81">
        <v>0</v>
      </c>
    </row>
    <row r="62" spans="2:7" x14ac:dyDescent="0.2">
      <c r="B62" s="78">
        <v>5</v>
      </c>
      <c r="C62" s="79" t="s">
        <v>1041</v>
      </c>
      <c r="D62" s="79" t="s">
        <v>574</v>
      </c>
      <c r="E62" s="166" t="s">
        <v>1078</v>
      </c>
      <c r="F62" s="75" t="s">
        <v>1079</v>
      </c>
      <c r="G62" s="81">
        <v>5</v>
      </c>
    </row>
    <row r="63" spans="2:7" x14ac:dyDescent="0.2">
      <c r="B63" s="78"/>
      <c r="D63" s="79" t="s">
        <v>573</v>
      </c>
      <c r="E63" s="166" t="s">
        <v>1042</v>
      </c>
      <c r="F63" s="75" t="s">
        <v>572</v>
      </c>
      <c r="G63" s="81">
        <f>G64+G65+G66</f>
        <v>7</v>
      </c>
    </row>
    <row r="64" spans="2:7" x14ac:dyDescent="0.2">
      <c r="B64" s="78">
        <f>B65+B66+B67</f>
        <v>29</v>
      </c>
      <c r="C64" s="79" t="s">
        <v>1042</v>
      </c>
      <c r="D64" s="75" t="s">
        <v>572</v>
      </c>
      <c r="E64" s="166" t="s">
        <v>1080</v>
      </c>
      <c r="F64" s="75" t="s">
        <v>1081</v>
      </c>
      <c r="G64" s="81">
        <v>0</v>
      </c>
    </row>
    <row r="65" spans="2:7" x14ac:dyDescent="0.2">
      <c r="B65" s="78">
        <v>29</v>
      </c>
      <c r="C65" s="79" t="s">
        <v>571</v>
      </c>
      <c r="E65" s="166" t="s">
        <v>1082</v>
      </c>
      <c r="F65" s="75" t="s">
        <v>1083</v>
      </c>
      <c r="G65" s="81">
        <v>7</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435</v>
      </c>
      <c r="C68" s="79" t="s">
        <v>1043</v>
      </c>
      <c r="D68" s="79" t="s">
        <v>564</v>
      </c>
      <c r="E68" s="76"/>
      <c r="F68" s="77"/>
      <c r="G68" s="81"/>
    </row>
    <row r="69" spans="2:7" ht="17.45" customHeight="1" x14ac:dyDescent="0.2">
      <c r="B69" s="78"/>
      <c r="E69" s="76"/>
      <c r="F69" s="77"/>
      <c r="G69" s="81"/>
    </row>
    <row r="70" spans="2:7" ht="17.45" customHeight="1" x14ac:dyDescent="0.2">
      <c r="B70" s="83">
        <f>B59+B62+B64+B68</f>
        <v>480</v>
      </c>
      <c r="C70" s="84" t="s">
        <v>1039</v>
      </c>
      <c r="D70" s="72"/>
      <c r="E70" s="167" t="s">
        <v>1039</v>
      </c>
      <c r="F70" s="72"/>
      <c r="G70" s="85">
        <f>G59+G60+G63</f>
        <v>480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435</v>
      </c>
    </row>
    <row r="78" spans="2:7" x14ac:dyDescent="0.2">
      <c r="B78" s="78"/>
      <c r="D78" s="79" t="s">
        <v>563</v>
      </c>
      <c r="E78" s="166"/>
      <c r="F78" s="79"/>
      <c r="G78" s="81"/>
    </row>
    <row r="79" spans="2:7" x14ac:dyDescent="0.2">
      <c r="B79" s="78">
        <f>G82-B77</f>
        <v>435</v>
      </c>
      <c r="C79" s="79" t="s">
        <v>1045</v>
      </c>
      <c r="D79" s="62" t="s">
        <v>562</v>
      </c>
      <c r="E79" s="76"/>
      <c r="F79" s="77"/>
      <c r="G79" s="81"/>
    </row>
    <row r="80" spans="2:7" x14ac:dyDescent="0.2">
      <c r="B80" s="78">
        <f>B79-B13</f>
        <v>-537</v>
      </c>
      <c r="C80" s="79" t="s">
        <v>1046</v>
      </c>
      <c r="D80" s="60" t="s">
        <v>559</v>
      </c>
      <c r="E80" s="76"/>
      <c r="F80" s="77"/>
      <c r="G80" s="81"/>
    </row>
    <row r="81" spans="2:7" x14ac:dyDescent="0.2">
      <c r="B81" s="78"/>
      <c r="E81" s="76"/>
      <c r="F81" s="77"/>
      <c r="G81" s="81"/>
    </row>
    <row r="82" spans="2:7" x14ac:dyDescent="0.2">
      <c r="B82" s="83">
        <f>B77+B79</f>
        <v>435</v>
      </c>
      <c r="C82" s="84" t="s">
        <v>1039</v>
      </c>
      <c r="D82" s="72"/>
      <c r="E82" s="167" t="s">
        <v>1039</v>
      </c>
      <c r="F82" s="72"/>
      <c r="G82" s="85">
        <f>G77</f>
        <v>435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-82</v>
      </c>
      <c r="C92" s="79" t="s">
        <v>1047</v>
      </c>
      <c r="D92" s="60" t="s">
        <v>552</v>
      </c>
      <c r="E92" s="166" t="s">
        <v>1045</v>
      </c>
      <c r="F92" s="60" t="s">
        <v>559</v>
      </c>
      <c r="G92" s="81">
        <f>+B80</f>
        <v>-537</v>
      </c>
    </row>
    <row r="93" spans="2:7" x14ac:dyDescent="0.2">
      <c r="B93" s="78"/>
      <c r="D93" s="62" t="s">
        <v>550</v>
      </c>
      <c r="E93" s="166" t="s">
        <v>1053</v>
      </c>
      <c r="F93" s="75" t="s">
        <v>558</v>
      </c>
      <c r="G93" s="81">
        <f>G94+G95</f>
        <v>455</v>
      </c>
    </row>
    <row r="94" spans="2:7" x14ac:dyDescent="0.2">
      <c r="B94" s="78"/>
      <c r="D94" s="79"/>
      <c r="E94" s="166" t="s">
        <v>557</v>
      </c>
      <c r="G94" s="81">
        <v>237</v>
      </c>
    </row>
    <row r="95" spans="2:7" x14ac:dyDescent="0.2">
      <c r="B95" s="78"/>
      <c r="D95" s="79"/>
      <c r="E95" s="166" t="s">
        <v>556</v>
      </c>
      <c r="G95" s="81">
        <v>218</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-82</v>
      </c>
      <c r="C99" s="84" t="s">
        <v>1039</v>
      </c>
      <c r="D99" s="72"/>
      <c r="E99" s="167" t="s">
        <v>1039</v>
      </c>
      <c r="F99" s="72"/>
      <c r="G99" s="85">
        <f>G92+G93+G96</f>
        <v>-82</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1562</v>
      </c>
      <c r="C106" s="79" t="s">
        <v>1048</v>
      </c>
      <c r="D106" s="94" t="s">
        <v>553</v>
      </c>
      <c r="E106" s="76"/>
      <c r="F106" s="77"/>
      <c r="G106" s="76"/>
    </row>
    <row r="107" spans="2:7" x14ac:dyDescent="0.2">
      <c r="B107" s="78">
        <v>1184</v>
      </c>
      <c r="C107" s="79" t="s">
        <v>1049</v>
      </c>
      <c r="D107" s="79"/>
      <c r="E107" s="166" t="s">
        <v>1047</v>
      </c>
      <c r="F107" s="62" t="s">
        <v>552</v>
      </c>
      <c r="G107" s="81"/>
    </row>
    <row r="108" spans="2:7" x14ac:dyDescent="0.2">
      <c r="B108" s="78">
        <f>-B13</f>
        <v>-972</v>
      </c>
      <c r="C108" s="79" t="s">
        <v>1055</v>
      </c>
      <c r="D108" s="79" t="s">
        <v>551</v>
      </c>
      <c r="E108" s="166"/>
      <c r="F108" s="61" t="s">
        <v>550</v>
      </c>
      <c r="G108" s="81">
        <f>B92</f>
        <v>-82</v>
      </c>
    </row>
    <row r="109" spans="2:7" x14ac:dyDescent="0.2">
      <c r="B109" s="78">
        <v>378</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-672</v>
      </c>
      <c r="C113" s="168" t="s">
        <v>1051</v>
      </c>
      <c r="D113" s="60" t="s">
        <v>546</v>
      </c>
      <c r="E113" s="170"/>
      <c r="F113" s="92"/>
      <c r="G113" s="81"/>
    </row>
    <row r="114" spans="2:7" x14ac:dyDescent="0.2">
      <c r="B114" s="78"/>
      <c r="D114" s="79"/>
      <c r="E114" s="170"/>
      <c r="F114" s="77"/>
      <c r="G114" s="81"/>
    </row>
    <row r="115" spans="2:7" x14ac:dyDescent="0.2">
      <c r="B115" s="83">
        <f>B106+B108+B111+B113</f>
        <v>-82</v>
      </c>
      <c r="C115" s="84" t="s">
        <v>1039</v>
      </c>
      <c r="D115" s="98"/>
      <c r="E115" s="167" t="s">
        <v>1039</v>
      </c>
      <c r="F115" s="72"/>
      <c r="G115" s="85">
        <f>G108</f>
        <v>-82</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-672</v>
      </c>
    </row>
    <row r="123" spans="2:7" ht="15" x14ac:dyDescent="0.2">
      <c r="B123" s="78">
        <f>B125+B128+B131+B134+B137+B142+B143+B144</f>
        <v>-1147</v>
      </c>
      <c r="C123" s="52"/>
      <c r="D123" s="79" t="s">
        <v>540</v>
      </c>
      <c r="E123" s="52"/>
      <c r="F123" s="52"/>
      <c r="G123" s="81">
        <f>G125+G128+G131+G134+G137+G142+G143+G144</f>
        <v>-475</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-1137</v>
      </c>
      <c r="D128" s="79" t="s">
        <v>536</v>
      </c>
      <c r="G128" s="81">
        <f>G129+G130</f>
        <v>76</v>
      </c>
    </row>
    <row r="129" spans="2:7" x14ac:dyDescent="0.2">
      <c r="B129" s="78">
        <v>-1137</v>
      </c>
      <c r="D129" s="79" t="s">
        <v>535</v>
      </c>
      <c r="G129" s="81">
        <v>0</v>
      </c>
    </row>
    <row r="130" spans="2:7" x14ac:dyDescent="0.2">
      <c r="B130" s="78">
        <v>0</v>
      </c>
      <c r="D130" s="79" t="s">
        <v>534</v>
      </c>
      <c r="G130" s="81">
        <v>76</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-98</v>
      </c>
    </row>
    <row r="135" spans="2:7" x14ac:dyDescent="0.2">
      <c r="B135" s="78">
        <v>0</v>
      </c>
      <c r="D135" s="79" t="s">
        <v>529</v>
      </c>
      <c r="G135" s="81">
        <v>-22</v>
      </c>
    </row>
    <row r="136" spans="2:7" x14ac:dyDescent="0.2">
      <c r="B136" s="78">
        <v>0</v>
      </c>
      <c r="D136" s="79" t="s">
        <v>528</v>
      </c>
      <c r="G136" s="81">
        <v>-76</v>
      </c>
    </row>
    <row r="137" spans="2:7" x14ac:dyDescent="0.2">
      <c r="B137" s="78">
        <f>B138+B141</f>
        <v>-28</v>
      </c>
      <c r="D137" s="97" t="s">
        <v>527</v>
      </c>
      <c r="G137" s="81">
        <f>G138+G141</f>
        <v>0</v>
      </c>
    </row>
    <row r="138" spans="2:7" x14ac:dyDescent="0.2">
      <c r="B138" s="78">
        <f>B139+B140</f>
        <v>-28</v>
      </c>
      <c r="D138" s="97" t="s">
        <v>526</v>
      </c>
      <c r="G138" s="81">
        <f>G139+G140</f>
        <v>0</v>
      </c>
    </row>
    <row r="139" spans="2:7" x14ac:dyDescent="0.2">
      <c r="B139" s="78">
        <v>-28</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18</v>
      </c>
      <c r="D144" s="79" t="s">
        <v>520</v>
      </c>
      <c r="G144" s="81">
        <f>G145+G146</f>
        <v>-453</v>
      </c>
    </row>
    <row r="145" spans="2:7" x14ac:dyDescent="0.2">
      <c r="B145" s="78">
        <v>107</v>
      </c>
      <c r="D145" s="79" t="s">
        <v>519</v>
      </c>
      <c r="G145" s="81">
        <v>-172</v>
      </c>
    </row>
    <row r="146" spans="2:7" x14ac:dyDescent="0.2">
      <c r="B146" s="83">
        <v>-89</v>
      </c>
      <c r="C146" s="99"/>
      <c r="D146" s="98" t="s">
        <v>518</v>
      </c>
      <c r="E146" s="99"/>
      <c r="F146" s="99"/>
      <c r="G146" s="85">
        <v>-281</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652</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653</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46158</v>
      </c>
      <c r="C11" s="79" t="s">
        <v>1029</v>
      </c>
      <c r="D11" s="79" t="s">
        <v>599</v>
      </c>
      <c r="E11" s="166" t="s">
        <v>1052</v>
      </c>
      <c r="F11" s="80" t="s">
        <v>598</v>
      </c>
      <c r="G11" s="81">
        <f>G12+G13</f>
        <v>69338</v>
      </c>
    </row>
    <row r="12" spans="2:12" x14ac:dyDescent="0.2">
      <c r="B12" s="78">
        <f>G11-B11</f>
        <v>23180</v>
      </c>
      <c r="C12" s="79" t="s">
        <v>1030</v>
      </c>
      <c r="D12" s="60" t="s">
        <v>593</v>
      </c>
      <c r="E12" s="166" t="s">
        <v>1060</v>
      </c>
      <c r="F12" s="77" t="s">
        <v>1061</v>
      </c>
      <c r="G12" s="81">
        <v>68700</v>
      </c>
    </row>
    <row r="13" spans="2:12" x14ac:dyDescent="0.2">
      <c r="B13" s="78">
        <v>3193</v>
      </c>
      <c r="C13" s="79" t="s">
        <v>1031</v>
      </c>
      <c r="D13" s="79" t="s">
        <v>551</v>
      </c>
      <c r="E13" s="166" t="s">
        <v>1062</v>
      </c>
      <c r="F13" s="75" t="s">
        <v>1063</v>
      </c>
      <c r="G13" s="81">
        <v>638</v>
      </c>
    </row>
    <row r="14" spans="2:12" x14ac:dyDescent="0.2">
      <c r="B14" s="78">
        <f>B12-B13</f>
        <v>19987</v>
      </c>
      <c r="C14" s="79" t="s">
        <v>1032</v>
      </c>
      <c r="D14" s="60" t="s">
        <v>597</v>
      </c>
      <c r="E14" s="166"/>
      <c r="F14" s="77"/>
      <c r="G14" s="81"/>
    </row>
    <row r="15" spans="2:12" ht="7.15" customHeight="1" x14ac:dyDescent="0.2">
      <c r="B15" s="78"/>
      <c r="E15" s="76"/>
      <c r="F15" s="77"/>
      <c r="G15" s="81"/>
    </row>
    <row r="16" spans="2:12" x14ac:dyDescent="0.2">
      <c r="B16" s="83">
        <f>B11+B12</f>
        <v>69338</v>
      </c>
      <c r="C16" s="84" t="s">
        <v>545</v>
      </c>
      <c r="D16" s="72"/>
      <c r="E16" s="167" t="s">
        <v>1039</v>
      </c>
      <c r="F16" s="72"/>
      <c r="G16" s="85">
        <f>G11</f>
        <v>69338</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20599</v>
      </c>
      <c r="C26" s="79" t="s">
        <v>1033</v>
      </c>
      <c r="D26" s="79" t="s">
        <v>594</v>
      </c>
      <c r="E26" s="166" t="s">
        <v>1030</v>
      </c>
      <c r="F26" s="62" t="s">
        <v>593</v>
      </c>
      <c r="G26" s="81">
        <f>+B12</f>
        <v>23180</v>
      </c>
    </row>
    <row r="27" spans="2:7" x14ac:dyDescent="0.2">
      <c r="B27" s="78">
        <v>15920</v>
      </c>
      <c r="C27" s="79" t="s">
        <v>592</v>
      </c>
      <c r="E27" s="76"/>
      <c r="F27" s="77"/>
      <c r="G27" s="81"/>
    </row>
    <row r="28" spans="2:7" x14ac:dyDescent="0.2">
      <c r="B28" s="78">
        <f>B29+B30</f>
        <v>4679</v>
      </c>
      <c r="C28" s="79" t="s">
        <v>591</v>
      </c>
      <c r="E28" s="76"/>
      <c r="F28" s="77"/>
      <c r="G28" s="81"/>
    </row>
    <row r="29" spans="2:7" x14ac:dyDescent="0.2">
      <c r="B29" s="78">
        <v>4679</v>
      </c>
      <c r="C29" s="79" t="s">
        <v>1056</v>
      </c>
      <c r="E29" s="76"/>
      <c r="F29" s="77"/>
      <c r="G29" s="81"/>
    </row>
    <row r="30" spans="2:7" x14ac:dyDescent="0.2">
      <c r="B30" s="78">
        <v>0</v>
      </c>
      <c r="C30" s="79" t="s">
        <v>1057</v>
      </c>
      <c r="E30" s="76"/>
      <c r="F30" s="77"/>
      <c r="G30" s="81"/>
    </row>
    <row r="31" spans="2:7" ht="12.75" customHeight="1" x14ac:dyDescent="0.2">
      <c r="B31" s="78">
        <v>395</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2186</v>
      </c>
      <c r="C33" s="79" t="s">
        <v>1036</v>
      </c>
      <c r="D33" s="60" t="s">
        <v>587</v>
      </c>
      <c r="E33" s="76"/>
      <c r="F33" s="77"/>
      <c r="G33" s="81"/>
    </row>
    <row r="34" spans="2:7" x14ac:dyDescent="0.2">
      <c r="B34" s="78"/>
      <c r="E34" s="76"/>
      <c r="F34" s="77"/>
      <c r="G34" s="81"/>
    </row>
    <row r="35" spans="2:7" x14ac:dyDescent="0.2">
      <c r="B35" s="83">
        <f>B26+B31+B32+B33</f>
        <v>23180</v>
      </c>
      <c r="C35" s="84" t="s">
        <v>1039</v>
      </c>
      <c r="D35" s="72"/>
      <c r="E35" s="167" t="s">
        <v>1039</v>
      </c>
      <c r="F35" s="72"/>
      <c r="G35" s="85">
        <f>G26</f>
        <v>23180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159</v>
      </c>
      <c r="C42" s="79" t="s">
        <v>1037</v>
      </c>
      <c r="D42" s="82" t="s">
        <v>586</v>
      </c>
      <c r="E42" s="166" t="s">
        <v>1036</v>
      </c>
      <c r="F42" s="60" t="s">
        <v>587</v>
      </c>
      <c r="G42" s="81">
        <f>+B33</f>
        <v>2186</v>
      </c>
    </row>
    <row r="43" spans="2:7" x14ac:dyDescent="0.2">
      <c r="B43" s="78">
        <v>159</v>
      </c>
      <c r="C43" s="88" t="s">
        <v>585</v>
      </c>
      <c r="E43" s="169" t="s">
        <v>1037</v>
      </c>
      <c r="F43" s="89" t="s">
        <v>586</v>
      </c>
      <c r="G43" s="81">
        <f>G44+G45+G47+G48+G49</f>
        <v>3</v>
      </c>
    </row>
    <row r="44" spans="2:7" x14ac:dyDescent="0.2">
      <c r="B44" s="78">
        <v>0</v>
      </c>
      <c r="C44" s="79" t="s">
        <v>584</v>
      </c>
      <c r="E44" s="169" t="s">
        <v>1064</v>
      </c>
      <c r="F44" s="75" t="s">
        <v>1065</v>
      </c>
      <c r="G44" s="81">
        <v>3</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2030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2189</v>
      </c>
      <c r="C52" s="84" t="s">
        <v>1039</v>
      </c>
      <c r="D52" s="72"/>
      <c r="E52" s="167" t="s">
        <v>1039</v>
      </c>
      <c r="F52" s="72"/>
      <c r="G52" s="85">
        <f>G42+G43+G50</f>
        <v>2189</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26</v>
      </c>
      <c r="C59" s="79" t="s">
        <v>1040</v>
      </c>
      <c r="D59" s="80" t="s">
        <v>578</v>
      </c>
      <c r="E59" s="166" t="s">
        <v>1038</v>
      </c>
      <c r="F59" s="60" t="s">
        <v>577</v>
      </c>
      <c r="G59" s="81">
        <f>+B49</f>
        <v>2030</v>
      </c>
    </row>
    <row r="60" spans="2:7" x14ac:dyDescent="0.2">
      <c r="B60" s="78">
        <v>26</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32</v>
      </c>
      <c r="C64" s="79" t="s">
        <v>1042</v>
      </c>
      <c r="D64" s="75" t="s">
        <v>572</v>
      </c>
      <c r="E64" s="166" t="s">
        <v>1080</v>
      </c>
      <c r="F64" s="75" t="s">
        <v>1081</v>
      </c>
      <c r="G64" s="81">
        <v>0</v>
      </c>
    </row>
    <row r="65" spans="2:7" x14ac:dyDescent="0.2">
      <c r="B65" s="78">
        <v>32</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1972</v>
      </c>
      <c r="C68" s="79" t="s">
        <v>1043</v>
      </c>
      <c r="D68" s="79" t="s">
        <v>564</v>
      </c>
      <c r="E68" s="76"/>
      <c r="F68" s="77"/>
      <c r="G68" s="81"/>
    </row>
    <row r="69" spans="2:7" ht="17.45" customHeight="1" x14ac:dyDescent="0.2">
      <c r="B69" s="78"/>
      <c r="E69" s="76"/>
      <c r="F69" s="77"/>
      <c r="G69" s="81"/>
    </row>
    <row r="70" spans="2:7" ht="17.45" customHeight="1" x14ac:dyDescent="0.2">
      <c r="B70" s="83">
        <f>B59+B62+B64+B68</f>
        <v>2030</v>
      </c>
      <c r="C70" s="84" t="s">
        <v>1039</v>
      </c>
      <c r="D70" s="72"/>
      <c r="E70" s="167" t="s">
        <v>1039</v>
      </c>
      <c r="F70" s="72"/>
      <c r="G70" s="85">
        <f>G59+G60+G63</f>
        <v>2030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1972</v>
      </c>
    </row>
    <row r="78" spans="2:7" x14ac:dyDescent="0.2">
      <c r="B78" s="78"/>
      <c r="D78" s="79" t="s">
        <v>563</v>
      </c>
      <c r="E78" s="166"/>
      <c r="F78" s="79"/>
      <c r="G78" s="81"/>
    </row>
    <row r="79" spans="2:7" x14ac:dyDescent="0.2">
      <c r="B79" s="78">
        <f>G82-B77</f>
        <v>1972</v>
      </c>
      <c r="C79" s="79" t="s">
        <v>1045</v>
      </c>
      <c r="D79" s="62" t="s">
        <v>562</v>
      </c>
      <c r="E79" s="76"/>
      <c r="F79" s="77"/>
      <c r="G79" s="81"/>
    </row>
    <row r="80" spans="2:7" x14ac:dyDescent="0.2">
      <c r="B80" s="78">
        <f>B79-B13</f>
        <v>-1221</v>
      </c>
      <c r="C80" s="79" t="s">
        <v>1046</v>
      </c>
      <c r="D80" s="60" t="s">
        <v>559</v>
      </c>
      <c r="E80" s="76"/>
      <c r="F80" s="77"/>
      <c r="G80" s="81"/>
    </row>
    <row r="81" spans="2:7" x14ac:dyDescent="0.2">
      <c r="B81" s="78"/>
      <c r="E81" s="76"/>
      <c r="F81" s="77"/>
      <c r="G81" s="81"/>
    </row>
    <row r="82" spans="2:7" x14ac:dyDescent="0.2">
      <c r="B82" s="83">
        <f>B77+B79</f>
        <v>1972</v>
      </c>
      <c r="C82" s="84" t="s">
        <v>1039</v>
      </c>
      <c r="D82" s="72"/>
      <c r="E82" s="167" t="s">
        <v>1039</v>
      </c>
      <c r="F82" s="72"/>
      <c r="G82" s="85">
        <f>G77</f>
        <v>1972</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-743</v>
      </c>
      <c r="C92" s="79" t="s">
        <v>1047</v>
      </c>
      <c r="D92" s="60" t="s">
        <v>552</v>
      </c>
      <c r="E92" s="166" t="s">
        <v>1045</v>
      </c>
      <c r="F92" s="60" t="s">
        <v>559</v>
      </c>
      <c r="G92" s="81">
        <f>+B80</f>
        <v>-1221</v>
      </c>
    </row>
    <row r="93" spans="2:7" x14ac:dyDescent="0.2">
      <c r="B93" s="78"/>
      <c r="D93" s="62" t="s">
        <v>550</v>
      </c>
      <c r="E93" s="166" t="s">
        <v>1053</v>
      </c>
      <c r="F93" s="75" t="s">
        <v>558</v>
      </c>
      <c r="G93" s="81">
        <f>G94+G95</f>
        <v>478</v>
      </c>
    </row>
    <row r="94" spans="2:7" x14ac:dyDescent="0.2">
      <c r="B94" s="78"/>
      <c r="D94" s="79"/>
      <c r="E94" s="166" t="s">
        <v>557</v>
      </c>
      <c r="G94" s="81">
        <v>0</v>
      </c>
    </row>
    <row r="95" spans="2:7" x14ac:dyDescent="0.2">
      <c r="B95" s="78"/>
      <c r="D95" s="79"/>
      <c r="E95" s="166" t="s">
        <v>556</v>
      </c>
      <c r="G95" s="81">
        <v>478</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-743</v>
      </c>
      <c r="C99" s="84" t="s">
        <v>1039</v>
      </c>
      <c r="D99" s="72"/>
      <c r="E99" s="167" t="s">
        <v>1039</v>
      </c>
      <c r="F99" s="72"/>
      <c r="G99" s="85">
        <f>G92+G93+G96</f>
        <v>-743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19888</v>
      </c>
      <c r="C106" s="79" t="s">
        <v>1048</v>
      </c>
      <c r="D106" s="94" t="s">
        <v>553</v>
      </c>
      <c r="E106" s="76"/>
      <c r="F106" s="77"/>
      <c r="G106" s="76"/>
    </row>
    <row r="107" spans="2:7" x14ac:dyDescent="0.2">
      <c r="B107" s="78">
        <v>19480</v>
      </c>
      <c r="C107" s="79" t="s">
        <v>1049</v>
      </c>
      <c r="D107" s="79"/>
      <c r="E107" s="166" t="s">
        <v>1047</v>
      </c>
      <c r="F107" s="62" t="s">
        <v>552</v>
      </c>
      <c r="G107" s="81"/>
    </row>
    <row r="108" spans="2:7" x14ac:dyDescent="0.2">
      <c r="B108" s="78">
        <f>-B13</f>
        <v>-3193</v>
      </c>
      <c r="C108" s="79" t="s">
        <v>1055</v>
      </c>
      <c r="D108" s="79" t="s">
        <v>551</v>
      </c>
      <c r="E108" s="166"/>
      <c r="F108" s="61" t="s">
        <v>550</v>
      </c>
      <c r="G108" s="81">
        <f>B92</f>
        <v>-743</v>
      </c>
    </row>
    <row r="109" spans="2:7" x14ac:dyDescent="0.2">
      <c r="B109" s="78">
        <v>408</v>
      </c>
      <c r="C109" s="88" t="s">
        <v>549</v>
      </c>
      <c r="D109" s="79" t="s">
        <v>1088</v>
      </c>
      <c r="E109" s="76"/>
      <c r="F109" s="95"/>
      <c r="G109" s="96"/>
    </row>
    <row r="110" spans="2:7" x14ac:dyDescent="0.2">
      <c r="B110" s="78">
        <v>0</v>
      </c>
      <c r="C110" s="88" t="s">
        <v>548</v>
      </c>
      <c r="D110" s="79" t="s">
        <v>547</v>
      </c>
      <c r="E110" s="170"/>
      <c r="G110" s="81"/>
    </row>
    <row r="111" spans="2:7" x14ac:dyDescent="0.2">
      <c r="B111" s="78">
        <v>-14935</v>
      </c>
      <c r="C111" s="88" t="s">
        <v>1050</v>
      </c>
      <c r="D111" s="79" t="s">
        <v>1089</v>
      </c>
      <c r="E111" s="76"/>
      <c r="F111" s="95"/>
      <c r="G111" s="96"/>
    </row>
    <row r="112" spans="2:7" x14ac:dyDescent="0.2">
      <c r="B112" s="78"/>
      <c r="C112" s="79"/>
      <c r="D112" s="79" t="s">
        <v>1090</v>
      </c>
      <c r="E112" s="170"/>
      <c r="G112" s="81"/>
    </row>
    <row r="113" spans="2:7" x14ac:dyDescent="0.2">
      <c r="B113" s="78">
        <f>G115-B106-B108-B111</f>
        <v>-2503</v>
      </c>
      <c r="C113" s="168" t="s">
        <v>1051</v>
      </c>
      <c r="D113" s="60" t="s">
        <v>546</v>
      </c>
      <c r="E113" s="170"/>
      <c r="F113" s="92"/>
      <c r="G113" s="81"/>
    </row>
    <row r="114" spans="2:7" x14ac:dyDescent="0.2">
      <c r="B114" s="78"/>
      <c r="D114" s="79"/>
      <c r="E114" s="170"/>
      <c r="F114" s="77"/>
      <c r="G114" s="81"/>
    </row>
    <row r="115" spans="2:7" x14ac:dyDescent="0.2">
      <c r="B115" s="83">
        <f>B106+B108+B111+B113</f>
        <v>-743</v>
      </c>
      <c r="C115" s="84" t="s">
        <v>1039</v>
      </c>
      <c r="D115" s="98"/>
      <c r="E115" s="167" t="s">
        <v>1039</v>
      </c>
      <c r="F115" s="72"/>
      <c r="G115" s="85">
        <f>G108</f>
        <v>-743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-2503</v>
      </c>
    </row>
    <row r="123" spans="2:7" ht="15" x14ac:dyDescent="0.2">
      <c r="B123" s="78">
        <f>B125+B128+B131+B134+B137+B142+B143+B144</f>
        <v>1470</v>
      </c>
      <c r="C123" s="52"/>
      <c r="D123" s="79" t="s">
        <v>540</v>
      </c>
      <c r="E123" s="52"/>
      <c r="F123" s="52"/>
      <c r="G123" s="81">
        <f>G125+G128+G131+G134+G137+G142+G143+G144</f>
        <v>3973</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5269</v>
      </c>
      <c r="D128" s="79" t="s">
        <v>536</v>
      </c>
      <c r="G128" s="81">
        <f>G129+G130</f>
        <v>261</v>
      </c>
    </row>
    <row r="129" spans="2:7" x14ac:dyDescent="0.2">
      <c r="B129" s="78">
        <v>5271</v>
      </c>
      <c r="D129" s="79" t="s">
        <v>535</v>
      </c>
      <c r="G129" s="81">
        <v>0</v>
      </c>
    </row>
    <row r="130" spans="2:7" x14ac:dyDescent="0.2">
      <c r="B130" s="78">
        <v>-2</v>
      </c>
      <c r="D130" s="79" t="s">
        <v>534</v>
      </c>
      <c r="G130" s="81">
        <v>261</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-2</v>
      </c>
      <c r="D134" s="79" t="s">
        <v>530</v>
      </c>
      <c r="G134" s="81">
        <f>G135+G136</f>
        <v>926</v>
      </c>
    </row>
    <row r="135" spans="2:7" x14ac:dyDescent="0.2">
      <c r="B135" s="78">
        <v>0</v>
      </c>
      <c r="D135" s="79" t="s">
        <v>529</v>
      </c>
      <c r="G135" s="81">
        <v>926</v>
      </c>
    </row>
    <row r="136" spans="2:7" x14ac:dyDescent="0.2">
      <c r="B136" s="78">
        <v>-2</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-279</v>
      </c>
    </row>
    <row r="144" spans="2:7" x14ac:dyDescent="0.2">
      <c r="B144" s="78">
        <f>B145+B146</f>
        <v>-3797</v>
      </c>
      <c r="D144" s="79" t="s">
        <v>520</v>
      </c>
      <c r="G144" s="81">
        <f>G145+G146</f>
        <v>3065</v>
      </c>
    </row>
    <row r="145" spans="2:7" x14ac:dyDescent="0.2">
      <c r="B145" s="78">
        <v>416</v>
      </c>
      <c r="D145" s="79" t="s">
        <v>519</v>
      </c>
      <c r="G145" s="81">
        <v>4123</v>
      </c>
    </row>
    <row r="146" spans="2:7" x14ac:dyDescent="0.2">
      <c r="B146" s="83">
        <v>-4213</v>
      </c>
      <c r="C146" s="99"/>
      <c r="D146" s="98" t="s">
        <v>518</v>
      </c>
      <c r="E146" s="99"/>
      <c r="F146" s="99"/>
      <c r="G146" s="85">
        <v>-1058</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654</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655</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785</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656</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657</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1556</v>
      </c>
      <c r="C11" s="79" t="s">
        <v>1029</v>
      </c>
      <c r="D11" s="79" t="s">
        <v>599</v>
      </c>
      <c r="E11" s="166" t="s">
        <v>1052</v>
      </c>
      <c r="F11" s="80" t="s">
        <v>598</v>
      </c>
      <c r="G11" s="81">
        <f>G12+G13</f>
        <v>2375</v>
      </c>
    </row>
    <row r="12" spans="2:12" x14ac:dyDescent="0.2">
      <c r="B12" s="78">
        <f>G11-B11</f>
        <v>819</v>
      </c>
      <c r="C12" s="79" t="s">
        <v>1030</v>
      </c>
      <c r="D12" s="60" t="s">
        <v>593</v>
      </c>
      <c r="E12" s="166" t="s">
        <v>1060</v>
      </c>
      <c r="F12" s="77" t="s">
        <v>1061</v>
      </c>
      <c r="G12" s="81">
        <v>2375</v>
      </c>
    </row>
    <row r="13" spans="2:12" x14ac:dyDescent="0.2">
      <c r="B13" s="78">
        <v>160</v>
      </c>
      <c r="C13" s="79" t="s">
        <v>1031</v>
      </c>
      <c r="D13" s="79" t="s">
        <v>551</v>
      </c>
      <c r="E13" s="166" t="s">
        <v>1062</v>
      </c>
      <c r="F13" s="75" t="s">
        <v>1063</v>
      </c>
      <c r="G13" s="81">
        <v>0</v>
      </c>
    </row>
    <row r="14" spans="2:12" x14ac:dyDescent="0.2">
      <c r="B14" s="78">
        <f>B12-B13</f>
        <v>659</v>
      </c>
      <c r="C14" s="79" t="s">
        <v>1032</v>
      </c>
      <c r="D14" s="60" t="s">
        <v>597</v>
      </c>
      <c r="E14" s="166"/>
      <c r="F14" s="77"/>
      <c r="G14" s="81"/>
    </row>
    <row r="15" spans="2:12" ht="7.15" customHeight="1" x14ac:dyDescent="0.2">
      <c r="B15" s="78"/>
      <c r="E15" s="76"/>
      <c r="F15" s="77"/>
      <c r="G15" s="81"/>
    </row>
    <row r="16" spans="2:12" x14ac:dyDescent="0.2">
      <c r="B16" s="83">
        <f>B11+B12</f>
        <v>2375</v>
      </c>
      <c r="C16" s="84" t="s">
        <v>545</v>
      </c>
      <c r="D16" s="72"/>
      <c r="E16" s="167" t="s">
        <v>1039</v>
      </c>
      <c r="F16" s="72"/>
      <c r="G16" s="85">
        <f>G11</f>
        <v>2375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581</v>
      </c>
      <c r="C26" s="79" t="s">
        <v>1033</v>
      </c>
      <c r="D26" s="79" t="s">
        <v>594</v>
      </c>
      <c r="E26" s="166" t="s">
        <v>1030</v>
      </c>
      <c r="F26" s="62" t="s">
        <v>593</v>
      </c>
      <c r="G26" s="81">
        <f>+B12</f>
        <v>819</v>
      </c>
    </row>
    <row r="27" spans="2:7" x14ac:dyDescent="0.2">
      <c r="B27" s="78">
        <v>443</v>
      </c>
      <c r="C27" s="79" t="s">
        <v>592</v>
      </c>
      <c r="E27" s="76"/>
      <c r="F27" s="77"/>
      <c r="G27" s="81"/>
    </row>
    <row r="28" spans="2:7" x14ac:dyDescent="0.2">
      <c r="B28" s="78">
        <f>B29+B30</f>
        <v>138</v>
      </c>
      <c r="C28" s="79" t="s">
        <v>591</v>
      </c>
      <c r="E28" s="76"/>
      <c r="F28" s="77"/>
      <c r="G28" s="81"/>
    </row>
    <row r="29" spans="2:7" x14ac:dyDescent="0.2">
      <c r="B29" s="78">
        <v>138</v>
      </c>
      <c r="C29" s="79" t="s">
        <v>1056</v>
      </c>
      <c r="E29" s="76"/>
      <c r="F29" s="77"/>
      <c r="G29" s="81"/>
    </row>
    <row r="30" spans="2:7" x14ac:dyDescent="0.2">
      <c r="B30" s="78">
        <v>0</v>
      </c>
      <c r="C30" s="79" t="s">
        <v>1057</v>
      </c>
      <c r="E30" s="76"/>
      <c r="F30" s="77"/>
      <c r="G30" s="81"/>
    </row>
    <row r="31" spans="2:7" ht="12.75" customHeight="1" x14ac:dyDescent="0.2">
      <c r="B31" s="78">
        <v>24</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214</v>
      </c>
      <c r="C33" s="79" t="s">
        <v>1036</v>
      </c>
      <c r="D33" s="60" t="s">
        <v>587</v>
      </c>
      <c r="E33" s="76"/>
      <c r="F33" s="77"/>
      <c r="G33" s="81"/>
    </row>
    <row r="34" spans="2:7" x14ac:dyDescent="0.2">
      <c r="B34" s="78"/>
      <c r="E34" s="76"/>
      <c r="F34" s="77"/>
      <c r="G34" s="81"/>
    </row>
    <row r="35" spans="2:7" x14ac:dyDescent="0.2">
      <c r="B35" s="83">
        <f>B26+B31+B32+B33</f>
        <v>819</v>
      </c>
      <c r="C35" s="84" t="s">
        <v>1039</v>
      </c>
      <c r="D35" s="72"/>
      <c r="E35" s="167" t="s">
        <v>1039</v>
      </c>
      <c r="F35" s="72"/>
      <c r="G35" s="85">
        <f>G26</f>
        <v>819</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214</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214</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214</v>
      </c>
      <c r="C52" s="84" t="s">
        <v>1039</v>
      </c>
      <c r="D52" s="72"/>
      <c r="E52" s="167" t="s">
        <v>1039</v>
      </c>
      <c r="F52" s="72"/>
      <c r="G52" s="85">
        <f>G42+G43+G50</f>
        <v>214</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214</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9</v>
      </c>
      <c r="C64" s="79" t="s">
        <v>1042</v>
      </c>
      <c r="D64" s="75" t="s">
        <v>572</v>
      </c>
      <c r="E64" s="166" t="s">
        <v>1080</v>
      </c>
      <c r="F64" s="75" t="s">
        <v>1081</v>
      </c>
      <c r="G64" s="81">
        <v>0</v>
      </c>
    </row>
    <row r="65" spans="2:7" x14ac:dyDescent="0.2">
      <c r="B65" s="78">
        <v>9</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205</v>
      </c>
      <c r="C68" s="79" t="s">
        <v>1043</v>
      </c>
      <c r="D68" s="79" t="s">
        <v>564</v>
      </c>
      <c r="E68" s="76"/>
      <c r="F68" s="77"/>
      <c r="G68" s="81"/>
    </row>
    <row r="69" spans="2:7" ht="17.45" customHeight="1" x14ac:dyDescent="0.2">
      <c r="B69" s="78"/>
      <c r="E69" s="76"/>
      <c r="F69" s="77"/>
      <c r="G69" s="81"/>
    </row>
    <row r="70" spans="2:7" ht="17.45" customHeight="1" x14ac:dyDescent="0.2">
      <c r="B70" s="83">
        <f>B59+B62+B64+B68</f>
        <v>214</v>
      </c>
      <c r="C70" s="84" t="s">
        <v>1039</v>
      </c>
      <c r="D70" s="72"/>
      <c r="E70" s="167" t="s">
        <v>1039</v>
      </c>
      <c r="F70" s="72"/>
      <c r="G70" s="85">
        <f>G59+G60+G63</f>
        <v>214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205</v>
      </c>
    </row>
    <row r="78" spans="2:7" x14ac:dyDescent="0.2">
      <c r="B78" s="78"/>
      <c r="D78" s="79" t="s">
        <v>563</v>
      </c>
      <c r="E78" s="166"/>
      <c r="F78" s="79"/>
      <c r="G78" s="81"/>
    </row>
    <row r="79" spans="2:7" x14ac:dyDescent="0.2">
      <c r="B79" s="78">
        <f>G82-B77</f>
        <v>205</v>
      </c>
      <c r="C79" s="79" t="s">
        <v>1045</v>
      </c>
      <c r="D79" s="62" t="s">
        <v>562</v>
      </c>
      <c r="E79" s="76"/>
      <c r="F79" s="77"/>
      <c r="G79" s="81"/>
    </row>
    <row r="80" spans="2:7" x14ac:dyDescent="0.2">
      <c r="B80" s="78">
        <f>B79-B13</f>
        <v>45</v>
      </c>
      <c r="C80" s="79" t="s">
        <v>1046</v>
      </c>
      <c r="D80" s="60" t="s">
        <v>559</v>
      </c>
      <c r="E80" s="76"/>
      <c r="F80" s="77"/>
      <c r="G80" s="81"/>
    </row>
    <row r="81" spans="2:7" x14ac:dyDescent="0.2">
      <c r="B81" s="78"/>
      <c r="E81" s="76"/>
      <c r="F81" s="77"/>
      <c r="G81" s="81"/>
    </row>
    <row r="82" spans="2:7" x14ac:dyDescent="0.2">
      <c r="B82" s="83">
        <f>B77+B79</f>
        <v>205</v>
      </c>
      <c r="C82" s="84" t="s">
        <v>1039</v>
      </c>
      <c r="D82" s="72"/>
      <c r="E82" s="167" t="s">
        <v>1039</v>
      </c>
      <c r="F82" s="72"/>
      <c r="G82" s="85">
        <f>G77</f>
        <v>205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45</v>
      </c>
      <c r="C92" s="79" t="s">
        <v>1047</v>
      </c>
      <c r="D92" s="60" t="s">
        <v>552</v>
      </c>
      <c r="E92" s="166" t="s">
        <v>1045</v>
      </c>
      <c r="F92" s="60" t="s">
        <v>559</v>
      </c>
      <c r="G92" s="81">
        <f>+B80</f>
        <v>45</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45</v>
      </c>
      <c r="C99" s="84" t="s">
        <v>1039</v>
      </c>
      <c r="D99" s="72"/>
      <c r="E99" s="167" t="s">
        <v>1039</v>
      </c>
      <c r="F99" s="72"/>
      <c r="G99" s="85">
        <f>G92+G93+G96</f>
        <v>45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7</v>
      </c>
      <c r="C106" s="79" t="s">
        <v>1048</v>
      </c>
      <c r="D106" s="94" t="s">
        <v>553</v>
      </c>
      <c r="E106" s="76"/>
      <c r="F106" s="77"/>
      <c r="G106" s="76"/>
    </row>
    <row r="107" spans="2:7" x14ac:dyDescent="0.2">
      <c r="B107" s="78">
        <v>21</v>
      </c>
      <c r="C107" s="79" t="s">
        <v>1049</v>
      </c>
      <c r="D107" s="79"/>
      <c r="E107" s="166" t="s">
        <v>1047</v>
      </c>
      <c r="F107" s="62" t="s">
        <v>552</v>
      </c>
      <c r="G107" s="81"/>
    </row>
    <row r="108" spans="2:7" x14ac:dyDescent="0.2">
      <c r="B108" s="78">
        <f>-B13</f>
        <v>-160</v>
      </c>
      <c r="C108" s="79" t="s">
        <v>1055</v>
      </c>
      <c r="D108" s="79" t="s">
        <v>551</v>
      </c>
      <c r="E108" s="166"/>
      <c r="F108" s="61" t="s">
        <v>550</v>
      </c>
      <c r="G108" s="81">
        <f>B92</f>
        <v>45</v>
      </c>
    </row>
    <row r="109" spans="2:7" x14ac:dyDescent="0.2">
      <c r="B109" s="78">
        <v>-14</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198</v>
      </c>
      <c r="C113" s="168" t="s">
        <v>1051</v>
      </c>
      <c r="D113" s="60" t="s">
        <v>546</v>
      </c>
      <c r="E113" s="170"/>
      <c r="F113" s="92"/>
      <c r="G113" s="81"/>
    </row>
    <row r="114" spans="2:7" x14ac:dyDescent="0.2">
      <c r="B114" s="78"/>
      <c r="D114" s="79"/>
      <c r="E114" s="170"/>
      <c r="F114" s="77"/>
      <c r="G114" s="81"/>
    </row>
    <row r="115" spans="2:7" x14ac:dyDescent="0.2">
      <c r="B115" s="83">
        <f>B106+B108+B111+B113</f>
        <v>45</v>
      </c>
      <c r="C115" s="84" t="s">
        <v>1039</v>
      </c>
      <c r="D115" s="98"/>
      <c r="E115" s="167" t="s">
        <v>1039</v>
      </c>
      <c r="F115" s="72"/>
      <c r="G115" s="85">
        <f>G108</f>
        <v>45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198</v>
      </c>
    </row>
    <row r="123" spans="2:7" ht="15" x14ac:dyDescent="0.2">
      <c r="B123" s="78">
        <f>B125+B128+B131+B134+B137+B142+B143+B144</f>
        <v>83</v>
      </c>
      <c r="C123" s="52"/>
      <c r="D123" s="79" t="s">
        <v>540</v>
      </c>
      <c r="E123" s="52"/>
      <c r="F123" s="52"/>
      <c r="G123" s="81">
        <f>G125+G128+G131+G134+G137+G142+G143+G144</f>
        <v>-115</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142</v>
      </c>
      <c r="D128" s="79" t="s">
        <v>536</v>
      </c>
      <c r="G128" s="81">
        <f>G129+G130</f>
        <v>0</v>
      </c>
    </row>
    <row r="129" spans="2:7" x14ac:dyDescent="0.2">
      <c r="B129" s="78">
        <v>142</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-59</v>
      </c>
      <c r="D144" s="79" t="s">
        <v>520</v>
      </c>
      <c r="G144" s="81">
        <f>G145+G146</f>
        <v>-115</v>
      </c>
    </row>
    <row r="145" spans="2:7" x14ac:dyDescent="0.2">
      <c r="B145" s="78">
        <v>-41</v>
      </c>
      <c r="D145" s="79" t="s">
        <v>519</v>
      </c>
      <c r="G145" s="81">
        <v>-5</v>
      </c>
    </row>
    <row r="146" spans="2:7" x14ac:dyDescent="0.2">
      <c r="B146" s="83">
        <v>-18</v>
      </c>
      <c r="C146" s="99"/>
      <c r="D146" s="98" t="s">
        <v>518</v>
      </c>
      <c r="E146" s="99"/>
      <c r="F146" s="99"/>
      <c r="G146" s="85">
        <v>-110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659</v>
      </c>
      <c r="C3" s="117"/>
      <c r="D3" s="121"/>
      <c r="E3" s="117"/>
      <c r="F3" s="117"/>
      <c r="G3" s="117"/>
      <c r="H3" s="117"/>
      <c r="I3" s="117"/>
      <c r="J3" s="117"/>
      <c r="K3" s="117"/>
      <c r="L3" s="122"/>
    </row>
    <row r="4" spans="2:12" s="120" customFormat="1" ht="15" customHeight="1" x14ac:dyDescent="0.25">
      <c r="B4" s="70" t="s">
        <v>658</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271865</v>
      </c>
      <c r="C11" s="79" t="s">
        <v>1029</v>
      </c>
      <c r="D11" s="79" t="s">
        <v>599</v>
      </c>
      <c r="E11" s="166" t="s">
        <v>1052</v>
      </c>
      <c r="F11" s="80" t="s">
        <v>598</v>
      </c>
      <c r="G11" s="81">
        <f>G12+G13</f>
        <v>325485</v>
      </c>
    </row>
    <row r="12" spans="2:12" x14ac:dyDescent="0.2">
      <c r="B12" s="78">
        <f>G11-B11</f>
        <v>53620</v>
      </c>
      <c r="C12" s="79" t="s">
        <v>1030</v>
      </c>
      <c r="D12" s="60" t="s">
        <v>593</v>
      </c>
      <c r="E12" s="166" t="s">
        <v>1060</v>
      </c>
      <c r="F12" s="77" t="s">
        <v>1061</v>
      </c>
      <c r="G12" s="81">
        <v>325485</v>
      </c>
    </row>
    <row r="13" spans="2:12" x14ac:dyDescent="0.2">
      <c r="B13" s="78">
        <v>8765</v>
      </c>
      <c r="C13" s="79" t="s">
        <v>1031</v>
      </c>
      <c r="D13" s="79" t="s">
        <v>551</v>
      </c>
      <c r="E13" s="166" t="s">
        <v>1062</v>
      </c>
      <c r="F13" s="75" t="s">
        <v>1063</v>
      </c>
      <c r="G13" s="81">
        <v>0</v>
      </c>
    </row>
    <row r="14" spans="2:12" x14ac:dyDescent="0.2">
      <c r="B14" s="78">
        <f>B12-B13</f>
        <v>44855</v>
      </c>
      <c r="C14" s="79" t="s">
        <v>1032</v>
      </c>
      <c r="D14" s="60" t="s">
        <v>597</v>
      </c>
      <c r="E14" s="166"/>
      <c r="F14" s="77"/>
      <c r="G14" s="81"/>
    </row>
    <row r="15" spans="2:12" ht="7.15" customHeight="1" x14ac:dyDescent="0.2">
      <c r="B15" s="78"/>
      <c r="E15" s="76"/>
      <c r="F15" s="77"/>
      <c r="G15" s="81"/>
    </row>
    <row r="16" spans="2:12" x14ac:dyDescent="0.2">
      <c r="B16" s="83">
        <f>B11+B12</f>
        <v>325485</v>
      </c>
      <c r="C16" s="84" t="s">
        <v>545</v>
      </c>
      <c r="D16" s="72"/>
      <c r="E16" s="167" t="s">
        <v>1039</v>
      </c>
      <c r="F16" s="72"/>
      <c r="G16" s="85">
        <f>G11</f>
        <v>325485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38014</v>
      </c>
      <c r="C26" s="79" t="s">
        <v>1033</v>
      </c>
      <c r="D26" s="79" t="s">
        <v>594</v>
      </c>
      <c r="E26" s="166" t="s">
        <v>1030</v>
      </c>
      <c r="F26" s="62" t="s">
        <v>593</v>
      </c>
      <c r="G26" s="81">
        <f>+B12</f>
        <v>53620</v>
      </c>
    </row>
    <row r="27" spans="2:7" x14ac:dyDescent="0.2">
      <c r="B27" s="78">
        <v>29552</v>
      </c>
      <c r="C27" s="79" t="s">
        <v>592</v>
      </c>
      <c r="E27" s="76"/>
      <c r="F27" s="77"/>
      <c r="G27" s="81"/>
    </row>
    <row r="28" spans="2:7" x14ac:dyDescent="0.2">
      <c r="B28" s="78">
        <f>B29+B30</f>
        <v>8462</v>
      </c>
      <c r="C28" s="79" t="s">
        <v>591</v>
      </c>
      <c r="E28" s="76"/>
      <c r="F28" s="77"/>
      <c r="G28" s="81"/>
    </row>
    <row r="29" spans="2:7" x14ac:dyDescent="0.2">
      <c r="B29" s="78">
        <v>8242</v>
      </c>
      <c r="C29" s="79" t="s">
        <v>1056</v>
      </c>
      <c r="E29" s="76"/>
      <c r="F29" s="77"/>
      <c r="G29" s="81"/>
    </row>
    <row r="30" spans="2:7" x14ac:dyDescent="0.2">
      <c r="B30" s="78">
        <v>220</v>
      </c>
      <c r="C30" s="79" t="s">
        <v>1057</v>
      </c>
      <c r="E30" s="76"/>
      <c r="F30" s="77"/>
      <c r="G30" s="81"/>
    </row>
    <row r="31" spans="2:7" ht="12.75" customHeight="1" x14ac:dyDescent="0.2">
      <c r="B31" s="78">
        <v>1460</v>
      </c>
      <c r="C31" s="79" t="s">
        <v>1034</v>
      </c>
      <c r="D31" s="75" t="s">
        <v>590</v>
      </c>
      <c r="E31" s="76"/>
      <c r="F31" s="77"/>
      <c r="G31" s="81"/>
    </row>
    <row r="32" spans="2:7" ht="12.75" customHeight="1" x14ac:dyDescent="0.2">
      <c r="B32" s="78">
        <v>-64</v>
      </c>
      <c r="C32" s="79" t="s">
        <v>1035</v>
      </c>
      <c r="D32" s="75" t="s">
        <v>589</v>
      </c>
      <c r="E32" s="76"/>
      <c r="F32" s="77"/>
      <c r="G32" s="81"/>
    </row>
    <row r="33" spans="2:7" x14ac:dyDescent="0.2">
      <c r="B33" s="78">
        <f>G35-B26-B31-B32</f>
        <v>14210</v>
      </c>
      <c r="C33" s="79" t="s">
        <v>1036</v>
      </c>
      <c r="D33" s="60" t="s">
        <v>587</v>
      </c>
      <c r="E33" s="76"/>
      <c r="F33" s="77"/>
      <c r="G33" s="81"/>
    </row>
    <row r="34" spans="2:7" x14ac:dyDescent="0.2">
      <c r="B34" s="78"/>
      <c r="E34" s="76"/>
      <c r="F34" s="77"/>
      <c r="G34" s="81"/>
    </row>
    <row r="35" spans="2:7" x14ac:dyDescent="0.2">
      <c r="B35" s="83">
        <f>B26+B31+B32+B33</f>
        <v>53620</v>
      </c>
      <c r="C35" s="84" t="s">
        <v>1039</v>
      </c>
      <c r="D35" s="72"/>
      <c r="E35" s="167" t="s">
        <v>1039</v>
      </c>
      <c r="F35" s="72"/>
      <c r="G35" s="85">
        <f>G26</f>
        <v>53620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6544</v>
      </c>
      <c r="C42" s="79" t="s">
        <v>1037</v>
      </c>
      <c r="D42" s="82" t="s">
        <v>586</v>
      </c>
      <c r="E42" s="166" t="s">
        <v>1036</v>
      </c>
      <c r="F42" s="60" t="s">
        <v>587</v>
      </c>
      <c r="G42" s="81">
        <f>+B33</f>
        <v>14210</v>
      </c>
    </row>
    <row r="43" spans="2:7" x14ac:dyDescent="0.2">
      <c r="B43" s="78">
        <v>2810</v>
      </c>
      <c r="C43" s="88" t="s">
        <v>585</v>
      </c>
      <c r="E43" s="169" t="s">
        <v>1037</v>
      </c>
      <c r="F43" s="89" t="s">
        <v>586</v>
      </c>
      <c r="G43" s="81">
        <f>G44+G45+G47+G48+G49</f>
        <v>1758</v>
      </c>
    </row>
    <row r="44" spans="2:7" x14ac:dyDescent="0.2">
      <c r="B44" s="78">
        <v>3734</v>
      </c>
      <c r="C44" s="79" t="s">
        <v>584</v>
      </c>
      <c r="E44" s="169" t="s">
        <v>1064</v>
      </c>
      <c r="F44" s="75" t="s">
        <v>1065</v>
      </c>
      <c r="G44" s="81">
        <v>496</v>
      </c>
    </row>
    <row r="45" spans="2:7" x14ac:dyDescent="0.2">
      <c r="B45" s="78">
        <v>0</v>
      </c>
      <c r="C45" s="79" t="s">
        <v>583</v>
      </c>
      <c r="D45" s="77"/>
      <c r="E45" s="166" t="s">
        <v>1066</v>
      </c>
      <c r="F45" s="75" t="s">
        <v>1067</v>
      </c>
      <c r="G45" s="81">
        <v>1262</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9424</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15968</v>
      </c>
      <c r="C52" s="84" t="s">
        <v>1039</v>
      </c>
      <c r="D52" s="72"/>
      <c r="E52" s="167" t="s">
        <v>1039</v>
      </c>
      <c r="F52" s="72"/>
      <c r="G52" s="85">
        <f>G42+G43+G50</f>
        <v>15968</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-186</v>
      </c>
      <c r="C59" s="79" t="s">
        <v>1040</v>
      </c>
      <c r="D59" s="80" t="s">
        <v>578</v>
      </c>
      <c r="E59" s="166" t="s">
        <v>1038</v>
      </c>
      <c r="F59" s="60" t="s">
        <v>577</v>
      </c>
      <c r="G59" s="81">
        <f>+B49</f>
        <v>9424</v>
      </c>
    </row>
    <row r="60" spans="2:7" x14ac:dyDescent="0.2">
      <c r="B60" s="78">
        <v>-186</v>
      </c>
      <c r="C60" s="79" t="s">
        <v>576</v>
      </c>
      <c r="E60" s="166" t="s">
        <v>1058</v>
      </c>
      <c r="F60" s="79" t="s">
        <v>1059</v>
      </c>
      <c r="G60" s="81">
        <f>G61+G62</f>
        <v>220</v>
      </c>
    </row>
    <row r="61" spans="2:7" x14ac:dyDescent="0.2">
      <c r="B61" s="78">
        <v>0</v>
      </c>
      <c r="C61" s="79" t="s">
        <v>575</v>
      </c>
      <c r="E61" s="166" t="s">
        <v>1076</v>
      </c>
      <c r="F61" s="75" t="s">
        <v>1077</v>
      </c>
      <c r="G61" s="81">
        <v>0</v>
      </c>
    </row>
    <row r="62" spans="2:7" x14ac:dyDescent="0.2">
      <c r="B62" s="78">
        <v>220</v>
      </c>
      <c r="C62" s="79" t="s">
        <v>1041</v>
      </c>
      <c r="D62" s="79" t="s">
        <v>574</v>
      </c>
      <c r="E62" s="166" t="s">
        <v>1078</v>
      </c>
      <c r="F62" s="75" t="s">
        <v>1079</v>
      </c>
      <c r="G62" s="81">
        <v>220</v>
      </c>
    </row>
    <row r="63" spans="2:7" x14ac:dyDescent="0.2">
      <c r="B63" s="78"/>
      <c r="D63" s="79" t="s">
        <v>573</v>
      </c>
      <c r="E63" s="166" t="s">
        <v>1042</v>
      </c>
      <c r="F63" s="75" t="s">
        <v>572</v>
      </c>
      <c r="G63" s="81">
        <f>G64+G65+G66</f>
        <v>1868</v>
      </c>
    </row>
    <row r="64" spans="2:7" x14ac:dyDescent="0.2">
      <c r="B64" s="78">
        <f>B65+B66+B67</f>
        <v>778</v>
      </c>
      <c r="C64" s="79" t="s">
        <v>1042</v>
      </c>
      <c r="D64" s="75" t="s">
        <v>572</v>
      </c>
      <c r="E64" s="166" t="s">
        <v>1080</v>
      </c>
      <c r="F64" s="75" t="s">
        <v>1081</v>
      </c>
      <c r="G64" s="81">
        <v>0</v>
      </c>
    </row>
    <row r="65" spans="2:7" x14ac:dyDescent="0.2">
      <c r="B65" s="78">
        <v>743</v>
      </c>
      <c r="C65" s="79" t="s">
        <v>571</v>
      </c>
      <c r="E65" s="166" t="s">
        <v>1082</v>
      </c>
      <c r="F65" s="75" t="s">
        <v>1083</v>
      </c>
      <c r="G65" s="81">
        <v>208</v>
      </c>
    </row>
    <row r="66" spans="2:7" x14ac:dyDescent="0.2">
      <c r="B66" s="78">
        <v>0</v>
      </c>
      <c r="C66" s="79" t="s">
        <v>570</v>
      </c>
      <c r="E66" s="166" t="s">
        <v>1084</v>
      </c>
      <c r="F66" s="75" t="s">
        <v>1085</v>
      </c>
      <c r="G66" s="81">
        <v>1660</v>
      </c>
    </row>
    <row r="67" spans="2:7" x14ac:dyDescent="0.2">
      <c r="B67" s="78">
        <v>35</v>
      </c>
      <c r="C67" s="79" t="s">
        <v>569</v>
      </c>
      <c r="E67" s="76"/>
      <c r="F67" s="77"/>
      <c r="G67" s="81"/>
    </row>
    <row r="68" spans="2:7" x14ac:dyDescent="0.2">
      <c r="B68" s="78">
        <f>G70-B59-B62-B64</f>
        <v>10700</v>
      </c>
      <c r="C68" s="79" t="s">
        <v>1043</v>
      </c>
      <c r="D68" s="79" t="s">
        <v>564</v>
      </c>
      <c r="E68" s="76"/>
      <c r="F68" s="77"/>
      <c r="G68" s="81"/>
    </row>
    <row r="69" spans="2:7" ht="17.45" customHeight="1" x14ac:dyDescent="0.2">
      <c r="B69" s="78"/>
      <c r="E69" s="76"/>
      <c r="F69" s="77"/>
      <c r="G69" s="81"/>
    </row>
    <row r="70" spans="2:7" ht="17.45" customHeight="1" x14ac:dyDescent="0.2">
      <c r="B70" s="83">
        <f>B59+B62+B64+B68</f>
        <v>11512</v>
      </c>
      <c r="C70" s="84" t="s">
        <v>1039</v>
      </c>
      <c r="D70" s="72"/>
      <c r="E70" s="167" t="s">
        <v>1039</v>
      </c>
      <c r="F70" s="72"/>
      <c r="G70" s="85">
        <f>G59+G60+G63</f>
        <v>11512</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10700</v>
      </c>
    </row>
    <row r="78" spans="2:7" x14ac:dyDescent="0.2">
      <c r="B78" s="78"/>
      <c r="D78" s="79" t="s">
        <v>563</v>
      </c>
      <c r="E78" s="166"/>
      <c r="F78" s="79"/>
      <c r="G78" s="81"/>
    </row>
    <row r="79" spans="2:7" x14ac:dyDescent="0.2">
      <c r="B79" s="78">
        <f>G82-B77</f>
        <v>10700</v>
      </c>
      <c r="C79" s="79" t="s">
        <v>1045</v>
      </c>
      <c r="D79" s="62" t="s">
        <v>562</v>
      </c>
      <c r="E79" s="76"/>
      <c r="F79" s="77"/>
      <c r="G79" s="81"/>
    </row>
    <row r="80" spans="2:7" x14ac:dyDescent="0.2">
      <c r="B80" s="78">
        <f>B79-B13</f>
        <v>1935</v>
      </c>
      <c r="C80" s="79" t="s">
        <v>1046</v>
      </c>
      <c r="D80" s="60" t="s">
        <v>559</v>
      </c>
      <c r="E80" s="76"/>
      <c r="F80" s="77"/>
      <c r="G80" s="81"/>
    </row>
    <row r="81" spans="2:7" x14ac:dyDescent="0.2">
      <c r="B81" s="78"/>
      <c r="E81" s="76"/>
      <c r="F81" s="77"/>
      <c r="G81" s="81"/>
    </row>
    <row r="82" spans="2:7" x14ac:dyDescent="0.2">
      <c r="B82" s="83">
        <f>B77+B79</f>
        <v>10700</v>
      </c>
      <c r="C82" s="84" t="s">
        <v>1039</v>
      </c>
      <c r="D82" s="72"/>
      <c r="E82" s="167" t="s">
        <v>1039</v>
      </c>
      <c r="F82" s="72"/>
      <c r="G82" s="85">
        <f>G77</f>
        <v>10700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1935</v>
      </c>
      <c r="C92" s="79" t="s">
        <v>1047</v>
      </c>
      <c r="D92" s="60" t="s">
        <v>552</v>
      </c>
      <c r="E92" s="166" t="s">
        <v>1045</v>
      </c>
      <c r="F92" s="60" t="s">
        <v>559</v>
      </c>
      <c r="G92" s="81">
        <f>+B80</f>
        <v>1935</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1935</v>
      </c>
      <c r="C99" s="84" t="s">
        <v>1039</v>
      </c>
      <c r="D99" s="72"/>
      <c r="E99" s="167" t="s">
        <v>1039</v>
      </c>
      <c r="F99" s="72"/>
      <c r="G99" s="85">
        <f>G92+G93+G96</f>
        <v>1935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-20663</v>
      </c>
      <c r="C106" s="79" t="s">
        <v>1048</v>
      </c>
      <c r="D106" s="94" t="s">
        <v>553</v>
      </c>
      <c r="E106" s="76"/>
      <c r="F106" s="77"/>
      <c r="G106" s="76"/>
    </row>
    <row r="107" spans="2:7" x14ac:dyDescent="0.2">
      <c r="B107" s="78">
        <v>6387</v>
      </c>
      <c r="C107" s="79" t="s">
        <v>1049</v>
      </c>
      <c r="D107" s="79"/>
      <c r="E107" s="166" t="s">
        <v>1047</v>
      </c>
      <c r="F107" s="62" t="s">
        <v>552</v>
      </c>
      <c r="G107" s="81"/>
    </row>
    <row r="108" spans="2:7" x14ac:dyDescent="0.2">
      <c r="B108" s="78">
        <f>-B13</f>
        <v>-8765</v>
      </c>
      <c r="C108" s="79" t="s">
        <v>1055</v>
      </c>
      <c r="D108" s="79" t="s">
        <v>551</v>
      </c>
      <c r="E108" s="166"/>
      <c r="F108" s="61" t="s">
        <v>550</v>
      </c>
      <c r="G108" s="81">
        <f>B92</f>
        <v>1935</v>
      </c>
    </row>
    <row r="109" spans="2:7" x14ac:dyDescent="0.2">
      <c r="B109" s="78">
        <v>-27050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31363</v>
      </c>
      <c r="C113" s="168" t="s">
        <v>1051</v>
      </c>
      <c r="D113" s="60" t="s">
        <v>546</v>
      </c>
      <c r="E113" s="170"/>
      <c r="F113" s="92"/>
      <c r="G113" s="81"/>
    </row>
    <row r="114" spans="2:7" x14ac:dyDescent="0.2">
      <c r="B114" s="78"/>
      <c r="D114" s="79"/>
      <c r="E114" s="170"/>
      <c r="F114" s="77"/>
      <c r="G114" s="81"/>
    </row>
    <row r="115" spans="2:7" x14ac:dyDescent="0.2">
      <c r="B115" s="83">
        <f>B106+B108+B111+B113</f>
        <v>1935</v>
      </c>
      <c r="C115" s="84" t="s">
        <v>1039</v>
      </c>
      <c r="D115" s="98"/>
      <c r="E115" s="167" t="s">
        <v>1039</v>
      </c>
      <c r="F115" s="72"/>
      <c r="G115" s="85">
        <f>G108</f>
        <v>1935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31363</v>
      </c>
    </row>
    <row r="123" spans="2:7" ht="15" x14ac:dyDescent="0.2">
      <c r="B123" s="78">
        <f>B125+B128+B131+B134+B137+B142+B143+B144</f>
        <v>4955</v>
      </c>
      <c r="C123" s="52"/>
      <c r="D123" s="79" t="s">
        <v>540</v>
      </c>
      <c r="E123" s="52"/>
      <c r="F123" s="52"/>
      <c r="G123" s="81">
        <f>G125+G128+G131+G134+G137+G142+G143+G144</f>
        <v>-26408</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36177</v>
      </c>
      <c r="D128" s="79" t="s">
        <v>536</v>
      </c>
      <c r="G128" s="81">
        <f>G129+G130</f>
        <v>-126</v>
      </c>
    </row>
    <row r="129" spans="2:7" x14ac:dyDescent="0.2">
      <c r="B129" s="78">
        <v>36065</v>
      </c>
      <c r="D129" s="79" t="s">
        <v>535</v>
      </c>
      <c r="G129" s="81">
        <v>0</v>
      </c>
    </row>
    <row r="130" spans="2:7" x14ac:dyDescent="0.2">
      <c r="B130" s="78">
        <v>112</v>
      </c>
      <c r="D130" s="79" t="s">
        <v>534</v>
      </c>
      <c r="G130" s="81">
        <v>-126</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-38913</v>
      </c>
      <c r="D134" s="79" t="s">
        <v>530</v>
      </c>
      <c r="G134" s="81">
        <f>G135+G136</f>
        <v>-21032</v>
      </c>
    </row>
    <row r="135" spans="2:7" x14ac:dyDescent="0.2">
      <c r="B135" s="78">
        <v>-38913</v>
      </c>
      <c r="D135" s="79" t="s">
        <v>529</v>
      </c>
      <c r="G135" s="81">
        <v>-110176</v>
      </c>
    </row>
    <row r="136" spans="2:7" x14ac:dyDescent="0.2">
      <c r="B136" s="78">
        <v>0</v>
      </c>
      <c r="D136" s="79" t="s">
        <v>528</v>
      </c>
      <c r="G136" s="81">
        <v>89144</v>
      </c>
    </row>
    <row r="137" spans="2:7" x14ac:dyDescent="0.2">
      <c r="B137" s="78">
        <f>B138+B141</f>
        <v>-1000</v>
      </c>
      <c r="D137" s="97" t="s">
        <v>527</v>
      </c>
      <c r="G137" s="81">
        <f>G138+G141</f>
        <v>0</v>
      </c>
    </row>
    <row r="138" spans="2:7" x14ac:dyDescent="0.2">
      <c r="B138" s="78">
        <f>B139+B140</f>
        <v>-1000</v>
      </c>
      <c r="D138" s="97" t="s">
        <v>526</v>
      </c>
      <c r="G138" s="81">
        <f>G139+G140</f>
        <v>0</v>
      </c>
    </row>
    <row r="139" spans="2:7" x14ac:dyDescent="0.2">
      <c r="B139" s="78">
        <v>-1000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382</v>
      </c>
    </row>
    <row r="144" spans="2:7" x14ac:dyDescent="0.2">
      <c r="B144" s="78">
        <f>B145+B146</f>
        <v>8691</v>
      </c>
      <c r="D144" s="79" t="s">
        <v>520</v>
      </c>
      <c r="G144" s="81">
        <f>G145+G146</f>
        <v>-5632</v>
      </c>
    </row>
    <row r="145" spans="2:7" x14ac:dyDescent="0.2">
      <c r="B145" s="78">
        <v>7527</v>
      </c>
      <c r="D145" s="79" t="s">
        <v>519</v>
      </c>
      <c r="G145" s="81">
        <v>6412</v>
      </c>
    </row>
    <row r="146" spans="2:7" x14ac:dyDescent="0.2">
      <c r="B146" s="83">
        <v>1164</v>
      </c>
      <c r="C146" s="99"/>
      <c r="D146" s="98" t="s">
        <v>518</v>
      </c>
      <c r="E146" s="99"/>
      <c r="F146" s="99"/>
      <c r="G146" s="85">
        <v>-12044</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660</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87281</v>
      </c>
      <c r="C11" s="79" t="s">
        <v>1029</v>
      </c>
      <c r="D11" s="79" t="s">
        <v>599</v>
      </c>
      <c r="E11" s="166" t="s">
        <v>1052</v>
      </c>
      <c r="F11" s="80" t="s">
        <v>598</v>
      </c>
      <c r="G11" s="81">
        <f>G12+G13</f>
        <v>133944</v>
      </c>
    </row>
    <row r="12" spans="2:12" x14ac:dyDescent="0.2">
      <c r="B12" s="78">
        <f>G11-B11</f>
        <v>46663</v>
      </c>
      <c r="C12" s="79" t="s">
        <v>1030</v>
      </c>
      <c r="D12" s="60" t="s">
        <v>593</v>
      </c>
      <c r="E12" s="166" t="s">
        <v>1060</v>
      </c>
      <c r="F12" s="77" t="s">
        <v>1061</v>
      </c>
      <c r="G12" s="81">
        <v>133164</v>
      </c>
    </row>
    <row r="13" spans="2:12" x14ac:dyDescent="0.2">
      <c r="B13" s="78">
        <v>9388</v>
      </c>
      <c r="C13" s="79" t="s">
        <v>1031</v>
      </c>
      <c r="D13" s="79" t="s">
        <v>551</v>
      </c>
      <c r="E13" s="166" t="s">
        <v>1062</v>
      </c>
      <c r="F13" s="75" t="s">
        <v>1063</v>
      </c>
      <c r="G13" s="81">
        <v>780</v>
      </c>
    </row>
    <row r="14" spans="2:12" x14ac:dyDescent="0.2">
      <c r="B14" s="78">
        <f>B12-B13</f>
        <v>37275</v>
      </c>
      <c r="C14" s="79" t="s">
        <v>1032</v>
      </c>
      <c r="D14" s="60" t="s">
        <v>597</v>
      </c>
      <c r="E14" s="166"/>
      <c r="F14" s="77"/>
      <c r="G14" s="81"/>
    </row>
    <row r="15" spans="2:12" ht="7.15" customHeight="1" x14ac:dyDescent="0.2">
      <c r="B15" s="78"/>
      <c r="E15" s="76"/>
      <c r="F15" s="77"/>
      <c r="G15" s="81"/>
    </row>
    <row r="16" spans="2:12" x14ac:dyDescent="0.2">
      <c r="B16" s="83">
        <f>B11+B12</f>
        <v>133944</v>
      </c>
      <c r="C16" s="84" t="s">
        <v>545</v>
      </c>
      <c r="D16" s="72"/>
      <c r="E16" s="167" t="s">
        <v>1039</v>
      </c>
      <c r="F16" s="72"/>
      <c r="G16" s="85">
        <f>G11</f>
        <v>133944</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39553</v>
      </c>
      <c r="C26" s="79" t="s">
        <v>1033</v>
      </c>
      <c r="D26" s="79" t="s">
        <v>594</v>
      </c>
      <c r="E26" s="166" t="s">
        <v>1030</v>
      </c>
      <c r="F26" s="62" t="s">
        <v>593</v>
      </c>
      <c r="G26" s="81">
        <f>+B12</f>
        <v>46663</v>
      </c>
    </row>
    <row r="27" spans="2:7" x14ac:dyDescent="0.2">
      <c r="B27" s="78">
        <v>30460</v>
      </c>
      <c r="C27" s="79" t="s">
        <v>592</v>
      </c>
      <c r="E27" s="76"/>
      <c r="F27" s="77"/>
      <c r="G27" s="81"/>
    </row>
    <row r="28" spans="2:7" x14ac:dyDescent="0.2">
      <c r="B28" s="78">
        <f>B29+B30</f>
        <v>9093</v>
      </c>
      <c r="C28" s="79" t="s">
        <v>591</v>
      </c>
      <c r="E28" s="76"/>
      <c r="F28" s="77"/>
      <c r="G28" s="81"/>
    </row>
    <row r="29" spans="2:7" x14ac:dyDescent="0.2">
      <c r="B29" s="78">
        <v>8967</v>
      </c>
      <c r="C29" s="79" t="s">
        <v>1056</v>
      </c>
      <c r="E29" s="76"/>
      <c r="F29" s="77"/>
      <c r="G29" s="81"/>
    </row>
    <row r="30" spans="2:7" x14ac:dyDescent="0.2">
      <c r="B30" s="78">
        <v>126</v>
      </c>
      <c r="C30" s="79" t="s">
        <v>1057</v>
      </c>
      <c r="E30" s="76"/>
      <c r="F30" s="77"/>
      <c r="G30" s="81"/>
    </row>
    <row r="31" spans="2:7" ht="12.75" customHeight="1" x14ac:dyDescent="0.2">
      <c r="B31" s="78">
        <v>432</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6678</v>
      </c>
      <c r="C33" s="79" t="s">
        <v>1036</v>
      </c>
      <c r="D33" s="60" t="s">
        <v>587</v>
      </c>
      <c r="E33" s="76"/>
      <c r="F33" s="77"/>
      <c r="G33" s="81"/>
    </row>
    <row r="34" spans="2:7" x14ac:dyDescent="0.2">
      <c r="B34" s="78"/>
      <c r="E34" s="76"/>
      <c r="F34" s="77"/>
      <c r="G34" s="81"/>
    </row>
    <row r="35" spans="2:7" x14ac:dyDescent="0.2">
      <c r="B35" s="83">
        <f>B26+B31+B32+B33</f>
        <v>46663</v>
      </c>
      <c r="C35" s="84" t="s">
        <v>1039</v>
      </c>
      <c r="D35" s="72"/>
      <c r="E35" s="167" t="s">
        <v>1039</v>
      </c>
      <c r="F35" s="72"/>
      <c r="G35" s="85">
        <f>G26</f>
        <v>46663</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2306</v>
      </c>
      <c r="C42" s="79" t="s">
        <v>1037</v>
      </c>
      <c r="D42" s="82" t="s">
        <v>586</v>
      </c>
      <c r="E42" s="166" t="s">
        <v>1036</v>
      </c>
      <c r="F42" s="60" t="s">
        <v>587</v>
      </c>
      <c r="G42" s="81">
        <f>+B33</f>
        <v>6678</v>
      </c>
    </row>
    <row r="43" spans="2:7" x14ac:dyDescent="0.2">
      <c r="B43" s="78">
        <v>2306</v>
      </c>
      <c r="C43" s="88" t="s">
        <v>585</v>
      </c>
      <c r="E43" s="169" t="s">
        <v>1037</v>
      </c>
      <c r="F43" s="89" t="s">
        <v>586</v>
      </c>
      <c r="G43" s="81">
        <f>G44+G45+G47+G48+G49</f>
        <v>2291</v>
      </c>
    </row>
    <row r="44" spans="2:7" x14ac:dyDescent="0.2">
      <c r="B44" s="78">
        <v>0</v>
      </c>
      <c r="C44" s="79" t="s">
        <v>584</v>
      </c>
      <c r="E44" s="169" t="s">
        <v>1064</v>
      </c>
      <c r="F44" s="75" t="s">
        <v>1065</v>
      </c>
      <c r="G44" s="81">
        <v>88</v>
      </c>
    </row>
    <row r="45" spans="2:7" x14ac:dyDescent="0.2">
      <c r="B45" s="78">
        <v>0</v>
      </c>
      <c r="C45" s="79" t="s">
        <v>583</v>
      </c>
      <c r="D45" s="77"/>
      <c r="E45" s="166" t="s">
        <v>1066</v>
      </c>
      <c r="F45" s="75" t="s">
        <v>1067</v>
      </c>
      <c r="G45" s="81">
        <v>2203</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6663</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8969</v>
      </c>
      <c r="C52" s="84" t="s">
        <v>1039</v>
      </c>
      <c r="D52" s="72"/>
      <c r="E52" s="167" t="s">
        <v>1039</v>
      </c>
      <c r="F52" s="72"/>
      <c r="G52" s="85">
        <f>G42+G43+G50</f>
        <v>8969</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57</v>
      </c>
      <c r="C59" s="79" t="s">
        <v>1040</v>
      </c>
      <c r="D59" s="80" t="s">
        <v>578</v>
      </c>
      <c r="E59" s="166" t="s">
        <v>1038</v>
      </c>
      <c r="F59" s="60" t="s">
        <v>577</v>
      </c>
      <c r="G59" s="81">
        <f>+B49</f>
        <v>6663</v>
      </c>
    </row>
    <row r="60" spans="2:7" x14ac:dyDescent="0.2">
      <c r="B60" s="78">
        <v>57</v>
      </c>
      <c r="C60" s="79" t="s">
        <v>576</v>
      </c>
      <c r="E60" s="166" t="s">
        <v>1058</v>
      </c>
      <c r="F60" s="79" t="s">
        <v>1059</v>
      </c>
      <c r="G60" s="81">
        <f>G61+G62</f>
        <v>126</v>
      </c>
    </row>
    <row r="61" spans="2:7" x14ac:dyDescent="0.2">
      <c r="B61" s="78">
        <v>0</v>
      </c>
      <c r="C61" s="79" t="s">
        <v>575</v>
      </c>
      <c r="E61" s="166" t="s">
        <v>1076</v>
      </c>
      <c r="F61" s="75" t="s">
        <v>1077</v>
      </c>
      <c r="G61" s="81">
        <v>0</v>
      </c>
    </row>
    <row r="62" spans="2:7" x14ac:dyDescent="0.2">
      <c r="B62" s="78">
        <v>126</v>
      </c>
      <c r="C62" s="79" t="s">
        <v>1041</v>
      </c>
      <c r="D62" s="79" t="s">
        <v>574</v>
      </c>
      <c r="E62" s="166" t="s">
        <v>1078</v>
      </c>
      <c r="F62" s="75" t="s">
        <v>1079</v>
      </c>
      <c r="G62" s="81">
        <v>126</v>
      </c>
    </row>
    <row r="63" spans="2:7" x14ac:dyDescent="0.2">
      <c r="B63" s="78"/>
      <c r="D63" s="79" t="s">
        <v>573</v>
      </c>
      <c r="E63" s="166" t="s">
        <v>1042</v>
      </c>
      <c r="F63" s="75" t="s">
        <v>572</v>
      </c>
      <c r="G63" s="81">
        <f>G64+G65+G66</f>
        <v>0</v>
      </c>
    </row>
    <row r="64" spans="2:7" x14ac:dyDescent="0.2">
      <c r="B64" s="78">
        <f>B65+B66+B67</f>
        <v>441</v>
      </c>
      <c r="C64" s="79" t="s">
        <v>1042</v>
      </c>
      <c r="D64" s="75" t="s">
        <v>572</v>
      </c>
      <c r="E64" s="166" t="s">
        <v>1080</v>
      </c>
      <c r="F64" s="75" t="s">
        <v>1081</v>
      </c>
      <c r="G64" s="81">
        <v>0</v>
      </c>
    </row>
    <row r="65" spans="2:7" x14ac:dyDescent="0.2">
      <c r="B65" s="78">
        <v>441</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6165</v>
      </c>
      <c r="C68" s="79" t="s">
        <v>1043</v>
      </c>
      <c r="D68" s="79" t="s">
        <v>564</v>
      </c>
      <c r="E68" s="76"/>
      <c r="F68" s="77"/>
      <c r="G68" s="81"/>
    </row>
    <row r="69" spans="2:7" ht="17.45" customHeight="1" x14ac:dyDescent="0.2">
      <c r="B69" s="78"/>
      <c r="E69" s="76"/>
      <c r="F69" s="77"/>
      <c r="G69" s="81"/>
    </row>
    <row r="70" spans="2:7" ht="17.45" customHeight="1" x14ac:dyDescent="0.2">
      <c r="B70" s="83">
        <f>B59+B62+B64+B68</f>
        <v>6789</v>
      </c>
      <c r="C70" s="84" t="s">
        <v>1039</v>
      </c>
      <c r="D70" s="72"/>
      <c r="E70" s="167" t="s">
        <v>1039</v>
      </c>
      <c r="F70" s="72"/>
      <c r="G70" s="85">
        <f>G59+G60+G63</f>
        <v>6789</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6165</v>
      </c>
    </row>
    <row r="78" spans="2:7" x14ac:dyDescent="0.2">
      <c r="B78" s="78"/>
      <c r="D78" s="79" t="s">
        <v>563</v>
      </c>
      <c r="E78" s="166"/>
      <c r="F78" s="79"/>
      <c r="G78" s="81"/>
    </row>
    <row r="79" spans="2:7" x14ac:dyDescent="0.2">
      <c r="B79" s="78">
        <f>G82-B77</f>
        <v>6165</v>
      </c>
      <c r="C79" s="79" t="s">
        <v>1045</v>
      </c>
      <c r="D79" s="62" t="s">
        <v>562</v>
      </c>
      <c r="E79" s="76"/>
      <c r="F79" s="77"/>
      <c r="G79" s="81"/>
    </row>
    <row r="80" spans="2:7" x14ac:dyDescent="0.2">
      <c r="B80" s="78">
        <f>B79-B13</f>
        <v>-3223</v>
      </c>
      <c r="C80" s="79" t="s">
        <v>1046</v>
      </c>
      <c r="D80" s="60" t="s">
        <v>559</v>
      </c>
      <c r="E80" s="76"/>
      <c r="F80" s="77"/>
      <c r="G80" s="81"/>
    </row>
    <row r="81" spans="2:7" x14ac:dyDescent="0.2">
      <c r="B81" s="78"/>
      <c r="E81" s="76"/>
      <c r="F81" s="77"/>
      <c r="G81" s="81"/>
    </row>
    <row r="82" spans="2:7" x14ac:dyDescent="0.2">
      <c r="B82" s="83">
        <f>B77+B79</f>
        <v>6165</v>
      </c>
      <c r="C82" s="84" t="s">
        <v>1039</v>
      </c>
      <c r="D82" s="72"/>
      <c r="E82" s="167" t="s">
        <v>1039</v>
      </c>
      <c r="F82" s="72"/>
      <c r="G82" s="85">
        <f>G77</f>
        <v>6165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-195</v>
      </c>
      <c r="C92" s="79" t="s">
        <v>1047</v>
      </c>
      <c r="D92" s="60" t="s">
        <v>552</v>
      </c>
      <c r="E92" s="166" t="s">
        <v>1045</v>
      </c>
      <c r="F92" s="60" t="s">
        <v>559</v>
      </c>
      <c r="G92" s="81">
        <f>+B80</f>
        <v>-3223</v>
      </c>
    </row>
    <row r="93" spans="2:7" x14ac:dyDescent="0.2">
      <c r="B93" s="78"/>
      <c r="D93" s="62" t="s">
        <v>550</v>
      </c>
      <c r="E93" s="166" t="s">
        <v>1053</v>
      </c>
      <c r="F93" s="75" t="s">
        <v>558</v>
      </c>
      <c r="G93" s="81">
        <f>G94+G95</f>
        <v>3028</v>
      </c>
    </row>
    <row r="94" spans="2:7" x14ac:dyDescent="0.2">
      <c r="B94" s="78"/>
      <c r="D94" s="79"/>
      <c r="E94" s="166" t="s">
        <v>557</v>
      </c>
      <c r="G94" s="81">
        <v>0</v>
      </c>
    </row>
    <row r="95" spans="2:7" x14ac:dyDescent="0.2">
      <c r="B95" s="78"/>
      <c r="D95" s="79"/>
      <c r="E95" s="166" t="s">
        <v>556</v>
      </c>
      <c r="G95" s="81">
        <v>3028</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-195</v>
      </c>
      <c r="C99" s="84" t="s">
        <v>1039</v>
      </c>
      <c r="D99" s="72"/>
      <c r="E99" s="167" t="s">
        <v>1039</v>
      </c>
      <c r="F99" s="72"/>
      <c r="G99" s="85">
        <f>G92+G93+G96</f>
        <v>-195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11009</v>
      </c>
      <c r="C106" s="79" t="s">
        <v>1048</v>
      </c>
      <c r="D106" s="94" t="s">
        <v>553</v>
      </c>
      <c r="E106" s="76"/>
      <c r="F106" s="77"/>
      <c r="G106" s="76"/>
    </row>
    <row r="107" spans="2:7" x14ac:dyDescent="0.2">
      <c r="B107" s="78">
        <v>8271</v>
      </c>
      <c r="C107" s="79" t="s">
        <v>1049</v>
      </c>
      <c r="D107" s="79"/>
      <c r="E107" s="166" t="s">
        <v>1047</v>
      </c>
      <c r="F107" s="62" t="s">
        <v>552</v>
      </c>
      <c r="G107" s="81"/>
    </row>
    <row r="108" spans="2:7" x14ac:dyDescent="0.2">
      <c r="B108" s="78">
        <f>-B13</f>
        <v>-9388</v>
      </c>
      <c r="C108" s="79" t="s">
        <v>1055</v>
      </c>
      <c r="D108" s="79" t="s">
        <v>551</v>
      </c>
      <c r="E108" s="166"/>
      <c r="F108" s="61" t="s">
        <v>550</v>
      </c>
      <c r="G108" s="81">
        <f>B92</f>
        <v>-195</v>
      </c>
    </row>
    <row r="109" spans="2:7" x14ac:dyDescent="0.2">
      <c r="B109" s="78">
        <v>2738</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-1816</v>
      </c>
      <c r="C113" s="168" t="s">
        <v>1051</v>
      </c>
      <c r="D113" s="60" t="s">
        <v>546</v>
      </c>
      <c r="E113" s="170"/>
      <c r="F113" s="92"/>
      <c r="G113" s="81"/>
    </row>
    <row r="114" spans="2:7" x14ac:dyDescent="0.2">
      <c r="B114" s="78"/>
      <c r="D114" s="79"/>
      <c r="E114" s="170"/>
      <c r="F114" s="77"/>
      <c r="G114" s="81"/>
    </row>
    <row r="115" spans="2:7" x14ac:dyDescent="0.2">
      <c r="B115" s="83">
        <f>B106+B108+B111+B113</f>
        <v>-195</v>
      </c>
      <c r="C115" s="84" t="s">
        <v>1039</v>
      </c>
      <c r="D115" s="98"/>
      <c r="E115" s="167" t="s">
        <v>1039</v>
      </c>
      <c r="F115" s="72"/>
      <c r="G115" s="85">
        <f>G108</f>
        <v>-195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-1816</v>
      </c>
    </row>
    <row r="123" spans="2:7" ht="15" x14ac:dyDescent="0.2">
      <c r="B123" s="78">
        <f>B125+B128+B131+B134+B137+B142+B143+B144</f>
        <v>-2464</v>
      </c>
      <c r="C123" s="52"/>
      <c r="D123" s="79" t="s">
        <v>540</v>
      </c>
      <c r="E123" s="52"/>
      <c r="F123" s="52"/>
      <c r="G123" s="81">
        <f>G125+G128+G131+G134+G137+G142+G143+G144</f>
        <v>-648</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-3284</v>
      </c>
      <c r="D128" s="79" t="s">
        <v>536</v>
      </c>
      <c r="G128" s="81">
        <f>G129+G130</f>
        <v>-772</v>
      </c>
    </row>
    <row r="129" spans="2:7" x14ac:dyDescent="0.2">
      <c r="B129" s="78">
        <v>-3274</v>
      </c>
      <c r="D129" s="79" t="s">
        <v>535</v>
      </c>
      <c r="G129" s="81">
        <v>0</v>
      </c>
    </row>
    <row r="130" spans="2:7" x14ac:dyDescent="0.2">
      <c r="B130" s="78">
        <v>-10</v>
      </c>
      <c r="D130" s="79" t="s">
        <v>534</v>
      </c>
      <c r="G130" s="81">
        <v>-772</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7597</v>
      </c>
    </row>
    <row r="135" spans="2:7" x14ac:dyDescent="0.2">
      <c r="B135" s="78">
        <v>0</v>
      </c>
      <c r="D135" s="79" t="s">
        <v>529</v>
      </c>
      <c r="G135" s="81">
        <v>7716</v>
      </c>
    </row>
    <row r="136" spans="2:7" x14ac:dyDescent="0.2">
      <c r="B136" s="78">
        <v>0</v>
      </c>
      <c r="D136" s="79" t="s">
        <v>528</v>
      </c>
      <c r="G136" s="81">
        <v>-119</v>
      </c>
    </row>
    <row r="137" spans="2:7" x14ac:dyDescent="0.2">
      <c r="B137" s="78">
        <f>B138+B141</f>
        <v>428</v>
      </c>
      <c r="D137" s="97" t="s">
        <v>527</v>
      </c>
      <c r="G137" s="81">
        <f>G138+G141</f>
        <v>0</v>
      </c>
    </row>
    <row r="138" spans="2:7" x14ac:dyDescent="0.2">
      <c r="B138" s="78">
        <f>B139+B140</f>
        <v>428</v>
      </c>
      <c r="D138" s="97" t="s">
        <v>526</v>
      </c>
      <c r="G138" s="81">
        <f>G139+G140</f>
        <v>0</v>
      </c>
    </row>
    <row r="139" spans="2:7" x14ac:dyDescent="0.2">
      <c r="B139" s="78">
        <v>428</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5</v>
      </c>
    </row>
    <row r="144" spans="2:7" x14ac:dyDescent="0.2">
      <c r="B144" s="78">
        <f>B145+B146</f>
        <v>392</v>
      </c>
      <c r="D144" s="79" t="s">
        <v>520</v>
      </c>
      <c r="G144" s="81">
        <f>G145+G146</f>
        <v>-7478</v>
      </c>
    </row>
    <row r="145" spans="2:7" x14ac:dyDescent="0.2">
      <c r="B145" s="78">
        <v>350</v>
      </c>
      <c r="D145" s="79" t="s">
        <v>519</v>
      </c>
      <c r="G145" s="81">
        <v>-3649</v>
      </c>
    </row>
    <row r="146" spans="2:7" x14ac:dyDescent="0.2">
      <c r="B146" s="83">
        <v>42</v>
      </c>
      <c r="C146" s="99"/>
      <c r="D146" s="98" t="s">
        <v>518</v>
      </c>
      <c r="E146" s="99"/>
      <c r="F146" s="99"/>
      <c r="G146" s="85">
        <v>-3829</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661</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8324</v>
      </c>
      <c r="C11" s="79" t="s">
        <v>1029</v>
      </c>
      <c r="D11" s="79" t="s">
        <v>599</v>
      </c>
      <c r="E11" s="166" t="s">
        <v>1052</v>
      </c>
      <c r="F11" s="80" t="s">
        <v>598</v>
      </c>
      <c r="G11" s="81">
        <f>G12+G13</f>
        <v>11674</v>
      </c>
    </row>
    <row r="12" spans="2:12" x14ac:dyDescent="0.2">
      <c r="B12" s="78">
        <f>G11-B11</f>
        <v>3350</v>
      </c>
      <c r="C12" s="79" t="s">
        <v>1030</v>
      </c>
      <c r="D12" s="60" t="s">
        <v>593</v>
      </c>
      <c r="E12" s="166" t="s">
        <v>1060</v>
      </c>
      <c r="F12" s="77" t="s">
        <v>1061</v>
      </c>
      <c r="G12" s="81">
        <v>11079</v>
      </c>
    </row>
    <row r="13" spans="2:12" x14ac:dyDescent="0.2">
      <c r="B13" s="78">
        <v>167</v>
      </c>
      <c r="C13" s="79" t="s">
        <v>1031</v>
      </c>
      <c r="D13" s="79" t="s">
        <v>551</v>
      </c>
      <c r="E13" s="166" t="s">
        <v>1062</v>
      </c>
      <c r="F13" s="75" t="s">
        <v>1063</v>
      </c>
      <c r="G13" s="81">
        <v>595</v>
      </c>
    </row>
    <row r="14" spans="2:12" x14ac:dyDescent="0.2">
      <c r="B14" s="78">
        <f>B12-B13</f>
        <v>3183</v>
      </c>
      <c r="C14" s="79" t="s">
        <v>1032</v>
      </c>
      <c r="D14" s="60" t="s">
        <v>597</v>
      </c>
      <c r="E14" s="166"/>
      <c r="F14" s="77"/>
      <c r="G14" s="81"/>
    </row>
    <row r="15" spans="2:12" ht="7.15" customHeight="1" x14ac:dyDescent="0.2">
      <c r="B15" s="78"/>
      <c r="E15" s="76"/>
      <c r="F15" s="77"/>
      <c r="G15" s="81"/>
    </row>
    <row r="16" spans="2:12" x14ac:dyDescent="0.2">
      <c r="B16" s="83">
        <f>B11+B12</f>
        <v>11674</v>
      </c>
      <c r="C16" s="84" t="s">
        <v>545</v>
      </c>
      <c r="D16" s="72"/>
      <c r="E16" s="167" t="s">
        <v>1039</v>
      </c>
      <c r="F16" s="72"/>
      <c r="G16" s="85">
        <f>G11</f>
        <v>11674</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2008</v>
      </c>
      <c r="C26" s="79" t="s">
        <v>1033</v>
      </c>
      <c r="D26" s="79" t="s">
        <v>594</v>
      </c>
      <c r="E26" s="166" t="s">
        <v>1030</v>
      </c>
      <c r="F26" s="62" t="s">
        <v>593</v>
      </c>
      <c r="G26" s="81">
        <f>+B12</f>
        <v>3350</v>
      </c>
    </row>
    <row r="27" spans="2:7" x14ac:dyDescent="0.2">
      <c r="B27" s="78">
        <v>1611</v>
      </c>
      <c r="C27" s="79" t="s">
        <v>592</v>
      </c>
      <c r="E27" s="76"/>
      <c r="F27" s="77"/>
      <c r="G27" s="81"/>
    </row>
    <row r="28" spans="2:7" x14ac:dyDescent="0.2">
      <c r="B28" s="78">
        <f>B29+B30</f>
        <v>397</v>
      </c>
      <c r="C28" s="79" t="s">
        <v>591</v>
      </c>
      <c r="E28" s="76"/>
      <c r="F28" s="77"/>
      <c r="G28" s="81"/>
    </row>
    <row r="29" spans="2:7" x14ac:dyDescent="0.2">
      <c r="B29" s="78">
        <v>397</v>
      </c>
      <c r="C29" s="79" t="s">
        <v>1056</v>
      </c>
      <c r="E29" s="76"/>
      <c r="F29" s="77"/>
      <c r="G29" s="81"/>
    </row>
    <row r="30" spans="2:7" x14ac:dyDescent="0.2">
      <c r="B30" s="78">
        <v>0</v>
      </c>
      <c r="C30" s="79" t="s">
        <v>1057</v>
      </c>
      <c r="E30" s="76"/>
      <c r="F30" s="77"/>
      <c r="G30" s="81"/>
    </row>
    <row r="31" spans="2:7" ht="12.75" customHeight="1" x14ac:dyDescent="0.2">
      <c r="B31" s="78">
        <v>2</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1340</v>
      </c>
      <c r="C33" s="79" t="s">
        <v>1036</v>
      </c>
      <c r="D33" s="60" t="s">
        <v>587</v>
      </c>
      <c r="E33" s="76"/>
      <c r="F33" s="77"/>
      <c r="G33" s="81"/>
    </row>
    <row r="34" spans="2:7" x14ac:dyDescent="0.2">
      <c r="B34" s="78"/>
      <c r="E34" s="76"/>
      <c r="F34" s="77"/>
      <c r="G34" s="81"/>
    </row>
    <row r="35" spans="2:7" x14ac:dyDescent="0.2">
      <c r="B35" s="83">
        <f>B26+B31+B32+B33</f>
        <v>3350</v>
      </c>
      <c r="C35" s="84" t="s">
        <v>1039</v>
      </c>
      <c r="D35" s="72"/>
      <c r="E35" s="167" t="s">
        <v>1039</v>
      </c>
      <c r="F35" s="72"/>
      <c r="G35" s="85">
        <f>G26</f>
        <v>3350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803</v>
      </c>
      <c r="C42" s="79" t="s">
        <v>1037</v>
      </c>
      <c r="D42" s="82" t="s">
        <v>586</v>
      </c>
      <c r="E42" s="166" t="s">
        <v>1036</v>
      </c>
      <c r="F42" s="60" t="s">
        <v>587</v>
      </c>
      <c r="G42" s="81">
        <f>+B33</f>
        <v>1340</v>
      </c>
    </row>
    <row r="43" spans="2:7" x14ac:dyDescent="0.2">
      <c r="B43" s="78">
        <v>23</v>
      </c>
      <c r="C43" s="88" t="s">
        <v>585</v>
      </c>
      <c r="E43" s="169" t="s">
        <v>1037</v>
      </c>
      <c r="F43" s="89" t="s">
        <v>586</v>
      </c>
      <c r="G43" s="81">
        <f>G44+G45+G47+G48+G49</f>
        <v>5</v>
      </c>
    </row>
    <row r="44" spans="2:7" x14ac:dyDescent="0.2">
      <c r="B44" s="78">
        <v>780</v>
      </c>
      <c r="C44" s="79" t="s">
        <v>584</v>
      </c>
      <c r="E44" s="169" t="s">
        <v>1064</v>
      </c>
      <c r="F44" s="75" t="s">
        <v>1065</v>
      </c>
      <c r="G44" s="81">
        <v>5</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542</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1345</v>
      </c>
      <c r="C52" s="84" t="s">
        <v>1039</v>
      </c>
      <c r="D52" s="72"/>
      <c r="E52" s="167" t="s">
        <v>1039</v>
      </c>
      <c r="F52" s="72"/>
      <c r="G52" s="85">
        <f>G42+G43+G50</f>
        <v>1345</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126</v>
      </c>
      <c r="C59" s="79" t="s">
        <v>1040</v>
      </c>
      <c r="D59" s="80" t="s">
        <v>578</v>
      </c>
      <c r="E59" s="166" t="s">
        <v>1038</v>
      </c>
      <c r="F59" s="60" t="s">
        <v>577</v>
      </c>
      <c r="G59" s="81">
        <f>+B49</f>
        <v>542</v>
      </c>
    </row>
    <row r="60" spans="2:7" x14ac:dyDescent="0.2">
      <c r="B60" s="78">
        <v>126</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1</v>
      </c>
    </row>
    <row r="64" spans="2:7" x14ac:dyDescent="0.2">
      <c r="B64" s="78">
        <f>B65+B66+B67</f>
        <v>71</v>
      </c>
      <c r="C64" s="79" t="s">
        <v>1042</v>
      </c>
      <c r="D64" s="75" t="s">
        <v>572</v>
      </c>
      <c r="E64" s="166" t="s">
        <v>1080</v>
      </c>
      <c r="F64" s="75" t="s">
        <v>1081</v>
      </c>
      <c r="G64" s="81">
        <v>0</v>
      </c>
    </row>
    <row r="65" spans="2:7" x14ac:dyDescent="0.2">
      <c r="B65" s="78">
        <v>71</v>
      </c>
      <c r="C65" s="79" t="s">
        <v>571</v>
      </c>
      <c r="E65" s="166" t="s">
        <v>1082</v>
      </c>
      <c r="F65" s="75" t="s">
        <v>1083</v>
      </c>
      <c r="G65" s="81">
        <v>1</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346</v>
      </c>
      <c r="C68" s="79" t="s">
        <v>1043</v>
      </c>
      <c r="D68" s="79" t="s">
        <v>564</v>
      </c>
      <c r="E68" s="76"/>
      <c r="F68" s="77"/>
      <c r="G68" s="81"/>
    </row>
    <row r="69" spans="2:7" ht="17.45" customHeight="1" x14ac:dyDescent="0.2">
      <c r="B69" s="78"/>
      <c r="E69" s="76"/>
      <c r="F69" s="77"/>
      <c r="G69" s="81"/>
    </row>
    <row r="70" spans="2:7" ht="17.45" customHeight="1" x14ac:dyDescent="0.2">
      <c r="B70" s="83">
        <f>B59+B62+B64+B68</f>
        <v>543</v>
      </c>
      <c r="C70" s="84" t="s">
        <v>1039</v>
      </c>
      <c r="D70" s="72"/>
      <c r="E70" s="167" t="s">
        <v>1039</v>
      </c>
      <c r="F70" s="72"/>
      <c r="G70" s="85">
        <f>G59+G60+G63</f>
        <v>543</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346</v>
      </c>
    </row>
    <row r="78" spans="2:7" x14ac:dyDescent="0.2">
      <c r="B78" s="78"/>
      <c r="D78" s="79" t="s">
        <v>563</v>
      </c>
      <c r="E78" s="166"/>
      <c r="F78" s="79"/>
      <c r="G78" s="81"/>
    </row>
    <row r="79" spans="2:7" x14ac:dyDescent="0.2">
      <c r="B79" s="78">
        <f>G82-B77</f>
        <v>346</v>
      </c>
      <c r="C79" s="79" t="s">
        <v>1045</v>
      </c>
      <c r="D79" s="62" t="s">
        <v>562</v>
      </c>
      <c r="E79" s="76"/>
      <c r="F79" s="77"/>
      <c r="G79" s="81"/>
    </row>
    <row r="80" spans="2:7" x14ac:dyDescent="0.2">
      <c r="B80" s="78">
        <f>B79-B13</f>
        <v>179</v>
      </c>
      <c r="C80" s="79" t="s">
        <v>1046</v>
      </c>
      <c r="D80" s="60" t="s">
        <v>559</v>
      </c>
      <c r="E80" s="76"/>
      <c r="F80" s="77"/>
      <c r="G80" s="81"/>
    </row>
    <row r="81" spans="2:7" x14ac:dyDescent="0.2">
      <c r="B81" s="78"/>
      <c r="E81" s="76"/>
      <c r="F81" s="77"/>
      <c r="G81" s="81"/>
    </row>
    <row r="82" spans="2:7" x14ac:dyDescent="0.2">
      <c r="B82" s="83">
        <f>B77+B79</f>
        <v>346</v>
      </c>
      <c r="C82" s="84" t="s">
        <v>1039</v>
      </c>
      <c r="D82" s="72"/>
      <c r="E82" s="167" t="s">
        <v>1039</v>
      </c>
      <c r="F82" s="72"/>
      <c r="G82" s="85">
        <f>G77</f>
        <v>346</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179</v>
      </c>
      <c r="C92" s="79" t="s">
        <v>1047</v>
      </c>
      <c r="D92" s="60" t="s">
        <v>552</v>
      </c>
      <c r="E92" s="166" t="s">
        <v>1045</v>
      </c>
      <c r="F92" s="60" t="s">
        <v>559</v>
      </c>
      <c r="G92" s="81">
        <f>+B80</f>
        <v>179</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179</v>
      </c>
      <c r="C99" s="84" t="s">
        <v>1039</v>
      </c>
      <c r="D99" s="72"/>
      <c r="E99" s="167" t="s">
        <v>1039</v>
      </c>
      <c r="F99" s="72"/>
      <c r="G99" s="85">
        <f>G92+G93+G96</f>
        <v>179</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737</v>
      </c>
      <c r="C106" s="79" t="s">
        <v>1048</v>
      </c>
      <c r="D106" s="94" t="s">
        <v>553</v>
      </c>
      <c r="E106" s="76"/>
      <c r="F106" s="77"/>
      <c r="G106" s="76"/>
    </row>
    <row r="107" spans="2:7" x14ac:dyDescent="0.2">
      <c r="B107" s="78">
        <v>627</v>
      </c>
      <c r="C107" s="79" t="s">
        <v>1049</v>
      </c>
      <c r="D107" s="79"/>
      <c r="E107" s="166" t="s">
        <v>1047</v>
      </c>
      <c r="F107" s="62" t="s">
        <v>552</v>
      </c>
      <c r="G107" s="81"/>
    </row>
    <row r="108" spans="2:7" x14ac:dyDescent="0.2">
      <c r="B108" s="78">
        <f>-B13</f>
        <v>-167</v>
      </c>
      <c r="C108" s="79" t="s">
        <v>1055</v>
      </c>
      <c r="D108" s="79" t="s">
        <v>551</v>
      </c>
      <c r="E108" s="166"/>
      <c r="F108" s="61" t="s">
        <v>550</v>
      </c>
      <c r="G108" s="81">
        <f>B92</f>
        <v>179</v>
      </c>
    </row>
    <row r="109" spans="2:7" x14ac:dyDescent="0.2">
      <c r="B109" s="78">
        <v>110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-391</v>
      </c>
      <c r="C113" s="168" t="s">
        <v>1051</v>
      </c>
      <c r="D113" s="60" t="s">
        <v>546</v>
      </c>
      <c r="E113" s="170"/>
      <c r="F113" s="92"/>
      <c r="G113" s="81"/>
    </row>
    <row r="114" spans="2:7" x14ac:dyDescent="0.2">
      <c r="B114" s="78"/>
      <c r="D114" s="79"/>
      <c r="E114" s="170"/>
      <c r="F114" s="77"/>
      <c r="G114" s="81"/>
    </row>
    <row r="115" spans="2:7" x14ac:dyDescent="0.2">
      <c r="B115" s="83">
        <f>B106+B108+B111+B113</f>
        <v>179</v>
      </c>
      <c r="C115" s="84" t="s">
        <v>1039</v>
      </c>
      <c r="D115" s="98"/>
      <c r="E115" s="167" t="s">
        <v>1039</v>
      </c>
      <c r="F115" s="72"/>
      <c r="G115" s="85">
        <f>G108</f>
        <v>179</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-391</v>
      </c>
    </row>
    <row r="123" spans="2:7" ht="15" x14ac:dyDescent="0.2">
      <c r="B123" s="78">
        <f>B125+B128+B131+B134+B137+B142+B143+B144</f>
        <v>-1106</v>
      </c>
      <c r="C123" s="52"/>
      <c r="D123" s="79" t="s">
        <v>540</v>
      </c>
      <c r="E123" s="52"/>
      <c r="F123" s="52"/>
      <c r="G123" s="81">
        <f>G125+G128+G131+G134+G137+G142+G143+G144</f>
        <v>-715</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-328</v>
      </c>
      <c r="D128" s="79" t="s">
        <v>536</v>
      </c>
      <c r="G128" s="81">
        <f>G129+G130</f>
        <v>0</v>
      </c>
    </row>
    <row r="129" spans="2:7" x14ac:dyDescent="0.2">
      <c r="B129" s="78">
        <v>-328</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1</v>
      </c>
      <c r="D134" s="79" t="s">
        <v>530</v>
      </c>
      <c r="G134" s="81">
        <f>G135+G136</f>
        <v>0</v>
      </c>
    </row>
    <row r="135" spans="2:7" x14ac:dyDescent="0.2">
      <c r="B135" s="78">
        <v>0</v>
      </c>
      <c r="D135" s="79" t="s">
        <v>529</v>
      </c>
      <c r="G135" s="81">
        <v>0</v>
      </c>
    </row>
    <row r="136" spans="2:7" x14ac:dyDescent="0.2">
      <c r="B136" s="78">
        <v>1</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-779</v>
      </c>
      <c r="D144" s="79" t="s">
        <v>520</v>
      </c>
      <c r="G144" s="81">
        <f>G145+G146</f>
        <v>-715</v>
      </c>
    </row>
    <row r="145" spans="2:7" x14ac:dyDescent="0.2">
      <c r="B145" s="78">
        <v>-720</v>
      </c>
      <c r="D145" s="79" t="s">
        <v>519</v>
      </c>
      <c r="G145" s="81">
        <v>-391</v>
      </c>
    </row>
    <row r="146" spans="2:7" x14ac:dyDescent="0.2">
      <c r="B146" s="83">
        <v>-59</v>
      </c>
      <c r="C146" s="99"/>
      <c r="D146" s="98" t="s">
        <v>518</v>
      </c>
      <c r="E146" s="99"/>
      <c r="F146" s="99"/>
      <c r="G146" s="85">
        <v>-324</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662</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663</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664</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665</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1683329</v>
      </c>
      <c r="C11" s="79" t="s">
        <v>1029</v>
      </c>
      <c r="D11" s="79" t="s">
        <v>599</v>
      </c>
      <c r="E11" s="166" t="s">
        <v>1052</v>
      </c>
      <c r="F11" s="80" t="s">
        <v>598</v>
      </c>
      <c r="G11" s="81">
        <f>G12+G13</f>
        <v>1939355</v>
      </c>
    </row>
    <row r="12" spans="2:12" x14ac:dyDescent="0.2">
      <c r="B12" s="78">
        <f>G11-B11</f>
        <v>256026</v>
      </c>
      <c r="C12" s="79" t="s">
        <v>1030</v>
      </c>
      <c r="D12" s="60" t="s">
        <v>593</v>
      </c>
      <c r="E12" s="166" t="s">
        <v>1060</v>
      </c>
      <c r="F12" s="77" t="s">
        <v>1061</v>
      </c>
      <c r="G12" s="81">
        <v>1938259</v>
      </c>
    </row>
    <row r="13" spans="2:12" x14ac:dyDescent="0.2">
      <c r="B13" s="78">
        <v>45326</v>
      </c>
      <c r="C13" s="79" t="s">
        <v>1031</v>
      </c>
      <c r="D13" s="79" t="s">
        <v>551</v>
      </c>
      <c r="E13" s="166" t="s">
        <v>1062</v>
      </c>
      <c r="F13" s="75" t="s">
        <v>1063</v>
      </c>
      <c r="G13" s="81">
        <v>1096</v>
      </c>
    </row>
    <row r="14" spans="2:12" x14ac:dyDescent="0.2">
      <c r="B14" s="78">
        <f>B12-B13</f>
        <v>210700</v>
      </c>
      <c r="C14" s="79" t="s">
        <v>1032</v>
      </c>
      <c r="D14" s="60" t="s">
        <v>597</v>
      </c>
      <c r="E14" s="166"/>
      <c r="F14" s="77"/>
      <c r="G14" s="81"/>
    </row>
    <row r="15" spans="2:12" ht="7.15" customHeight="1" x14ac:dyDescent="0.2">
      <c r="B15" s="78"/>
      <c r="E15" s="76"/>
      <c r="F15" s="77"/>
      <c r="G15" s="81"/>
    </row>
    <row r="16" spans="2:12" x14ac:dyDescent="0.2">
      <c r="B16" s="83">
        <f>B11+B12</f>
        <v>1939355</v>
      </c>
      <c r="C16" s="84" t="s">
        <v>545</v>
      </c>
      <c r="D16" s="72"/>
      <c r="E16" s="167" t="s">
        <v>1039</v>
      </c>
      <c r="F16" s="72"/>
      <c r="G16" s="85">
        <f>G11</f>
        <v>1939355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455232</v>
      </c>
      <c r="C26" s="79" t="s">
        <v>1033</v>
      </c>
      <c r="D26" s="79" t="s">
        <v>594</v>
      </c>
      <c r="E26" s="166" t="s">
        <v>1030</v>
      </c>
      <c r="F26" s="62" t="s">
        <v>593</v>
      </c>
      <c r="G26" s="81">
        <f>+B12</f>
        <v>256026</v>
      </c>
    </row>
    <row r="27" spans="2:7" x14ac:dyDescent="0.2">
      <c r="B27" s="78">
        <v>344969</v>
      </c>
      <c r="C27" s="79" t="s">
        <v>592</v>
      </c>
      <c r="E27" s="76"/>
      <c r="F27" s="77"/>
      <c r="G27" s="81"/>
    </row>
    <row r="28" spans="2:7" x14ac:dyDescent="0.2">
      <c r="B28" s="78">
        <f>B29+B30</f>
        <v>110263</v>
      </c>
      <c r="C28" s="79" t="s">
        <v>591</v>
      </c>
      <c r="E28" s="76"/>
      <c r="F28" s="77"/>
      <c r="G28" s="81"/>
    </row>
    <row r="29" spans="2:7" x14ac:dyDescent="0.2">
      <c r="B29" s="78">
        <v>108091</v>
      </c>
      <c r="C29" s="79" t="s">
        <v>1056</v>
      </c>
      <c r="E29" s="76"/>
      <c r="F29" s="77"/>
      <c r="G29" s="81"/>
    </row>
    <row r="30" spans="2:7" x14ac:dyDescent="0.2">
      <c r="B30" s="78">
        <v>2172</v>
      </c>
      <c r="C30" s="79" t="s">
        <v>1057</v>
      </c>
      <c r="E30" s="76"/>
      <c r="F30" s="77"/>
      <c r="G30" s="81"/>
    </row>
    <row r="31" spans="2:7" ht="12.75" customHeight="1" x14ac:dyDescent="0.2">
      <c r="B31" s="78">
        <v>6777</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-205983</v>
      </c>
      <c r="C33" s="79" t="s">
        <v>1036</v>
      </c>
      <c r="D33" s="60" t="s">
        <v>587</v>
      </c>
      <c r="E33" s="76"/>
      <c r="F33" s="77"/>
      <c r="G33" s="81"/>
    </row>
    <row r="34" spans="2:7" x14ac:dyDescent="0.2">
      <c r="B34" s="78"/>
      <c r="E34" s="76"/>
      <c r="F34" s="77"/>
      <c r="G34" s="81"/>
    </row>
    <row r="35" spans="2:7" x14ac:dyDescent="0.2">
      <c r="B35" s="83">
        <f>B26+B31+B32+B33</f>
        <v>256026</v>
      </c>
      <c r="C35" s="84" t="s">
        <v>1039</v>
      </c>
      <c r="D35" s="72"/>
      <c r="E35" s="167" t="s">
        <v>1039</v>
      </c>
      <c r="F35" s="72"/>
      <c r="G35" s="85">
        <f>G26</f>
        <v>256026</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247337</v>
      </c>
      <c r="C42" s="79" t="s">
        <v>1037</v>
      </c>
      <c r="D42" s="82" t="s">
        <v>586</v>
      </c>
      <c r="E42" s="166" t="s">
        <v>1036</v>
      </c>
      <c r="F42" s="60" t="s">
        <v>587</v>
      </c>
      <c r="G42" s="81">
        <f>+B33</f>
        <v>-205983</v>
      </c>
    </row>
    <row r="43" spans="2:7" x14ac:dyDescent="0.2">
      <c r="B43" s="78">
        <v>247337</v>
      </c>
      <c r="C43" s="88" t="s">
        <v>585</v>
      </c>
      <c r="E43" s="169" t="s">
        <v>1037</v>
      </c>
      <c r="F43" s="89" t="s">
        <v>586</v>
      </c>
      <c r="G43" s="81">
        <f>G44+G45+G47+G48+G49</f>
        <v>207259</v>
      </c>
    </row>
    <row r="44" spans="2:7" x14ac:dyDescent="0.2">
      <c r="B44" s="78">
        <v>0</v>
      </c>
      <c r="C44" s="79" t="s">
        <v>584</v>
      </c>
      <c r="E44" s="169" t="s">
        <v>1064</v>
      </c>
      <c r="F44" s="75" t="s">
        <v>1065</v>
      </c>
      <c r="G44" s="81">
        <v>198141</v>
      </c>
    </row>
    <row r="45" spans="2:7" x14ac:dyDescent="0.2">
      <c r="B45" s="78">
        <v>0</v>
      </c>
      <c r="C45" s="79" t="s">
        <v>583</v>
      </c>
      <c r="D45" s="77"/>
      <c r="E45" s="166" t="s">
        <v>1066</v>
      </c>
      <c r="F45" s="75" t="s">
        <v>1067</v>
      </c>
      <c r="G45" s="81">
        <v>9118</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-246061</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1276</v>
      </c>
      <c r="C52" s="84" t="s">
        <v>1039</v>
      </c>
      <c r="D52" s="72"/>
      <c r="E52" s="167" t="s">
        <v>1039</v>
      </c>
      <c r="F52" s="72"/>
      <c r="G52" s="85">
        <f>G42+G43+G50</f>
        <v>1276</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-246061</v>
      </c>
    </row>
    <row r="60" spans="2:7" x14ac:dyDescent="0.2">
      <c r="B60" s="78">
        <v>0</v>
      </c>
      <c r="C60" s="79" t="s">
        <v>576</v>
      </c>
      <c r="E60" s="166" t="s">
        <v>1058</v>
      </c>
      <c r="F60" s="79" t="s">
        <v>1059</v>
      </c>
      <c r="G60" s="81">
        <f>G61+G62</f>
        <v>2172</v>
      </c>
    </row>
    <row r="61" spans="2:7" x14ac:dyDescent="0.2">
      <c r="B61" s="78">
        <v>0</v>
      </c>
      <c r="C61" s="79" t="s">
        <v>575</v>
      </c>
      <c r="E61" s="166" t="s">
        <v>1076</v>
      </c>
      <c r="F61" s="75" t="s">
        <v>1077</v>
      </c>
      <c r="G61" s="81">
        <v>0</v>
      </c>
    </row>
    <row r="62" spans="2:7" x14ac:dyDescent="0.2">
      <c r="B62" s="78">
        <v>2172</v>
      </c>
      <c r="C62" s="79" t="s">
        <v>1041</v>
      </c>
      <c r="D62" s="79" t="s">
        <v>574</v>
      </c>
      <c r="E62" s="166" t="s">
        <v>1078</v>
      </c>
      <c r="F62" s="75" t="s">
        <v>1079</v>
      </c>
      <c r="G62" s="81">
        <v>2172</v>
      </c>
    </row>
    <row r="63" spans="2:7" x14ac:dyDescent="0.2">
      <c r="B63" s="78"/>
      <c r="D63" s="79" t="s">
        <v>573</v>
      </c>
      <c r="E63" s="166" t="s">
        <v>1042</v>
      </c>
      <c r="F63" s="75" t="s">
        <v>572</v>
      </c>
      <c r="G63" s="81">
        <f>G64+G65+G66</f>
        <v>5499</v>
      </c>
    </row>
    <row r="64" spans="2:7" x14ac:dyDescent="0.2">
      <c r="B64" s="78">
        <f>B65+B66+B67</f>
        <v>7667</v>
      </c>
      <c r="C64" s="79" t="s">
        <v>1042</v>
      </c>
      <c r="D64" s="75" t="s">
        <v>572</v>
      </c>
      <c r="E64" s="166" t="s">
        <v>1080</v>
      </c>
      <c r="F64" s="75" t="s">
        <v>1081</v>
      </c>
      <c r="G64" s="81">
        <v>0</v>
      </c>
    </row>
    <row r="65" spans="2:7" x14ac:dyDescent="0.2">
      <c r="B65" s="78">
        <v>7221</v>
      </c>
      <c r="C65" s="79" t="s">
        <v>571</v>
      </c>
      <c r="E65" s="166" t="s">
        <v>1082</v>
      </c>
      <c r="F65" s="75" t="s">
        <v>1083</v>
      </c>
      <c r="G65" s="81">
        <v>5499</v>
      </c>
    </row>
    <row r="66" spans="2:7" x14ac:dyDescent="0.2">
      <c r="B66" s="78">
        <v>0</v>
      </c>
      <c r="C66" s="79" t="s">
        <v>570</v>
      </c>
      <c r="E66" s="166" t="s">
        <v>1084</v>
      </c>
      <c r="F66" s="75" t="s">
        <v>1085</v>
      </c>
      <c r="G66" s="81">
        <v>0</v>
      </c>
    </row>
    <row r="67" spans="2:7" x14ac:dyDescent="0.2">
      <c r="B67" s="78">
        <v>446</v>
      </c>
      <c r="C67" s="79" t="s">
        <v>569</v>
      </c>
      <c r="E67" s="76"/>
      <c r="F67" s="77"/>
      <c r="G67" s="81"/>
    </row>
    <row r="68" spans="2:7" x14ac:dyDescent="0.2">
      <c r="B68" s="78">
        <f>G70-B59-B62-B64</f>
        <v>-248229</v>
      </c>
      <c r="C68" s="79" t="s">
        <v>1043</v>
      </c>
      <c r="D68" s="79" t="s">
        <v>564</v>
      </c>
      <c r="E68" s="76"/>
      <c r="F68" s="77"/>
      <c r="G68" s="81"/>
    </row>
    <row r="69" spans="2:7" ht="17.45" customHeight="1" x14ac:dyDescent="0.2">
      <c r="B69" s="78"/>
      <c r="E69" s="76"/>
      <c r="F69" s="77"/>
      <c r="G69" s="81"/>
    </row>
    <row r="70" spans="2:7" ht="17.45" customHeight="1" x14ac:dyDescent="0.2">
      <c r="B70" s="83">
        <f>B59+B62+B64+B68</f>
        <v>-238390</v>
      </c>
      <c r="C70" s="84" t="s">
        <v>1039</v>
      </c>
      <c r="D70" s="72"/>
      <c r="E70" s="167" t="s">
        <v>1039</v>
      </c>
      <c r="F70" s="72"/>
      <c r="G70" s="85">
        <f>G59+G60+G63</f>
        <v>-238390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-248229</v>
      </c>
    </row>
    <row r="78" spans="2:7" x14ac:dyDescent="0.2">
      <c r="B78" s="78"/>
      <c r="D78" s="79" t="s">
        <v>563</v>
      </c>
      <c r="E78" s="166"/>
      <c r="F78" s="79"/>
      <c r="G78" s="81"/>
    </row>
    <row r="79" spans="2:7" x14ac:dyDescent="0.2">
      <c r="B79" s="78">
        <f>G82-B77</f>
        <v>-248229</v>
      </c>
      <c r="C79" s="79" t="s">
        <v>1045</v>
      </c>
      <c r="D79" s="62" t="s">
        <v>562</v>
      </c>
      <c r="E79" s="76"/>
      <c r="F79" s="77"/>
      <c r="G79" s="81"/>
    </row>
    <row r="80" spans="2:7" x14ac:dyDescent="0.2">
      <c r="B80" s="78">
        <f>B79-B13</f>
        <v>-293555</v>
      </c>
      <c r="C80" s="79" t="s">
        <v>1046</v>
      </c>
      <c r="D80" s="60" t="s">
        <v>559</v>
      </c>
      <c r="E80" s="76"/>
      <c r="F80" s="77"/>
      <c r="G80" s="81"/>
    </row>
    <row r="81" spans="2:7" x14ac:dyDescent="0.2">
      <c r="B81" s="78"/>
      <c r="E81" s="76"/>
      <c r="F81" s="77"/>
      <c r="G81" s="81"/>
    </row>
    <row r="82" spans="2:7" x14ac:dyDescent="0.2">
      <c r="B82" s="83">
        <f>B77+B79</f>
        <v>-248229</v>
      </c>
      <c r="C82" s="84" t="s">
        <v>1039</v>
      </c>
      <c r="D82" s="72"/>
      <c r="E82" s="167" t="s">
        <v>1039</v>
      </c>
      <c r="F82" s="72"/>
      <c r="G82" s="85">
        <f>G77</f>
        <v>-248229</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64773</v>
      </c>
      <c r="C92" s="79" t="s">
        <v>1047</v>
      </c>
      <c r="D92" s="60" t="s">
        <v>552</v>
      </c>
      <c r="E92" s="166" t="s">
        <v>1045</v>
      </c>
      <c r="F92" s="60" t="s">
        <v>559</v>
      </c>
      <c r="G92" s="81">
        <f>+B80</f>
        <v>-293555</v>
      </c>
    </row>
    <row r="93" spans="2:7" x14ac:dyDescent="0.2">
      <c r="B93" s="78"/>
      <c r="D93" s="62" t="s">
        <v>550</v>
      </c>
      <c r="E93" s="166" t="s">
        <v>1053</v>
      </c>
      <c r="F93" s="75" t="s">
        <v>558</v>
      </c>
      <c r="G93" s="81">
        <f>G94+G95</f>
        <v>358328</v>
      </c>
    </row>
    <row r="94" spans="2:7" x14ac:dyDescent="0.2">
      <c r="B94" s="78"/>
      <c r="D94" s="79"/>
      <c r="E94" s="166" t="s">
        <v>557</v>
      </c>
      <c r="G94" s="81">
        <v>0</v>
      </c>
    </row>
    <row r="95" spans="2:7" x14ac:dyDescent="0.2">
      <c r="B95" s="78"/>
      <c r="D95" s="79"/>
      <c r="E95" s="166" t="s">
        <v>556</v>
      </c>
      <c r="G95" s="81">
        <v>358328</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64773</v>
      </c>
      <c r="C99" s="84" t="s">
        <v>1039</v>
      </c>
      <c r="D99" s="72"/>
      <c r="E99" s="167" t="s">
        <v>1039</v>
      </c>
      <c r="F99" s="72"/>
      <c r="G99" s="85">
        <f>G92+G93+G96</f>
        <v>64773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25620</v>
      </c>
      <c r="C106" s="79" t="s">
        <v>1048</v>
      </c>
      <c r="D106" s="94" t="s">
        <v>553</v>
      </c>
      <c r="E106" s="76"/>
      <c r="F106" s="77"/>
      <c r="G106" s="76"/>
    </row>
    <row r="107" spans="2:7" x14ac:dyDescent="0.2">
      <c r="B107" s="78">
        <v>53752</v>
      </c>
      <c r="C107" s="79" t="s">
        <v>1049</v>
      </c>
      <c r="D107" s="79"/>
      <c r="E107" s="166" t="s">
        <v>1047</v>
      </c>
      <c r="F107" s="62" t="s">
        <v>552</v>
      </c>
      <c r="G107" s="81"/>
    </row>
    <row r="108" spans="2:7" x14ac:dyDescent="0.2">
      <c r="B108" s="78">
        <f>-B13</f>
        <v>-45326</v>
      </c>
      <c r="C108" s="79" t="s">
        <v>1055</v>
      </c>
      <c r="D108" s="79" t="s">
        <v>551</v>
      </c>
      <c r="E108" s="166"/>
      <c r="F108" s="61" t="s">
        <v>550</v>
      </c>
      <c r="G108" s="81">
        <f>B92</f>
        <v>64773</v>
      </c>
    </row>
    <row r="109" spans="2:7" x14ac:dyDescent="0.2">
      <c r="B109" s="78">
        <v>-28132</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84479</v>
      </c>
      <c r="C113" s="168" t="s">
        <v>1051</v>
      </c>
      <c r="D113" s="60" t="s">
        <v>546</v>
      </c>
      <c r="E113" s="170"/>
      <c r="F113" s="92"/>
      <c r="G113" s="81"/>
    </row>
    <row r="114" spans="2:7" x14ac:dyDescent="0.2">
      <c r="B114" s="78"/>
      <c r="D114" s="79"/>
      <c r="E114" s="170"/>
      <c r="F114" s="77"/>
      <c r="G114" s="81"/>
    </row>
    <row r="115" spans="2:7" x14ac:dyDescent="0.2">
      <c r="B115" s="83">
        <f>B106+B108+B111+B113</f>
        <v>64773</v>
      </c>
      <c r="C115" s="84" t="s">
        <v>1039</v>
      </c>
      <c r="D115" s="98"/>
      <c r="E115" s="167" t="s">
        <v>1039</v>
      </c>
      <c r="F115" s="72"/>
      <c r="G115" s="85">
        <f>G108</f>
        <v>64773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84479</v>
      </c>
    </row>
    <row r="123" spans="2:7" ht="15" x14ac:dyDescent="0.2">
      <c r="B123" s="78">
        <f>B125+B128+B131+B134+B137+B142+B143+B144</f>
        <v>-540356</v>
      </c>
      <c r="C123" s="52"/>
      <c r="D123" s="79" t="s">
        <v>540</v>
      </c>
      <c r="E123" s="52"/>
      <c r="F123" s="52"/>
      <c r="G123" s="81">
        <f>G125+G128+G131+G134+G137+G142+G143+G144</f>
        <v>-624835</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21719</v>
      </c>
      <c r="D128" s="79" t="s">
        <v>536</v>
      </c>
      <c r="G128" s="81">
        <f>G129+G130</f>
        <v>-473</v>
      </c>
    </row>
    <row r="129" spans="2:7" x14ac:dyDescent="0.2">
      <c r="B129" s="78">
        <v>-14416</v>
      </c>
      <c r="D129" s="79" t="s">
        <v>535</v>
      </c>
      <c r="G129" s="81">
        <v>0</v>
      </c>
    </row>
    <row r="130" spans="2:7" x14ac:dyDescent="0.2">
      <c r="B130" s="78">
        <v>36135</v>
      </c>
      <c r="D130" s="79" t="s">
        <v>534</v>
      </c>
      <c r="G130" s="81">
        <v>-473</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-81669</v>
      </c>
      <c r="D134" s="79" t="s">
        <v>530</v>
      </c>
      <c r="G134" s="81">
        <f>G135+G136</f>
        <v>-720966</v>
      </c>
    </row>
    <row r="135" spans="2:7" x14ac:dyDescent="0.2">
      <c r="B135" s="78">
        <v>-122163</v>
      </c>
      <c r="D135" s="79" t="s">
        <v>529</v>
      </c>
      <c r="G135" s="81">
        <v>-255779</v>
      </c>
    </row>
    <row r="136" spans="2:7" x14ac:dyDescent="0.2">
      <c r="B136" s="78">
        <v>40494</v>
      </c>
      <c r="D136" s="79" t="s">
        <v>528</v>
      </c>
      <c r="G136" s="81">
        <v>-465187</v>
      </c>
    </row>
    <row r="137" spans="2:7" x14ac:dyDescent="0.2">
      <c r="B137" s="78">
        <f>B138+B141</f>
        <v>9864</v>
      </c>
      <c r="D137" s="97" t="s">
        <v>527</v>
      </c>
      <c r="G137" s="81">
        <f>G138+G141</f>
        <v>0</v>
      </c>
    </row>
    <row r="138" spans="2:7" x14ac:dyDescent="0.2">
      <c r="B138" s="78">
        <f>B139+B140</f>
        <v>9864</v>
      </c>
      <c r="D138" s="97" t="s">
        <v>526</v>
      </c>
      <c r="G138" s="81">
        <f>G139+G140</f>
        <v>0</v>
      </c>
    </row>
    <row r="139" spans="2:7" x14ac:dyDescent="0.2">
      <c r="B139" s="78">
        <v>9864</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-369</v>
      </c>
    </row>
    <row r="144" spans="2:7" x14ac:dyDescent="0.2">
      <c r="B144" s="78">
        <f>B145+B146</f>
        <v>-490270</v>
      </c>
      <c r="D144" s="79" t="s">
        <v>520</v>
      </c>
      <c r="G144" s="81">
        <f>G145+G146</f>
        <v>96973</v>
      </c>
    </row>
    <row r="145" spans="2:7" x14ac:dyDescent="0.2">
      <c r="B145" s="78">
        <v>-617522</v>
      </c>
      <c r="D145" s="79" t="s">
        <v>519</v>
      </c>
      <c r="G145" s="81">
        <v>45582</v>
      </c>
    </row>
    <row r="146" spans="2:7" x14ac:dyDescent="0.2">
      <c r="B146" s="83">
        <v>127252</v>
      </c>
      <c r="C146" s="99"/>
      <c r="D146" s="98" t="s">
        <v>518</v>
      </c>
      <c r="E146" s="99"/>
      <c r="F146" s="99"/>
      <c r="G146" s="85">
        <v>51391</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666</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667</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8107</v>
      </c>
      <c r="C11" s="79" t="s">
        <v>1029</v>
      </c>
      <c r="D11" s="79" t="s">
        <v>599</v>
      </c>
      <c r="E11" s="166" t="s">
        <v>1052</v>
      </c>
      <c r="F11" s="80" t="s">
        <v>598</v>
      </c>
      <c r="G11" s="81">
        <f>G12+G13</f>
        <v>25317</v>
      </c>
    </row>
    <row r="12" spans="2:12" x14ac:dyDescent="0.2">
      <c r="B12" s="78">
        <f>G11-B11</f>
        <v>17210</v>
      </c>
      <c r="C12" s="79" t="s">
        <v>1030</v>
      </c>
      <c r="D12" s="60" t="s">
        <v>593</v>
      </c>
      <c r="E12" s="166" t="s">
        <v>1060</v>
      </c>
      <c r="F12" s="77" t="s">
        <v>1061</v>
      </c>
      <c r="G12" s="81">
        <v>25317</v>
      </c>
    </row>
    <row r="13" spans="2:12" x14ac:dyDescent="0.2">
      <c r="B13" s="78">
        <v>242</v>
      </c>
      <c r="C13" s="79" t="s">
        <v>1031</v>
      </c>
      <c r="D13" s="79" t="s">
        <v>551</v>
      </c>
      <c r="E13" s="166" t="s">
        <v>1062</v>
      </c>
      <c r="F13" s="75" t="s">
        <v>1063</v>
      </c>
      <c r="G13" s="81">
        <v>0</v>
      </c>
    </row>
    <row r="14" spans="2:12" x14ac:dyDescent="0.2">
      <c r="B14" s="78">
        <f>B12-B13</f>
        <v>16968</v>
      </c>
      <c r="C14" s="79" t="s">
        <v>1032</v>
      </c>
      <c r="D14" s="60" t="s">
        <v>597</v>
      </c>
      <c r="E14" s="166"/>
      <c r="F14" s="77"/>
      <c r="G14" s="81"/>
    </row>
    <row r="15" spans="2:12" ht="7.15" customHeight="1" x14ac:dyDescent="0.2">
      <c r="B15" s="78"/>
      <c r="E15" s="76"/>
      <c r="F15" s="77"/>
      <c r="G15" s="81"/>
    </row>
    <row r="16" spans="2:12" x14ac:dyDescent="0.2">
      <c r="B16" s="83">
        <f>B11+B12</f>
        <v>25317</v>
      </c>
      <c r="C16" s="84" t="s">
        <v>545</v>
      </c>
      <c r="D16" s="72"/>
      <c r="E16" s="167" t="s">
        <v>1039</v>
      </c>
      <c r="F16" s="72"/>
      <c r="G16" s="85">
        <f>G11</f>
        <v>25317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15524</v>
      </c>
      <c r="C26" s="79" t="s">
        <v>1033</v>
      </c>
      <c r="D26" s="79" t="s">
        <v>594</v>
      </c>
      <c r="E26" s="166" t="s">
        <v>1030</v>
      </c>
      <c r="F26" s="62" t="s">
        <v>593</v>
      </c>
      <c r="G26" s="81">
        <f>+B12</f>
        <v>17210</v>
      </c>
    </row>
    <row r="27" spans="2:7" x14ac:dyDescent="0.2">
      <c r="B27" s="78">
        <v>11792</v>
      </c>
      <c r="C27" s="79" t="s">
        <v>592</v>
      </c>
      <c r="E27" s="76"/>
      <c r="F27" s="77"/>
      <c r="G27" s="81"/>
    </row>
    <row r="28" spans="2:7" x14ac:dyDescent="0.2">
      <c r="B28" s="78">
        <f>B29+B30</f>
        <v>3732</v>
      </c>
      <c r="C28" s="79" t="s">
        <v>591</v>
      </c>
      <c r="E28" s="76"/>
      <c r="F28" s="77"/>
      <c r="G28" s="81"/>
    </row>
    <row r="29" spans="2:7" x14ac:dyDescent="0.2">
      <c r="B29" s="78">
        <v>3502</v>
      </c>
      <c r="C29" s="79" t="s">
        <v>1056</v>
      </c>
      <c r="E29" s="76"/>
      <c r="F29" s="77"/>
      <c r="G29" s="81"/>
    </row>
    <row r="30" spans="2:7" x14ac:dyDescent="0.2">
      <c r="B30" s="78">
        <v>230</v>
      </c>
      <c r="C30" s="79" t="s">
        <v>1057</v>
      </c>
      <c r="E30" s="76"/>
      <c r="F30" s="77"/>
      <c r="G30" s="81"/>
    </row>
    <row r="31" spans="2:7" ht="12.75" customHeight="1" x14ac:dyDescent="0.2">
      <c r="B31" s="78">
        <v>31</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1655</v>
      </c>
      <c r="C33" s="79" t="s">
        <v>1036</v>
      </c>
      <c r="D33" s="60" t="s">
        <v>587</v>
      </c>
      <c r="E33" s="76"/>
      <c r="F33" s="77"/>
      <c r="G33" s="81"/>
    </row>
    <row r="34" spans="2:7" x14ac:dyDescent="0.2">
      <c r="B34" s="78"/>
      <c r="E34" s="76"/>
      <c r="F34" s="77"/>
      <c r="G34" s="81"/>
    </row>
    <row r="35" spans="2:7" x14ac:dyDescent="0.2">
      <c r="B35" s="83">
        <f>B26+B31+B32+B33</f>
        <v>17210</v>
      </c>
      <c r="C35" s="84" t="s">
        <v>1039</v>
      </c>
      <c r="D35" s="72"/>
      <c r="E35" s="167" t="s">
        <v>1039</v>
      </c>
      <c r="F35" s="72"/>
      <c r="G35" s="85">
        <f>G26</f>
        <v>17210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2387</v>
      </c>
      <c r="C42" s="79" t="s">
        <v>1037</v>
      </c>
      <c r="D42" s="82" t="s">
        <v>586</v>
      </c>
      <c r="E42" s="166" t="s">
        <v>1036</v>
      </c>
      <c r="F42" s="60" t="s">
        <v>587</v>
      </c>
      <c r="G42" s="81">
        <f>+B33</f>
        <v>1655</v>
      </c>
    </row>
    <row r="43" spans="2:7" x14ac:dyDescent="0.2">
      <c r="B43" s="78">
        <v>18</v>
      </c>
      <c r="C43" s="88" t="s">
        <v>585</v>
      </c>
      <c r="E43" s="169" t="s">
        <v>1037</v>
      </c>
      <c r="F43" s="89" t="s">
        <v>586</v>
      </c>
      <c r="G43" s="81">
        <f>G44+G45+G47+G48+G49</f>
        <v>98</v>
      </c>
    </row>
    <row r="44" spans="2:7" x14ac:dyDescent="0.2">
      <c r="B44" s="78">
        <v>2369</v>
      </c>
      <c r="C44" s="79" t="s">
        <v>584</v>
      </c>
      <c r="E44" s="169" t="s">
        <v>1064</v>
      </c>
      <c r="F44" s="75" t="s">
        <v>1065</v>
      </c>
      <c r="G44" s="81">
        <v>0</v>
      </c>
    </row>
    <row r="45" spans="2:7" x14ac:dyDescent="0.2">
      <c r="B45" s="78">
        <v>0</v>
      </c>
      <c r="C45" s="79" t="s">
        <v>583</v>
      </c>
      <c r="D45" s="77"/>
      <c r="E45" s="166" t="s">
        <v>1066</v>
      </c>
      <c r="F45" s="75" t="s">
        <v>1067</v>
      </c>
      <c r="G45" s="81">
        <v>98</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-634</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1753</v>
      </c>
      <c r="C52" s="84" t="s">
        <v>1039</v>
      </c>
      <c r="D52" s="72"/>
      <c r="E52" s="167" t="s">
        <v>1039</v>
      </c>
      <c r="F52" s="72"/>
      <c r="G52" s="85">
        <f>G42+G43+G50</f>
        <v>1753</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311</v>
      </c>
      <c r="C59" s="79" t="s">
        <v>1040</v>
      </c>
      <c r="D59" s="80" t="s">
        <v>578</v>
      </c>
      <c r="E59" s="166" t="s">
        <v>1038</v>
      </c>
      <c r="F59" s="60" t="s">
        <v>577</v>
      </c>
      <c r="G59" s="81">
        <f>+B49</f>
        <v>-634</v>
      </c>
    </row>
    <row r="60" spans="2:7" x14ac:dyDescent="0.2">
      <c r="B60" s="78">
        <v>311</v>
      </c>
      <c r="C60" s="79" t="s">
        <v>576</v>
      </c>
      <c r="E60" s="166" t="s">
        <v>1058</v>
      </c>
      <c r="F60" s="79" t="s">
        <v>1059</v>
      </c>
      <c r="G60" s="81">
        <f>G61+G62</f>
        <v>230</v>
      </c>
    </row>
    <row r="61" spans="2:7" x14ac:dyDescent="0.2">
      <c r="B61" s="78">
        <v>0</v>
      </c>
      <c r="C61" s="79" t="s">
        <v>575</v>
      </c>
      <c r="E61" s="166" t="s">
        <v>1076</v>
      </c>
      <c r="F61" s="75" t="s">
        <v>1077</v>
      </c>
      <c r="G61" s="81">
        <v>0</v>
      </c>
    </row>
    <row r="62" spans="2:7" x14ac:dyDescent="0.2">
      <c r="B62" s="78">
        <v>230</v>
      </c>
      <c r="C62" s="79" t="s">
        <v>1041</v>
      </c>
      <c r="D62" s="79" t="s">
        <v>574</v>
      </c>
      <c r="E62" s="166" t="s">
        <v>1078</v>
      </c>
      <c r="F62" s="75" t="s">
        <v>1079</v>
      </c>
      <c r="G62" s="81">
        <v>230</v>
      </c>
    </row>
    <row r="63" spans="2:7" x14ac:dyDescent="0.2">
      <c r="B63" s="78"/>
      <c r="D63" s="79" t="s">
        <v>573</v>
      </c>
      <c r="E63" s="166" t="s">
        <v>1042</v>
      </c>
      <c r="F63" s="75" t="s">
        <v>572</v>
      </c>
      <c r="G63" s="81">
        <f>G64+G65+G66</f>
        <v>0</v>
      </c>
    </row>
    <row r="64" spans="2:7" x14ac:dyDescent="0.2">
      <c r="B64" s="78">
        <f>B65+B66+B67</f>
        <v>406</v>
      </c>
      <c r="C64" s="79" t="s">
        <v>1042</v>
      </c>
      <c r="D64" s="75" t="s">
        <v>572</v>
      </c>
      <c r="E64" s="166" t="s">
        <v>1080</v>
      </c>
      <c r="F64" s="75" t="s">
        <v>1081</v>
      </c>
      <c r="G64" s="81">
        <v>0</v>
      </c>
    </row>
    <row r="65" spans="2:7" x14ac:dyDescent="0.2">
      <c r="B65" s="78">
        <v>81</v>
      </c>
      <c r="C65" s="79" t="s">
        <v>571</v>
      </c>
      <c r="E65" s="166" t="s">
        <v>1082</v>
      </c>
      <c r="F65" s="75" t="s">
        <v>1083</v>
      </c>
      <c r="G65" s="81">
        <v>0</v>
      </c>
    </row>
    <row r="66" spans="2:7" x14ac:dyDescent="0.2">
      <c r="B66" s="78">
        <v>0</v>
      </c>
      <c r="C66" s="79" t="s">
        <v>570</v>
      </c>
      <c r="E66" s="166" t="s">
        <v>1084</v>
      </c>
      <c r="F66" s="75" t="s">
        <v>1085</v>
      </c>
      <c r="G66" s="81">
        <v>0</v>
      </c>
    </row>
    <row r="67" spans="2:7" x14ac:dyDescent="0.2">
      <c r="B67" s="78">
        <v>325</v>
      </c>
      <c r="C67" s="79" t="s">
        <v>569</v>
      </c>
      <c r="E67" s="76"/>
      <c r="F67" s="77"/>
      <c r="G67" s="81"/>
    </row>
    <row r="68" spans="2:7" x14ac:dyDescent="0.2">
      <c r="B68" s="78">
        <f>G70-B59-B62-B64</f>
        <v>-1351</v>
      </c>
      <c r="C68" s="79" t="s">
        <v>1043</v>
      </c>
      <c r="D68" s="79" t="s">
        <v>564</v>
      </c>
      <c r="E68" s="76"/>
      <c r="F68" s="77"/>
      <c r="G68" s="81"/>
    </row>
    <row r="69" spans="2:7" ht="17.45" customHeight="1" x14ac:dyDescent="0.2">
      <c r="B69" s="78"/>
      <c r="E69" s="76"/>
      <c r="F69" s="77"/>
      <c r="G69" s="81"/>
    </row>
    <row r="70" spans="2:7" ht="17.45" customHeight="1" x14ac:dyDescent="0.2">
      <c r="B70" s="83">
        <f>B59+B62+B64+B68</f>
        <v>-404</v>
      </c>
      <c r="C70" s="84" t="s">
        <v>1039</v>
      </c>
      <c r="D70" s="72"/>
      <c r="E70" s="167" t="s">
        <v>1039</v>
      </c>
      <c r="F70" s="72"/>
      <c r="G70" s="85">
        <f>G59+G60+G63</f>
        <v>-404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-1351</v>
      </c>
    </row>
    <row r="78" spans="2:7" x14ac:dyDescent="0.2">
      <c r="B78" s="78"/>
      <c r="D78" s="79" t="s">
        <v>563</v>
      </c>
      <c r="E78" s="166"/>
      <c r="F78" s="79"/>
      <c r="G78" s="81"/>
    </row>
    <row r="79" spans="2:7" x14ac:dyDescent="0.2">
      <c r="B79" s="78">
        <f>G82-B77</f>
        <v>-1351</v>
      </c>
      <c r="C79" s="79" t="s">
        <v>1045</v>
      </c>
      <c r="D79" s="62" t="s">
        <v>562</v>
      </c>
      <c r="E79" s="76"/>
      <c r="F79" s="77"/>
      <c r="G79" s="81"/>
    </row>
    <row r="80" spans="2:7" x14ac:dyDescent="0.2">
      <c r="B80" s="78">
        <f>B79-B13</f>
        <v>-1593</v>
      </c>
      <c r="C80" s="79" t="s">
        <v>1046</v>
      </c>
      <c r="D80" s="60" t="s">
        <v>559</v>
      </c>
      <c r="E80" s="76"/>
      <c r="F80" s="77"/>
      <c r="G80" s="81"/>
    </row>
    <row r="81" spans="2:7" x14ac:dyDescent="0.2">
      <c r="B81" s="78"/>
      <c r="E81" s="76"/>
      <c r="F81" s="77"/>
      <c r="G81" s="81"/>
    </row>
    <row r="82" spans="2:7" x14ac:dyDescent="0.2">
      <c r="B82" s="83">
        <f>B77+B79</f>
        <v>-1351</v>
      </c>
      <c r="C82" s="84" t="s">
        <v>1039</v>
      </c>
      <c r="D82" s="72"/>
      <c r="E82" s="167" t="s">
        <v>1039</v>
      </c>
      <c r="F82" s="72"/>
      <c r="G82" s="85">
        <f>G77</f>
        <v>-1351</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-1726</v>
      </c>
      <c r="C92" s="79" t="s">
        <v>1047</v>
      </c>
      <c r="D92" s="60" t="s">
        <v>552</v>
      </c>
      <c r="E92" s="166" t="s">
        <v>1045</v>
      </c>
      <c r="F92" s="60" t="s">
        <v>559</v>
      </c>
      <c r="G92" s="81">
        <f>+B80</f>
        <v>-1593</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-133</v>
      </c>
    </row>
    <row r="97" spans="2:7" x14ac:dyDescent="0.2">
      <c r="B97" s="90"/>
      <c r="C97" s="91"/>
      <c r="D97" s="79"/>
      <c r="E97" s="166" t="s">
        <v>1086</v>
      </c>
      <c r="F97" s="92" t="s">
        <v>1087</v>
      </c>
      <c r="G97" s="81">
        <v>-133</v>
      </c>
    </row>
    <row r="98" spans="2:7" x14ac:dyDescent="0.2">
      <c r="B98" s="78"/>
      <c r="E98" s="76"/>
      <c r="F98" s="77"/>
      <c r="G98" s="81"/>
    </row>
    <row r="99" spans="2:7" x14ac:dyDescent="0.2">
      <c r="B99" s="83">
        <f>B92</f>
        <v>-1726</v>
      </c>
      <c r="C99" s="84" t="s">
        <v>1039</v>
      </c>
      <c r="D99" s="72"/>
      <c r="E99" s="167" t="s">
        <v>1039</v>
      </c>
      <c r="F99" s="72"/>
      <c r="G99" s="85">
        <f>G92+G93+G96</f>
        <v>-1726</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151</v>
      </c>
      <c r="C106" s="79" t="s">
        <v>1048</v>
      </c>
      <c r="D106" s="94" t="s">
        <v>553</v>
      </c>
      <c r="E106" s="76"/>
      <c r="F106" s="77"/>
      <c r="G106" s="76"/>
    </row>
    <row r="107" spans="2:7" x14ac:dyDescent="0.2">
      <c r="B107" s="78">
        <v>157</v>
      </c>
      <c r="C107" s="79" t="s">
        <v>1049</v>
      </c>
      <c r="D107" s="79"/>
      <c r="E107" s="166" t="s">
        <v>1047</v>
      </c>
      <c r="F107" s="62" t="s">
        <v>552</v>
      </c>
      <c r="G107" s="81"/>
    </row>
    <row r="108" spans="2:7" x14ac:dyDescent="0.2">
      <c r="B108" s="78">
        <f>-B13</f>
        <v>-242</v>
      </c>
      <c r="C108" s="79" t="s">
        <v>1055</v>
      </c>
      <c r="D108" s="79" t="s">
        <v>551</v>
      </c>
      <c r="E108" s="166"/>
      <c r="F108" s="61" t="s">
        <v>550</v>
      </c>
      <c r="G108" s="81">
        <f>B92</f>
        <v>-1726</v>
      </c>
    </row>
    <row r="109" spans="2:7" x14ac:dyDescent="0.2">
      <c r="B109" s="78">
        <v>-6</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-1635</v>
      </c>
      <c r="C113" s="168" t="s">
        <v>1051</v>
      </c>
      <c r="D113" s="60" t="s">
        <v>546</v>
      </c>
      <c r="E113" s="170"/>
      <c r="F113" s="92"/>
      <c r="G113" s="81"/>
    </row>
    <row r="114" spans="2:7" x14ac:dyDescent="0.2">
      <c r="B114" s="78"/>
      <c r="D114" s="79"/>
      <c r="E114" s="170"/>
      <c r="F114" s="77"/>
      <c r="G114" s="81"/>
    </row>
    <row r="115" spans="2:7" x14ac:dyDescent="0.2">
      <c r="B115" s="83">
        <f>B106+B108+B111+B113</f>
        <v>-1726</v>
      </c>
      <c r="C115" s="84" t="s">
        <v>1039</v>
      </c>
      <c r="D115" s="98"/>
      <c r="E115" s="167" t="s">
        <v>1039</v>
      </c>
      <c r="F115" s="72"/>
      <c r="G115" s="85">
        <f>G108</f>
        <v>-1726</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-1635</v>
      </c>
    </row>
    <row r="123" spans="2:7" ht="15" x14ac:dyDescent="0.2">
      <c r="B123" s="78">
        <f>B125+B128+B131+B134+B137+B142+B143+B144</f>
        <v>-1058</v>
      </c>
      <c r="C123" s="52"/>
      <c r="D123" s="79" t="s">
        <v>540</v>
      </c>
      <c r="E123" s="52"/>
      <c r="F123" s="52"/>
      <c r="G123" s="81">
        <f>G125+G128+G131+G134+G137+G142+G143+G144</f>
        <v>577</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-1025</v>
      </c>
      <c r="D128" s="79" t="s">
        <v>536</v>
      </c>
      <c r="G128" s="81">
        <f>G129+G130</f>
        <v>-1</v>
      </c>
    </row>
    <row r="129" spans="2:7" x14ac:dyDescent="0.2">
      <c r="B129" s="78">
        <v>-1030</v>
      </c>
      <c r="D129" s="79" t="s">
        <v>535</v>
      </c>
      <c r="G129" s="81">
        <v>0</v>
      </c>
    </row>
    <row r="130" spans="2:7" x14ac:dyDescent="0.2">
      <c r="B130" s="78">
        <v>5</v>
      </c>
      <c r="D130" s="79" t="s">
        <v>534</v>
      </c>
      <c r="G130" s="81">
        <v>-1</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951</v>
      </c>
    </row>
    <row r="135" spans="2:7" x14ac:dyDescent="0.2">
      <c r="B135" s="78">
        <v>0</v>
      </c>
      <c r="D135" s="79" t="s">
        <v>529</v>
      </c>
      <c r="G135" s="81">
        <v>1006</v>
      </c>
    </row>
    <row r="136" spans="2:7" x14ac:dyDescent="0.2">
      <c r="B136" s="78">
        <v>0</v>
      </c>
      <c r="D136" s="79" t="s">
        <v>528</v>
      </c>
      <c r="G136" s="81">
        <v>-55</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-33</v>
      </c>
      <c r="D144" s="79" t="s">
        <v>520</v>
      </c>
      <c r="G144" s="81">
        <f>G145+G146</f>
        <v>-373</v>
      </c>
    </row>
    <row r="145" spans="2:7" x14ac:dyDescent="0.2">
      <c r="B145" s="78">
        <v>-131</v>
      </c>
      <c r="D145" s="79" t="s">
        <v>519</v>
      </c>
      <c r="G145" s="81">
        <v>103</v>
      </c>
    </row>
    <row r="146" spans="2:7" x14ac:dyDescent="0.2">
      <c r="B146" s="83">
        <v>98</v>
      </c>
      <c r="C146" s="99"/>
      <c r="D146" s="98" t="s">
        <v>518</v>
      </c>
      <c r="E146" s="99"/>
      <c r="F146" s="99"/>
      <c r="G146" s="85">
        <v>-476</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668</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10074</v>
      </c>
      <c r="C11" s="79" t="s">
        <v>1029</v>
      </c>
      <c r="D11" s="79" t="s">
        <v>599</v>
      </c>
      <c r="E11" s="166" t="s">
        <v>1052</v>
      </c>
      <c r="F11" s="80" t="s">
        <v>598</v>
      </c>
      <c r="G11" s="81">
        <f>G12+G13</f>
        <v>53432</v>
      </c>
    </row>
    <row r="12" spans="2:12" x14ac:dyDescent="0.2">
      <c r="B12" s="78">
        <f>G11-B11</f>
        <v>43358</v>
      </c>
      <c r="C12" s="79" t="s">
        <v>1030</v>
      </c>
      <c r="D12" s="60" t="s">
        <v>593</v>
      </c>
      <c r="E12" s="166" t="s">
        <v>1060</v>
      </c>
      <c r="F12" s="77" t="s">
        <v>1061</v>
      </c>
      <c r="G12" s="81">
        <v>53092</v>
      </c>
    </row>
    <row r="13" spans="2:12" x14ac:dyDescent="0.2">
      <c r="B13" s="78">
        <v>13126</v>
      </c>
      <c r="C13" s="79" t="s">
        <v>1031</v>
      </c>
      <c r="D13" s="79" t="s">
        <v>551</v>
      </c>
      <c r="E13" s="166" t="s">
        <v>1062</v>
      </c>
      <c r="F13" s="75" t="s">
        <v>1063</v>
      </c>
      <c r="G13" s="81">
        <v>340</v>
      </c>
    </row>
    <row r="14" spans="2:12" x14ac:dyDescent="0.2">
      <c r="B14" s="78">
        <f>B12-B13</f>
        <v>30232</v>
      </c>
      <c r="C14" s="79" t="s">
        <v>1032</v>
      </c>
      <c r="D14" s="60" t="s">
        <v>597</v>
      </c>
      <c r="E14" s="166"/>
      <c r="F14" s="77"/>
      <c r="G14" s="81"/>
    </row>
    <row r="15" spans="2:12" ht="7.15" customHeight="1" x14ac:dyDescent="0.2">
      <c r="B15" s="78"/>
      <c r="E15" s="76"/>
      <c r="F15" s="77"/>
      <c r="G15" s="81"/>
    </row>
    <row r="16" spans="2:12" x14ac:dyDescent="0.2">
      <c r="B16" s="83">
        <f>B11+B12</f>
        <v>53432</v>
      </c>
      <c r="C16" s="84" t="s">
        <v>545</v>
      </c>
      <c r="D16" s="72"/>
      <c r="E16" s="167" t="s">
        <v>1039</v>
      </c>
      <c r="F16" s="72"/>
      <c r="G16" s="85">
        <f>G11</f>
        <v>53432</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10403</v>
      </c>
      <c r="C26" s="79" t="s">
        <v>1033</v>
      </c>
      <c r="D26" s="79" t="s">
        <v>594</v>
      </c>
      <c r="E26" s="166" t="s">
        <v>1030</v>
      </c>
      <c r="F26" s="62" t="s">
        <v>593</v>
      </c>
      <c r="G26" s="81">
        <f>+B12</f>
        <v>43358</v>
      </c>
    </row>
    <row r="27" spans="2:7" x14ac:dyDescent="0.2">
      <c r="B27" s="78">
        <v>7835</v>
      </c>
      <c r="C27" s="79" t="s">
        <v>592</v>
      </c>
      <c r="E27" s="76"/>
      <c r="F27" s="77"/>
      <c r="G27" s="81"/>
    </row>
    <row r="28" spans="2:7" x14ac:dyDescent="0.2">
      <c r="B28" s="78">
        <f>B29+B30</f>
        <v>2568</v>
      </c>
      <c r="C28" s="79" t="s">
        <v>591</v>
      </c>
      <c r="E28" s="76"/>
      <c r="F28" s="77"/>
      <c r="G28" s="81"/>
    </row>
    <row r="29" spans="2:7" x14ac:dyDescent="0.2">
      <c r="B29" s="78">
        <v>2568</v>
      </c>
      <c r="C29" s="79" t="s">
        <v>1056</v>
      </c>
      <c r="E29" s="76"/>
      <c r="F29" s="77"/>
      <c r="G29" s="81"/>
    </row>
    <row r="30" spans="2:7" x14ac:dyDescent="0.2">
      <c r="B30" s="78">
        <v>0</v>
      </c>
      <c r="C30" s="79" t="s">
        <v>1057</v>
      </c>
      <c r="E30" s="76"/>
      <c r="F30" s="77"/>
      <c r="G30" s="81"/>
    </row>
    <row r="31" spans="2:7" ht="12.75" customHeight="1" x14ac:dyDescent="0.2">
      <c r="B31" s="78">
        <v>1647</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31308</v>
      </c>
      <c r="C33" s="79" t="s">
        <v>1036</v>
      </c>
      <c r="D33" s="60" t="s">
        <v>587</v>
      </c>
      <c r="E33" s="76"/>
      <c r="F33" s="77"/>
      <c r="G33" s="81"/>
    </row>
    <row r="34" spans="2:7" x14ac:dyDescent="0.2">
      <c r="B34" s="78"/>
      <c r="E34" s="76"/>
      <c r="F34" s="77"/>
      <c r="G34" s="81"/>
    </row>
    <row r="35" spans="2:7" x14ac:dyDescent="0.2">
      <c r="B35" s="83">
        <f>B26+B31+B32+B33</f>
        <v>43358</v>
      </c>
      <c r="C35" s="84" t="s">
        <v>1039</v>
      </c>
      <c r="D35" s="72"/>
      <c r="E35" s="167" t="s">
        <v>1039</v>
      </c>
      <c r="F35" s="72"/>
      <c r="G35" s="85">
        <f>G26</f>
        <v>43358</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18212</v>
      </c>
      <c r="C42" s="79" t="s">
        <v>1037</v>
      </c>
      <c r="D42" s="82" t="s">
        <v>586</v>
      </c>
      <c r="E42" s="166" t="s">
        <v>1036</v>
      </c>
      <c r="F42" s="60" t="s">
        <v>587</v>
      </c>
      <c r="G42" s="81">
        <f>+B33</f>
        <v>31308</v>
      </c>
    </row>
    <row r="43" spans="2:7" x14ac:dyDescent="0.2">
      <c r="B43" s="78">
        <v>632</v>
      </c>
      <c r="C43" s="88" t="s">
        <v>585</v>
      </c>
      <c r="E43" s="169" t="s">
        <v>1037</v>
      </c>
      <c r="F43" s="89" t="s">
        <v>586</v>
      </c>
      <c r="G43" s="81">
        <f>G44+G45+G47+G48+G49</f>
        <v>2728</v>
      </c>
    </row>
    <row r="44" spans="2:7" x14ac:dyDescent="0.2">
      <c r="B44" s="78">
        <v>17580</v>
      </c>
      <c r="C44" s="79" t="s">
        <v>584</v>
      </c>
      <c r="E44" s="169" t="s">
        <v>1064</v>
      </c>
      <c r="F44" s="75" t="s">
        <v>1065</v>
      </c>
      <c r="G44" s="81">
        <v>543</v>
      </c>
    </row>
    <row r="45" spans="2:7" x14ac:dyDescent="0.2">
      <c r="B45" s="78">
        <v>0</v>
      </c>
      <c r="C45" s="79" t="s">
        <v>583</v>
      </c>
      <c r="D45" s="77"/>
      <c r="E45" s="166" t="s">
        <v>1066</v>
      </c>
      <c r="F45" s="75" t="s">
        <v>1067</v>
      </c>
      <c r="G45" s="81">
        <v>2185</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15824</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34036</v>
      </c>
      <c r="C52" s="84" t="s">
        <v>1039</v>
      </c>
      <c r="D52" s="72"/>
      <c r="E52" s="167" t="s">
        <v>1039</v>
      </c>
      <c r="F52" s="72"/>
      <c r="G52" s="85">
        <f>G42+G43+G50</f>
        <v>34036</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4192</v>
      </c>
      <c r="C59" s="79" t="s">
        <v>1040</v>
      </c>
      <c r="D59" s="80" t="s">
        <v>578</v>
      </c>
      <c r="E59" s="166" t="s">
        <v>1038</v>
      </c>
      <c r="F59" s="60" t="s">
        <v>577</v>
      </c>
      <c r="G59" s="81">
        <f>+B49</f>
        <v>15824</v>
      </c>
    </row>
    <row r="60" spans="2:7" x14ac:dyDescent="0.2">
      <c r="B60" s="78">
        <v>4192</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104</v>
      </c>
      <c r="C64" s="79" t="s">
        <v>1042</v>
      </c>
      <c r="D64" s="75" t="s">
        <v>572</v>
      </c>
      <c r="E64" s="166" t="s">
        <v>1080</v>
      </c>
      <c r="F64" s="75" t="s">
        <v>1081</v>
      </c>
      <c r="G64" s="81">
        <v>0</v>
      </c>
    </row>
    <row r="65" spans="2:7" x14ac:dyDescent="0.2">
      <c r="B65" s="78">
        <v>100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4</v>
      </c>
      <c r="C67" s="79" t="s">
        <v>569</v>
      </c>
      <c r="E67" s="76"/>
      <c r="F67" s="77"/>
      <c r="G67" s="81"/>
    </row>
    <row r="68" spans="2:7" x14ac:dyDescent="0.2">
      <c r="B68" s="78">
        <f>G70-B59-B62-B64</f>
        <v>11528</v>
      </c>
      <c r="C68" s="79" t="s">
        <v>1043</v>
      </c>
      <c r="D68" s="79" t="s">
        <v>564</v>
      </c>
      <c r="E68" s="76"/>
      <c r="F68" s="77"/>
      <c r="G68" s="81"/>
    </row>
    <row r="69" spans="2:7" ht="17.45" customHeight="1" x14ac:dyDescent="0.2">
      <c r="B69" s="78"/>
      <c r="E69" s="76"/>
      <c r="F69" s="77"/>
      <c r="G69" s="81"/>
    </row>
    <row r="70" spans="2:7" ht="17.45" customHeight="1" x14ac:dyDescent="0.2">
      <c r="B70" s="83">
        <f>B59+B62+B64+B68</f>
        <v>15824</v>
      </c>
      <c r="C70" s="84" t="s">
        <v>1039</v>
      </c>
      <c r="D70" s="72"/>
      <c r="E70" s="167" t="s">
        <v>1039</v>
      </c>
      <c r="F70" s="72"/>
      <c r="G70" s="85">
        <f>G59+G60+G63</f>
        <v>15824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11528</v>
      </c>
    </row>
    <row r="78" spans="2:7" x14ac:dyDescent="0.2">
      <c r="B78" s="78"/>
      <c r="D78" s="79" t="s">
        <v>563</v>
      </c>
      <c r="E78" s="166"/>
      <c r="F78" s="79"/>
      <c r="G78" s="81"/>
    </row>
    <row r="79" spans="2:7" x14ac:dyDescent="0.2">
      <c r="B79" s="78">
        <f>G82-B77</f>
        <v>11528</v>
      </c>
      <c r="C79" s="79" t="s">
        <v>1045</v>
      </c>
      <c r="D79" s="62" t="s">
        <v>562</v>
      </c>
      <c r="E79" s="76"/>
      <c r="F79" s="77"/>
      <c r="G79" s="81"/>
    </row>
    <row r="80" spans="2:7" x14ac:dyDescent="0.2">
      <c r="B80" s="78">
        <f>B79-B13</f>
        <v>-1598</v>
      </c>
      <c r="C80" s="79" t="s">
        <v>1046</v>
      </c>
      <c r="D80" s="60" t="s">
        <v>559</v>
      </c>
      <c r="E80" s="76"/>
      <c r="F80" s="77"/>
      <c r="G80" s="81"/>
    </row>
    <row r="81" spans="2:7" x14ac:dyDescent="0.2">
      <c r="B81" s="78"/>
      <c r="E81" s="76"/>
      <c r="F81" s="77"/>
      <c r="G81" s="81"/>
    </row>
    <row r="82" spans="2:7" x14ac:dyDescent="0.2">
      <c r="B82" s="83">
        <f>B77+B79</f>
        <v>11528</v>
      </c>
      <c r="C82" s="84" t="s">
        <v>1039</v>
      </c>
      <c r="D82" s="72"/>
      <c r="E82" s="167" t="s">
        <v>1039</v>
      </c>
      <c r="F82" s="72"/>
      <c r="G82" s="85">
        <f>G77</f>
        <v>11528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-203</v>
      </c>
      <c r="C92" s="79" t="s">
        <v>1047</v>
      </c>
      <c r="D92" s="60" t="s">
        <v>552</v>
      </c>
      <c r="E92" s="166" t="s">
        <v>1045</v>
      </c>
      <c r="F92" s="60" t="s">
        <v>559</v>
      </c>
      <c r="G92" s="81">
        <f>+B80</f>
        <v>-1598</v>
      </c>
    </row>
    <row r="93" spans="2:7" x14ac:dyDescent="0.2">
      <c r="B93" s="78"/>
      <c r="D93" s="62" t="s">
        <v>550</v>
      </c>
      <c r="E93" s="166" t="s">
        <v>1053</v>
      </c>
      <c r="F93" s="75" t="s">
        <v>558</v>
      </c>
      <c r="G93" s="81">
        <f>G94+G95</f>
        <v>1395</v>
      </c>
    </row>
    <row r="94" spans="2:7" x14ac:dyDescent="0.2">
      <c r="B94" s="78"/>
      <c r="D94" s="79"/>
      <c r="E94" s="166" t="s">
        <v>557</v>
      </c>
      <c r="G94" s="81">
        <v>1395</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-203</v>
      </c>
      <c r="C99" s="84" t="s">
        <v>1039</v>
      </c>
      <c r="D99" s="72"/>
      <c r="E99" s="167" t="s">
        <v>1039</v>
      </c>
      <c r="F99" s="72"/>
      <c r="G99" s="85">
        <f>G92+G93+G96</f>
        <v>-203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8646</v>
      </c>
      <c r="C106" s="79" t="s">
        <v>1048</v>
      </c>
      <c r="D106" s="94" t="s">
        <v>553</v>
      </c>
      <c r="E106" s="76"/>
      <c r="F106" s="77"/>
      <c r="G106" s="76"/>
    </row>
    <row r="107" spans="2:7" x14ac:dyDescent="0.2">
      <c r="B107" s="78">
        <v>8825</v>
      </c>
      <c r="C107" s="79" t="s">
        <v>1049</v>
      </c>
      <c r="D107" s="79"/>
      <c r="E107" s="166" t="s">
        <v>1047</v>
      </c>
      <c r="F107" s="62" t="s">
        <v>552</v>
      </c>
      <c r="G107" s="81"/>
    </row>
    <row r="108" spans="2:7" x14ac:dyDescent="0.2">
      <c r="B108" s="78">
        <f>-B13</f>
        <v>-13126</v>
      </c>
      <c r="C108" s="79" t="s">
        <v>1055</v>
      </c>
      <c r="D108" s="79" t="s">
        <v>551</v>
      </c>
      <c r="E108" s="166"/>
      <c r="F108" s="61" t="s">
        <v>550</v>
      </c>
      <c r="G108" s="81">
        <f>B92</f>
        <v>-203</v>
      </c>
    </row>
    <row r="109" spans="2:7" x14ac:dyDescent="0.2">
      <c r="B109" s="78">
        <v>-179</v>
      </c>
      <c r="C109" s="88" t="s">
        <v>549</v>
      </c>
      <c r="D109" s="79" t="s">
        <v>1088</v>
      </c>
      <c r="E109" s="76"/>
      <c r="F109" s="95"/>
      <c r="G109" s="96"/>
    </row>
    <row r="110" spans="2:7" x14ac:dyDescent="0.2">
      <c r="B110" s="78">
        <v>0</v>
      </c>
      <c r="C110" s="88" t="s">
        <v>548</v>
      </c>
      <c r="D110" s="79" t="s">
        <v>547</v>
      </c>
      <c r="E110" s="170"/>
      <c r="G110" s="81"/>
    </row>
    <row r="111" spans="2:7" x14ac:dyDescent="0.2">
      <c r="B111" s="78">
        <v>-474</v>
      </c>
      <c r="C111" s="88" t="s">
        <v>1050</v>
      </c>
      <c r="D111" s="79" t="s">
        <v>1089</v>
      </c>
      <c r="E111" s="76"/>
      <c r="F111" s="95"/>
      <c r="G111" s="96"/>
    </row>
    <row r="112" spans="2:7" x14ac:dyDescent="0.2">
      <c r="B112" s="78"/>
      <c r="C112" s="79"/>
      <c r="D112" s="79" t="s">
        <v>1090</v>
      </c>
      <c r="E112" s="170"/>
      <c r="G112" s="81"/>
    </row>
    <row r="113" spans="2:7" x14ac:dyDescent="0.2">
      <c r="B113" s="78">
        <f>G115-B106-B108-B111</f>
        <v>4751</v>
      </c>
      <c r="C113" s="168" t="s">
        <v>1051</v>
      </c>
      <c r="D113" s="60" t="s">
        <v>546</v>
      </c>
      <c r="E113" s="170"/>
      <c r="F113" s="92"/>
      <c r="G113" s="81"/>
    </row>
    <row r="114" spans="2:7" x14ac:dyDescent="0.2">
      <c r="B114" s="78"/>
      <c r="D114" s="79"/>
      <c r="E114" s="170"/>
      <c r="F114" s="77"/>
      <c r="G114" s="81"/>
    </row>
    <row r="115" spans="2:7" x14ac:dyDescent="0.2">
      <c r="B115" s="83">
        <f>B106+B108+B111+B113</f>
        <v>-203</v>
      </c>
      <c r="C115" s="84" t="s">
        <v>1039</v>
      </c>
      <c r="D115" s="98"/>
      <c r="E115" s="167" t="s">
        <v>1039</v>
      </c>
      <c r="F115" s="72"/>
      <c r="G115" s="85">
        <f>G108</f>
        <v>-203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4751</v>
      </c>
    </row>
    <row r="123" spans="2:7" ht="15" x14ac:dyDescent="0.2">
      <c r="B123" s="78">
        <f>B125+B128+B131+B134+B137+B142+B143+B144</f>
        <v>-19144</v>
      </c>
      <c r="C123" s="52"/>
      <c r="D123" s="79" t="s">
        <v>540</v>
      </c>
      <c r="E123" s="52"/>
      <c r="F123" s="52"/>
      <c r="G123" s="81">
        <f>G125+G128+G131+G134+G137+G142+G143+G144</f>
        <v>-23895</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-17872</v>
      </c>
      <c r="D128" s="79" t="s">
        <v>536</v>
      </c>
      <c r="G128" s="81">
        <f>G129+G130</f>
        <v>2156</v>
      </c>
    </row>
    <row r="129" spans="2:7" x14ac:dyDescent="0.2">
      <c r="B129" s="78">
        <v>-12484</v>
      </c>
      <c r="D129" s="79" t="s">
        <v>535</v>
      </c>
      <c r="G129" s="81">
        <v>0</v>
      </c>
    </row>
    <row r="130" spans="2:7" x14ac:dyDescent="0.2">
      <c r="B130" s="78">
        <v>-5388</v>
      </c>
      <c r="D130" s="79" t="s">
        <v>534</v>
      </c>
      <c r="G130" s="81">
        <v>2156</v>
      </c>
    </row>
    <row r="131" spans="2:7" x14ac:dyDescent="0.2">
      <c r="B131" s="78">
        <f>B132+B133</f>
        <v>-625</v>
      </c>
      <c r="D131" s="79" t="s">
        <v>533</v>
      </c>
      <c r="G131" s="81">
        <f>G132+G133</f>
        <v>0</v>
      </c>
    </row>
    <row r="132" spans="2:7" x14ac:dyDescent="0.2">
      <c r="B132" s="78">
        <v>108</v>
      </c>
      <c r="D132" s="79" t="s">
        <v>532</v>
      </c>
      <c r="G132" s="81">
        <v>0</v>
      </c>
    </row>
    <row r="133" spans="2:7" x14ac:dyDescent="0.2">
      <c r="B133" s="78">
        <v>-733</v>
      </c>
      <c r="D133" s="79" t="s">
        <v>531</v>
      </c>
      <c r="G133" s="81">
        <v>0</v>
      </c>
    </row>
    <row r="134" spans="2:7" x14ac:dyDescent="0.2">
      <c r="B134" s="78">
        <f>B135+B136</f>
        <v>-3851</v>
      </c>
      <c r="D134" s="79" t="s">
        <v>530</v>
      </c>
      <c r="G134" s="81">
        <f>G135+G136</f>
        <v>-42691</v>
      </c>
    </row>
    <row r="135" spans="2:7" x14ac:dyDescent="0.2">
      <c r="B135" s="78">
        <v>-22731</v>
      </c>
      <c r="D135" s="79" t="s">
        <v>529</v>
      </c>
      <c r="G135" s="81">
        <v>-25585</v>
      </c>
    </row>
    <row r="136" spans="2:7" x14ac:dyDescent="0.2">
      <c r="B136" s="78">
        <v>18880</v>
      </c>
      <c r="D136" s="79" t="s">
        <v>528</v>
      </c>
      <c r="G136" s="81">
        <v>-17106</v>
      </c>
    </row>
    <row r="137" spans="2:7" x14ac:dyDescent="0.2">
      <c r="B137" s="78">
        <f>B138+B141</f>
        <v>0</v>
      </c>
      <c r="D137" s="97" t="s">
        <v>527</v>
      </c>
      <c r="G137" s="81">
        <f>G138+G141</f>
        <v>25000</v>
      </c>
    </row>
    <row r="138" spans="2:7" x14ac:dyDescent="0.2">
      <c r="B138" s="78">
        <f>B139+B140</f>
        <v>0</v>
      </c>
      <c r="D138" s="97" t="s">
        <v>526</v>
      </c>
      <c r="G138" s="81">
        <f>G139+G140</f>
        <v>25000</v>
      </c>
    </row>
    <row r="139" spans="2:7" x14ac:dyDescent="0.2">
      <c r="B139" s="78">
        <v>0</v>
      </c>
      <c r="D139" s="97" t="s">
        <v>525</v>
      </c>
      <c r="G139" s="81">
        <v>25000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3204</v>
      </c>
      <c r="D144" s="79" t="s">
        <v>520</v>
      </c>
      <c r="G144" s="81">
        <f>G145+G146</f>
        <v>-8360</v>
      </c>
    </row>
    <row r="145" spans="2:7" x14ac:dyDescent="0.2">
      <c r="B145" s="78">
        <v>-2688</v>
      </c>
      <c r="D145" s="79" t="s">
        <v>519</v>
      </c>
      <c r="G145" s="81">
        <v>-5645</v>
      </c>
    </row>
    <row r="146" spans="2:7" x14ac:dyDescent="0.2">
      <c r="B146" s="83">
        <v>5892</v>
      </c>
      <c r="C146" s="99"/>
      <c r="D146" s="98" t="s">
        <v>518</v>
      </c>
      <c r="E146" s="99"/>
      <c r="F146" s="99"/>
      <c r="G146" s="85">
        <v>-2715</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669</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1187504</v>
      </c>
      <c r="C11" s="79" t="s">
        <v>1029</v>
      </c>
      <c r="D11" s="79" t="s">
        <v>599</v>
      </c>
      <c r="E11" s="166" t="s">
        <v>1052</v>
      </c>
      <c r="F11" s="80" t="s">
        <v>598</v>
      </c>
      <c r="G11" s="81">
        <f>G12+G13</f>
        <v>2591897</v>
      </c>
    </row>
    <row r="12" spans="2:12" x14ac:dyDescent="0.2">
      <c r="B12" s="78">
        <f>G11-B11</f>
        <v>1404393</v>
      </c>
      <c r="C12" s="79" t="s">
        <v>1030</v>
      </c>
      <c r="D12" s="60" t="s">
        <v>593</v>
      </c>
      <c r="E12" s="166" t="s">
        <v>1060</v>
      </c>
      <c r="F12" s="77" t="s">
        <v>1061</v>
      </c>
      <c r="G12" s="81">
        <v>2558228</v>
      </c>
    </row>
    <row r="13" spans="2:12" x14ac:dyDescent="0.2">
      <c r="B13" s="78">
        <v>446314</v>
      </c>
      <c r="C13" s="79" t="s">
        <v>1031</v>
      </c>
      <c r="D13" s="79" t="s">
        <v>551</v>
      </c>
      <c r="E13" s="166" t="s">
        <v>1062</v>
      </c>
      <c r="F13" s="75" t="s">
        <v>1063</v>
      </c>
      <c r="G13" s="81">
        <v>33669</v>
      </c>
    </row>
    <row r="14" spans="2:12" x14ac:dyDescent="0.2">
      <c r="B14" s="78">
        <f>B12-B13</f>
        <v>958079</v>
      </c>
      <c r="C14" s="79" t="s">
        <v>1032</v>
      </c>
      <c r="D14" s="60" t="s">
        <v>597</v>
      </c>
      <c r="E14" s="166"/>
      <c r="F14" s="77"/>
      <c r="G14" s="81"/>
    </row>
    <row r="15" spans="2:12" ht="7.15" customHeight="1" x14ac:dyDescent="0.2">
      <c r="B15" s="78"/>
      <c r="E15" s="76"/>
      <c r="F15" s="77"/>
      <c r="G15" s="81"/>
    </row>
    <row r="16" spans="2:12" x14ac:dyDescent="0.2">
      <c r="B16" s="83">
        <f>B11+B12</f>
        <v>2591897</v>
      </c>
      <c r="C16" s="84" t="s">
        <v>545</v>
      </c>
      <c r="D16" s="72"/>
      <c r="E16" s="167" t="s">
        <v>1039</v>
      </c>
      <c r="F16" s="72"/>
      <c r="G16" s="85">
        <f>G11</f>
        <v>2591897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644870</v>
      </c>
      <c r="C26" s="79" t="s">
        <v>1033</v>
      </c>
      <c r="D26" s="79" t="s">
        <v>594</v>
      </c>
      <c r="E26" s="166" t="s">
        <v>1030</v>
      </c>
      <c r="F26" s="62" t="s">
        <v>593</v>
      </c>
      <c r="G26" s="81">
        <f>+B12</f>
        <v>1404393</v>
      </c>
    </row>
    <row r="27" spans="2:7" x14ac:dyDescent="0.2">
      <c r="B27" s="78">
        <v>491530</v>
      </c>
      <c r="C27" s="79" t="s">
        <v>592</v>
      </c>
      <c r="E27" s="76"/>
      <c r="F27" s="77"/>
      <c r="G27" s="81"/>
    </row>
    <row r="28" spans="2:7" x14ac:dyDescent="0.2">
      <c r="B28" s="78">
        <f>B29+B30</f>
        <v>153340</v>
      </c>
      <c r="C28" s="79" t="s">
        <v>591</v>
      </c>
      <c r="E28" s="76"/>
      <c r="F28" s="77"/>
      <c r="G28" s="81"/>
    </row>
    <row r="29" spans="2:7" x14ac:dyDescent="0.2">
      <c r="B29" s="78">
        <v>153340</v>
      </c>
      <c r="C29" s="79" t="s">
        <v>1056</v>
      </c>
      <c r="E29" s="76"/>
      <c r="F29" s="77"/>
      <c r="G29" s="81"/>
    </row>
    <row r="30" spans="2:7" x14ac:dyDescent="0.2">
      <c r="B30" s="78">
        <v>0</v>
      </c>
      <c r="C30" s="79" t="s">
        <v>1057</v>
      </c>
      <c r="E30" s="76"/>
      <c r="F30" s="77"/>
      <c r="G30" s="81"/>
    </row>
    <row r="31" spans="2:7" ht="12.75" customHeight="1" x14ac:dyDescent="0.2">
      <c r="B31" s="78">
        <v>61846</v>
      </c>
      <c r="C31" s="79" t="s">
        <v>1034</v>
      </c>
      <c r="D31" s="75" t="s">
        <v>590</v>
      </c>
      <c r="E31" s="76"/>
      <c r="F31" s="77"/>
      <c r="G31" s="81"/>
    </row>
    <row r="32" spans="2:7" ht="12.75" customHeight="1" x14ac:dyDescent="0.2">
      <c r="B32" s="78">
        <v>-46528</v>
      </c>
      <c r="C32" s="79" t="s">
        <v>1035</v>
      </c>
      <c r="D32" s="75" t="s">
        <v>589</v>
      </c>
      <c r="E32" s="76"/>
      <c r="F32" s="77"/>
      <c r="G32" s="81"/>
    </row>
    <row r="33" spans="2:7" x14ac:dyDescent="0.2">
      <c r="B33" s="78">
        <f>G35-B26-B31-B32</f>
        <v>744205</v>
      </c>
      <c r="C33" s="79" t="s">
        <v>1036</v>
      </c>
      <c r="D33" s="60" t="s">
        <v>587</v>
      </c>
      <c r="E33" s="76"/>
      <c r="F33" s="77"/>
      <c r="G33" s="81"/>
    </row>
    <row r="34" spans="2:7" x14ac:dyDescent="0.2">
      <c r="B34" s="78"/>
      <c r="E34" s="76"/>
      <c r="F34" s="77"/>
      <c r="G34" s="81"/>
    </row>
    <row r="35" spans="2:7" x14ac:dyDescent="0.2">
      <c r="B35" s="83">
        <f>B26+B31+B32+B33</f>
        <v>1404393</v>
      </c>
      <c r="C35" s="84" t="s">
        <v>1039</v>
      </c>
      <c r="D35" s="72"/>
      <c r="E35" s="167" t="s">
        <v>1039</v>
      </c>
      <c r="F35" s="72"/>
      <c r="G35" s="85">
        <f>G26</f>
        <v>1404393</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332363</v>
      </c>
      <c r="C42" s="79" t="s">
        <v>1037</v>
      </c>
      <c r="D42" s="82" t="s">
        <v>586</v>
      </c>
      <c r="E42" s="166" t="s">
        <v>1036</v>
      </c>
      <c r="F42" s="60" t="s">
        <v>587</v>
      </c>
      <c r="G42" s="81">
        <f>+B33</f>
        <v>744205</v>
      </c>
    </row>
    <row r="43" spans="2:7" x14ac:dyDescent="0.2">
      <c r="B43" s="78">
        <v>41243</v>
      </c>
      <c r="C43" s="88" t="s">
        <v>585</v>
      </c>
      <c r="E43" s="169" t="s">
        <v>1037</v>
      </c>
      <c r="F43" s="89" t="s">
        <v>586</v>
      </c>
      <c r="G43" s="81">
        <f>G44+G45+G47+G48+G49</f>
        <v>28418</v>
      </c>
    </row>
    <row r="44" spans="2:7" x14ac:dyDescent="0.2">
      <c r="B44" s="78">
        <v>291120</v>
      </c>
      <c r="C44" s="79" t="s">
        <v>584</v>
      </c>
      <c r="E44" s="169" t="s">
        <v>1064</v>
      </c>
      <c r="F44" s="75" t="s">
        <v>1065</v>
      </c>
      <c r="G44" s="81">
        <v>27891</v>
      </c>
    </row>
    <row r="45" spans="2:7" x14ac:dyDescent="0.2">
      <c r="B45" s="78">
        <v>0</v>
      </c>
      <c r="C45" s="79" t="s">
        <v>583</v>
      </c>
      <c r="D45" s="77"/>
      <c r="E45" s="166" t="s">
        <v>1066</v>
      </c>
      <c r="F45" s="75" t="s">
        <v>1067</v>
      </c>
      <c r="G45" s="81">
        <v>527</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440260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772623</v>
      </c>
      <c r="C52" s="84" t="s">
        <v>1039</v>
      </c>
      <c r="D52" s="72"/>
      <c r="E52" s="167" t="s">
        <v>1039</v>
      </c>
      <c r="F52" s="72"/>
      <c r="G52" s="85">
        <f>G42+G43+G50</f>
        <v>772623</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11826</v>
      </c>
      <c r="C59" s="79" t="s">
        <v>1040</v>
      </c>
      <c r="D59" s="80" t="s">
        <v>578</v>
      </c>
      <c r="E59" s="166" t="s">
        <v>1038</v>
      </c>
      <c r="F59" s="60" t="s">
        <v>577</v>
      </c>
      <c r="G59" s="81">
        <f>+B49</f>
        <v>440260</v>
      </c>
    </row>
    <row r="60" spans="2:7" x14ac:dyDescent="0.2">
      <c r="B60" s="78">
        <v>11826</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732</v>
      </c>
    </row>
    <row r="64" spans="2:7" x14ac:dyDescent="0.2">
      <c r="B64" s="78">
        <f>B65+B66+B67</f>
        <v>1671</v>
      </c>
      <c r="C64" s="79" t="s">
        <v>1042</v>
      </c>
      <c r="D64" s="75" t="s">
        <v>572</v>
      </c>
      <c r="E64" s="166" t="s">
        <v>1080</v>
      </c>
      <c r="F64" s="75" t="s">
        <v>1081</v>
      </c>
      <c r="G64" s="81">
        <v>0</v>
      </c>
    </row>
    <row r="65" spans="2:7" x14ac:dyDescent="0.2">
      <c r="B65" s="78">
        <v>614</v>
      </c>
      <c r="C65" s="79" t="s">
        <v>571</v>
      </c>
      <c r="E65" s="166" t="s">
        <v>1082</v>
      </c>
      <c r="F65" s="75" t="s">
        <v>1083</v>
      </c>
      <c r="G65" s="81">
        <v>47</v>
      </c>
    </row>
    <row r="66" spans="2:7" x14ac:dyDescent="0.2">
      <c r="B66" s="78">
        <v>0</v>
      </c>
      <c r="C66" s="79" t="s">
        <v>570</v>
      </c>
      <c r="E66" s="166" t="s">
        <v>1084</v>
      </c>
      <c r="F66" s="75" t="s">
        <v>1085</v>
      </c>
      <c r="G66" s="81">
        <v>685</v>
      </c>
    </row>
    <row r="67" spans="2:7" x14ac:dyDescent="0.2">
      <c r="B67" s="78">
        <v>1057</v>
      </c>
      <c r="C67" s="79" t="s">
        <v>569</v>
      </c>
      <c r="E67" s="76"/>
      <c r="F67" s="77"/>
      <c r="G67" s="81"/>
    </row>
    <row r="68" spans="2:7" x14ac:dyDescent="0.2">
      <c r="B68" s="78">
        <f>G70-B59-B62-B64</f>
        <v>427495</v>
      </c>
      <c r="C68" s="79" t="s">
        <v>1043</v>
      </c>
      <c r="D68" s="79" t="s">
        <v>564</v>
      </c>
      <c r="E68" s="76"/>
      <c r="F68" s="77"/>
      <c r="G68" s="81"/>
    </row>
    <row r="69" spans="2:7" ht="17.45" customHeight="1" x14ac:dyDescent="0.2">
      <c r="B69" s="78"/>
      <c r="E69" s="76"/>
      <c r="F69" s="77"/>
      <c r="G69" s="81"/>
    </row>
    <row r="70" spans="2:7" ht="17.45" customHeight="1" x14ac:dyDescent="0.2">
      <c r="B70" s="83">
        <f>B59+B62+B64+B68</f>
        <v>440992</v>
      </c>
      <c r="C70" s="84" t="s">
        <v>1039</v>
      </c>
      <c r="D70" s="72"/>
      <c r="E70" s="167" t="s">
        <v>1039</v>
      </c>
      <c r="F70" s="72"/>
      <c r="G70" s="85">
        <f>G59+G60+G63</f>
        <v>440992</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427495</v>
      </c>
    </row>
    <row r="78" spans="2:7" x14ac:dyDescent="0.2">
      <c r="B78" s="78"/>
      <c r="D78" s="79" t="s">
        <v>563</v>
      </c>
      <c r="E78" s="166"/>
      <c r="F78" s="79"/>
      <c r="G78" s="81"/>
    </row>
    <row r="79" spans="2:7" x14ac:dyDescent="0.2">
      <c r="B79" s="78">
        <f>G82-B77</f>
        <v>427495</v>
      </c>
      <c r="C79" s="79" t="s">
        <v>1045</v>
      </c>
      <c r="D79" s="62" t="s">
        <v>562</v>
      </c>
      <c r="E79" s="76"/>
      <c r="F79" s="77"/>
      <c r="G79" s="81"/>
    </row>
    <row r="80" spans="2:7" x14ac:dyDescent="0.2">
      <c r="B80" s="78">
        <f>B79-B13</f>
        <v>-18819</v>
      </c>
      <c r="C80" s="79" t="s">
        <v>1046</v>
      </c>
      <c r="D80" s="60" t="s">
        <v>559</v>
      </c>
      <c r="E80" s="76"/>
      <c r="F80" s="77"/>
      <c r="G80" s="81"/>
    </row>
    <row r="81" spans="2:7" x14ac:dyDescent="0.2">
      <c r="B81" s="78"/>
      <c r="E81" s="76"/>
      <c r="F81" s="77"/>
      <c r="G81" s="81"/>
    </row>
    <row r="82" spans="2:7" x14ac:dyDescent="0.2">
      <c r="B82" s="83">
        <f>B77+B79</f>
        <v>427495</v>
      </c>
      <c r="C82" s="84" t="s">
        <v>1039</v>
      </c>
      <c r="D82" s="72"/>
      <c r="E82" s="167" t="s">
        <v>1039</v>
      </c>
      <c r="F82" s="72"/>
      <c r="G82" s="85">
        <f>G77</f>
        <v>427495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63331</v>
      </c>
      <c r="C92" s="79" t="s">
        <v>1047</v>
      </c>
      <c r="D92" s="60" t="s">
        <v>552</v>
      </c>
      <c r="E92" s="166" t="s">
        <v>1045</v>
      </c>
      <c r="F92" s="60" t="s">
        <v>559</v>
      </c>
      <c r="G92" s="81">
        <f>+B80</f>
        <v>-18819</v>
      </c>
    </row>
    <row r="93" spans="2:7" x14ac:dyDescent="0.2">
      <c r="B93" s="78"/>
      <c r="D93" s="62" t="s">
        <v>550</v>
      </c>
      <c r="E93" s="166" t="s">
        <v>1053</v>
      </c>
      <c r="F93" s="75" t="s">
        <v>558</v>
      </c>
      <c r="G93" s="81">
        <f>G94+G95</f>
        <v>85271</v>
      </c>
    </row>
    <row r="94" spans="2:7" x14ac:dyDescent="0.2">
      <c r="B94" s="78"/>
      <c r="D94" s="79"/>
      <c r="E94" s="166" t="s">
        <v>557</v>
      </c>
      <c r="G94" s="81">
        <v>58273</v>
      </c>
    </row>
    <row r="95" spans="2:7" x14ac:dyDescent="0.2">
      <c r="B95" s="78"/>
      <c r="D95" s="79"/>
      <c r="E95" s="166" t="s">
        <v>556</v>
      </c>
      <c r="G95" s="81">
        <v>26998</v>
      </c>
    </row>
    <row r="96" spans="2:7" x14ac:dyDescent="0.2">
      <c r="B96" s="78"/>
      <c r="C96" s="79"/>
      <c r="E96" s="166" t="s">
        <v>1054</v>
      </c>
      <c r="F96" s="75" t="s">
        <v>555</v>
      </c>
      <c r="G96" s="81">
        <f>G97</f>
        <v>-3121</v>
      </c>
    </row>
    <row r="97" spans="2:7" x14ac:dyDescent="0.2">
      <c r="B97" s="90"/>
      <c r="C97" s="91"/>
      <c r="D97" s="79"/>
      <c r="E97" s="166" t="s">
        <v>1086</v>
      </c>
      <c r="F97" s="92" t="s">
        <v>1087</v>
      </c>
      <c r="G97" s="81">
        <v>-3121</v>
      </c>
    </row>
    <row r="98" spans="2:7" x14ac:dyDescent="0.2">
      <c r="B98" s="78"/>
      <c r="E98" s="76"/>
      <c r="F98" s="77"/>
      <c r="G98" s="81"/>
    </row>
    <row r="99" spans="2:7" x14ac:dyDescent="0.2">
      <c r="B99" s="83">
        <f>B92</f>
        <v>63331</v>
      </c>
      <c r="C99" s="84" t="s">
        <v>1039</v>
      </c>
      <c r="D99" s="72"/>
      <c r="E99" s="167" t="s">
        <v>1039</v>
      </c>
      <c r="F99" s="72"/>
      <c r="G99" s="85">
        <f>G92+G93+G96</f>
        <v>63331</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312841</v>
      </c>
      <c r="C106" s="79" t="s">
        <v>1048</v>
      </c>
      <c r="D106" s="94" t="s">
        <v>553</v>
      </c>
      <c r="E106" s="76"/>
      <c r="F106" s="77"/>
      <c r="G106" s="76"/>
    </row>
    <row r="107" spans="2:7" x14ac:dyDescent="0.2">
      <c r="B107" s="78">
        <v>318316</v>
      </c>
      <c r="C107" s="79" t="s">
        <v>1049</v>
      </c>
      <c r="D107" s="79"/>
      <c r="E107" s="166" t="s">
        <v>1047</v>
      </c>
      <c r="F107" s="62" t="s">
        <v>552</v>
      </c>
      <c r="G107" s="81"/>
    </row>
    <row r="108" spans="2:7" x14ac:dyDescent="0.2">
      <c r="B108" s="78">
        <f>-B13</f>
        <v>-446314</v>
      </c>
      <c r="C108" s="79" t="s">
        <v>1055</v>
      </c>
      <c r="D108" s="79" t="s">
        <v>551</v>
      </c>
      <c r="E108" s="166"/>
      <c r="F108" s="61" t="s">
        <v>550</v>
      </c>
      <c r="G108" s="81">
        <f>B92</f>
        <v>63331</v>
      </c>
    </row>
    <row r="109" spans="2:7" x14ac:dyDescent="0.2">
      <c r="B109" s="78">
        <v>-5475</v>
      </c>
      <c r="C109" s="88" t="s">
        <v>549</v>
      </c>
      <c r="D109" s="79" t="s">
        <v>1088</v>
      </c>
      <c r="E109" s="76"/>
      <c r="F109" s="95"/>
      <c r="G109" s="96"/>
    </row>
    <row r="110" spans="2:7" x14ac:dyDescent="0.2">
      <c r="B110" s="78">
        <v>0</v>
      </c>
      <c r="C110" s="88" t="s">
        <v>548</v>
      </c>
      <c r="D110" s="79" t="s">
        <v>547</v>
      </c>
      <c r="E110" s="170"/>
      <c r="G110" s="81"/>
    </row>
    <row r="111" spans="2:7" x14ac:dyDescent="0.2">
      <c r="B111" s="78">
        <v>-1034</v>
      </c>
      <c r="C111" s="88" t="s">
        <v>1050</v>
      </c>
      <c r="D111" s="79" t="s">
        <v>1089</v>
      </c>
      <c r="E111" s="76"/>
      <c r="F111" s="95"/>
      <c r="G111" s="96"/>
    </row>
    <row r="112" spans="2:7" x14ac:dyDescent="0.2">
      <c r="B112" s="78"/>
      <c r="C112" s="79"/>
      <c r="D112" s="79" t="s">
        <v>1090</v>
      </c>
      <c r="E112" s="170"/>
      <c r="G112" s="81"/>
    </row>
    <row r="113" spans="2:7" x14ac:dyDescent="0.2">
      <c r="B113" s="78">
        <f>G115-B106-B108-B111</f>
        <v>197838</v>
      </c>
      <c r="C113" s="168" t="s">
        <v>1051</v>
      </c>
      <c r="D113" s="60" t="s">
        <v>546</v>
      </c>
      <c r="E113" s="170"/>
      <c r="F113" s="92"/>
      <c r="G113" s="81"/>
    </row>
    <row r="114" spans="2:7" x14ac:dyDescent="0.2">
      <c r="B114" s="78"/>
      <c r="D114" s="79"/>
      <c r="E114" s="170"/>
      <c r="F114" s="77"/>
      <c r="G114" s="81"/>
    </row>
    <row r="115" spans="2:7" x14ac:dyDescent="0.2">
      <c r="B115" s="83">
        <f>B106+B108+B111+B113</f>
        <v>63331</v>
      </c>
      <c r="C115" s="84" t="s">
        <v>1039</v>
      </c>
      <c r="D115" s="98"/>
      <c r="E115" s="167" t="s">
        <v>1039</v>
      </c>
      <c r="F115" s="72"/>
      <c r="G115" s="85">
        <f>G108</f>
        <v>63331</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197838</v>
      </c>
    </row>
    <row r="123" spans="2:7" ht="15" x14ac:dyDescent="0.2">
      <c r="B123" s="78">
        <f>B125+B128+B131+B134+B137+B142+B143+B144</f>
        <v>76499</v>
      </c>
      <c r="C123" s="52"/>
      <c r="D123" s="79" t="s">
        <v>540</v>
      </c>
      <c r="E123" s="52"/>
      <c r="F123" s="52"/>
      <c r="G123" s="81">
        <f>G125+G128+G131+G134+G137+G142+G143+G144</f>
        <v>-121339</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2444</v>
      </c>
      <c r="D128" s="79" t="s">
        <v>536</v>
      </c>
      <c r="G128" s="81">
        <f>G129+G130</f>
        <v>-13559</v>
      </c>
    </row>
    <row r="129" spans="2:7" x14ac:dyDescent="0.2">
      <c r="B129" s="78">
        <v>14937</v>
      </c>
      <c r="D129" s="79" t="s">
        <v>535</v>
      </c>
      <c r="G129" s="81">
        <v>0</v>
      </c>
    </row>
    <row r="130" spans="2:7" x14ac:dyDescent="0.2">
      <c r="B130" s="78">
        <v>-12493</v>
      </c>
      <c r="D130" s="79" t="s">
        <v>534</v>
      </c>
      <c r="G130" s="81">
        <v>-13559</v>
      </c>
    </row>
    <row r="131" spans="2:7" x14ac:dyDescent="0.2">
      <c r="B131" s="78">
        <f>B132+B133</f>
        <v>-5185</v>
      </c>
      <c r="D131" s="79" t="s">
        <v>533</v>
      </c>
      <c r="G131" s="81">
        <f>G132+G133</f>
        <v>-498838</v>
      </c>
    </row>
    <row r="132" spans="2:7" x14ac:dyDescent="0.2">
      <c r="B132" s="78">
        <v>-14105</v>
      </c>
      <c r="D132" s="79" t="s">
        <v>532</v>
      </c>
      <c r="G132" s="81">
        <v>-498752</v>
      </c>
    </row>
    <row r="133" spans="2:7" x14ac:dyDescent="0.2">
      <c r="B133" s="78">
        <v>8920</v>
      </c>
      <c r="D133" s="79" t="s">
        <v>531</v>
      </c>
      <c r="G133" s="81">
        <v>-86</v>
      </c>
    </row>
    <row r="134" spans="2:7" x14ac:dyDescent="0.2">
      <c r="B134" s="78">
        <f>B135+B136</f>
        <v>48406</v>
      </c>
      <c r="D134" s="79" t="s">
        <v>530</v>
      </c>
      <c r="G134" s="81">
        <f>G135+G136</f>
        <v>-39941</v>
      </c>
    </row>
    <row r="135" spans="2:7" x14ac:dyDescent="0.2">
      <c r="B135" s="78">
        <v>12808</v>
      </c>
      <c r="D135" s="79" t="s">
        <v>529</v>
      </c>
      <c r="G135" s="81">
        <v>-14486</v>
      </c>
    </row>
    <row r="136" spans="2:7" x14ac:dyDescent="0.2">
      <c r="B136" s="78">
        <v>35598</v>
      </c>
      <c r="D136" s="79" t="s">
        <v>528</v>
      </c>
      <c r="G136" s="81">
        <v>-25455</v>
      </c>
    </row>
    <row r="137" spans="2:7" x14ac:dyDescent="0.2">
      <c r="B137" s="78">
        <f>B138+B141</f>
        <v>-9</v>
      </c>
      <c r="D137" s="97" t="s">
        <v>527</v>
      </c>
      <c r="G137" s="81">
        <f>G138+G141</f>
        <v>5632</v>
      </c>
    </row>
    <row r="138" spans="2:7" x14ac:dyDescent="0.2">
      <c r="B138" s="78">
        <f>B139+B140</f>
        <v>-9</v>
      </c>
      <c r="D138" s="97" t="s">
        <v>526</v>
      </c>
      <c r="G138" s="81">
        <f>G139+G140</f>
        <v>5632</v>
      </c>
    </row>
    <row r="139" spans="2:7" x14ac:dyDescent="0.2">
      <c r="B139" s="78">
        <v>-9</v>
      </c>
      <c r="D139" s="97" t="s">
        <v>525</v>
      </c>
      <c r="G139" s="81">
        <v>5632</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-4</v>
      </c>
      <c r="D143" s="79" t="s">
        <v>521</v>
      </c>
      <c r="G143" s="81">
        <v>2997</v>
      </c>
    </row>
    <row r="144" spans="2:7" x14ac:dyDescent="0.2">
      <c r="B144" s="78">
        <f>B145+B146</f>
        <v>30847</v>
      </c>
      <c r="D144" s="79" t="s">
        <v>520</v>
      </c>
      <c r="G144" s="81">
        <f>G145+G146</f>
        <v>422370</v>
      </c>
    </row>
    <row r="145" spans="2:7" x14ac:dyDescent="0.2">
      <c r="B145" s="78">
        <v>-246</v>
      </c>
      <c r="D145" s="79" t="s">
        <v>519</v>
      </c>
      <c r="G145" s="81">
        <v>-11869</v>
      </c>
    </row>
    <row r="146" spans="2:7" x14ac:dyDescent="0.2">
      <c r="B146" s="83">
        <v>31093</v>
      </c>
      <c r="C146" s="99"/>
      <c r="D146" s="98" t="s">
        <v>518</v>
      </c>
      <c r="E146" s="99"/>
      <c r="F146" s="99"/>
      <c r="G146" s="85">
        <v>434239</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672</v>
      </c>
      <c r="C3" s="117"/>
      <c r="D3" s="121"/>
      <c r="E3" s="117"/>
      <c r="F3" s="117"/>
      <c r="G3" s="117"/>
      <c r="H3" s="117"/>
      <c r="I3" s="117"/>
      <c r="J3" s="117"/>
      <c r="K3" s="117"/>
      <c r="L3" s="122"/>
    </row>
    <row r="4" spans="2:12" s="120" customFormat="1" ht="15" customHeight="1" x14ac:dyDescent="0.25">
      <c r="B4" s="70" t="s">
        <v>671</v>
      </c>
      <c r="C4" s="117"/>
      <c r="D4" s="121"/>
      <c r="E4" s="117"/>
      <c r="F4" s="117"/>
      <c r="G4" s="117"/>
      <c r="H4" s="117"/>
      <c r="I4" s="117"/>
      <c r="J4" s="117"/>
      <c r="K4" s="117"/>
      <c r="L4" s="122"/>
    </row>
    <row r="5" spans="2:12" s="123" customFormat="1" ht="15" customHeight="1" x14ac:dyDescent="0.2">
      <c r="B5" s="70" t="s">
        <v>670</v>
      </c>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185391</v>
      </c>
      <c r="C11" s="79" t="s">
        <v>1029</v>
      </c>
      <c r="D11" s="79" t="s">
        <v>599</v>
      </c>
      <c r="E11" s="166" t="s">
        <v>1052</v>
      </c>
      <c r="F11" s="80" t="s">
        <v>598</v>
      </c>
      <c r="G11" s="81">
        <f>G12+G13</f>
        <v>244686</v>
      </c>
    </row>
    <row r="12" spans="2:12" x14ac:dyDescent="0.2">
      <c r="B12" s="78">
        <f>G11-B11</f>
        <v>59295</v>
      </c>
      <c r="C12" s="79" t="s">
        <v>1030</v>
      </c>
      <c r="D12" s="60" t="s">
        <v>593</v>
      </c>
      <c r="E12" s="166" t="s">
        <v>1060</v>
      </c>
      <c r="F12" s="77" t="s">
        <v>1061</v>
      </c>
      <c r="G12" s="81">
        <v>244564</v>
      </c>
    </row>
    <row r="13" spans="2:12" x14ac:dyDescent="0.2">
      <c r="B13" s="78">
        <v>23868</v>
      </c>
      <c r="C13" s="79" t="s">
        <v>1031</v>
      </c>
      <c r="D13" s="79" t="s">
        <v>551</v>
      </c>
      <c r="E13" s="166" t="s">
        <v>1062</v>
      </c>
      <c r="F13" s="75" t="s">
        <v>1063</v>
      </c>
      <c r="G13" s="81">
        <v>122</v>
      </c>
    </row>
    <row r="14" spans="2:12" x14ac:dyDescent="0.2">
      <c r="B14" s="78">
        <f>B12-B13</f>
        <v>35427</v>
      </c>
      <c r="C14" s="79" t="s">
        <v>1032</v>
      </c>
      <c r="D14" s="60" t="s">
        <v>597</v>
      </c>
      <c r="E14" s="166"/>
      <c r="F14" s="77"/>
      <c r="G14" s="81"/>
    </row>
    <row r="15" spans="2:12" ht="7.15" customHeight="1" x14ac:dyDescent="0.2">
      <c r="B15" s="78"/>
      <c r="E15" s="76"/>
      <c r="F15" s="77"/>
      <c r="G15" s="81"/>
    </row>
    <row r="16" spans="2:12" x14ac:dyDescent="0.2">
      <c r="B16" s="83">
        <f>B11+B12</f>
        <v>244686</v>
      </c>
      <c r="C16" s="84" t="s">
        <v>545</v>
      </c>
      <c r="D16" s="72"/>
      <c r="E16" s="167" t="s">
        <v>1039</v>
      </c>
      <c r="F16" s="72"/>
      <c r="G16" s="85">
        <f>G11</f>
        <v>244686</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19023</v>
      </c>
      <c r="C26" s="79" t="s">
        <v>1033</v>
      </c>
      <c r="D26" s="79" t="s">
        <v>594</v>
      </c>
      <c r="E26" s="166" t="s">
        <v>1030</v>
      </c>
      <c r="F26" s="62" t="s">
        <v>593</v>
      </c>
      <c r="G26" s="81">
        <f>+B12</f>
        <v>59295</v>
      </c>
    </row>
    <row r="27" spans="2:7" x14ac:dyDescent="0.2">
      <c r="B27" s="78">
        <v>17307</v>
      </c>
      <c r="C27" s="79" t="s">
        <v>592</v>
      </c>
      <c r="E27" s="76"/>
      <c r="F27" s="77"/>
      <c r="G27" s="81"/>
    </row>
    <row r="28" spans="2:7" x14ac:dyDescent="0.2">
      <c r="B28" s="78">
        <f>B29+B30</f>
        <v>1716</v>
      </c>
      <c r="C28" s="79" t="s">
        <v>591</v>
      </c>
      <c r="E28" s="76"/>
      <c r="F28" s="77"/>
      <c r="G28" s="81"/>
    </row>
    <row r="29" spans="2:7" x14ac:dyDescent="0.2">
      <c r="B29" s="78">
        <v>1716</v>
      </c>
      <c r="C29" s="79" t="s">
        <v>1056</v>
      </c>
      <c r="E29" s="76"/>
      <c r="F29" s="77"/>
      <c r="G29" s="81"/>
    </row>
    <row r="30" spans="2:7" x14ac:dyDescent="0.2">
      <c r="B30" s="78">
        <v>0</v>
      </c>
      <c r="C30" s="79" t="s">
        <v>1057</v>
      </c>
      <c r="E30" s="76"/>
      <c r="F30" s="77"/>
      <c r="G30" s="81"/>
    </row>
    <row r="31" spans="2:7" ht="12.75" customHeight="1" x14ac:dyDescent="0.2">
      <c r="B31" s="78">
        <v>3820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36452</v>
      </c>
      <c r="C33" s="79" t="s">
        <v>1036</v>
      </c>
      <c r="D33" s="60" t="s">
        <v>587</v>
      </c>
      <c r="E33" s="76"/>
      <c r="F33" s="77"/>
      <c r="G33" s="81"/>
    </row>
    <row r="34" spans="2:7" x14ac:dyDescent="0.2">
      <c r="B34" s="78"/>
      <c r="E34" s="76"/>
      <c r="F34" s="77"/>
      <c r="G34" s="81"/>
    </row>
    <row r="35" spans="2:7" x14ac:dyDescent="0.2">
      <c r="B35" s="83">
        <f>B26+B31+B32+B33</f>
        <v>59295</v>
      </c>
      <c r="C35" s="84" t="s">
        <v>1039</v>
      </c>
      <c r="D35" s="72"/>
      <c r="E35" s="167" t="s">
        <v>1039</v>
      </c>
      <c r="F35" s="72"/>
      <c r="G35" s="85">
        <f>G26</f>
        <v>59295</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4616</v>
      </c>
      <c r="C42" s="79" t="s">
        <v>1037</v>
      </c>
      <c r="D42" s="82" t="s">
        <v>586</v>
      </c>
      <c r="E42" s="166" t="s">
        <v>1036</v>
      </c>
      <c r="F42" s="60" t="s">
        <v>587</v>
      </c>
      <c r="G42" s="81">
        <f>+B33</f>
        <v>36452</v>
      </c>
    </row>
    <row r="43" spans="2:7" x14ac:dyDescent="0.2">
      <c r="B43" s="78">
        <v>4616</v>
      </c>
      <c r="C43" s="88" t="s">
        <v>585</v>
      </c>
      <c r="E43" s="169" t="s">
        <v>1037</v>
      </c>
      <c r="F43" s="89" t="s">
        <v>586</v>
      </c>
      <c r="G43" s="81">
        <f>G44+G45+G47+G48+G49</f>
        <v>532</v>
      </c>
    </row>
    <row r="44" spans="2:7" x14ac:dyDescent="0.2">
      <c r="B44" s="78">
        <v>0</v>
      </c>
      <c r="C44" s="79" t="s">
        <v>584</v>
      </c>
      <c r="E44" s="169" t="s">
        <v>1064</v>
      </c>
      <c r="F44" s="75" t="s">
        <v>1065</v>
      </c>
      <c r="G44" s="81">
        <v>532</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32368</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36984</v>
      </c>
      <c r="C52" s="84" t="s">
        <v>1039</v>
      </c>
      <c r="D52" s="72"/>
      <c r="E52" s="167" t="s">
        <v>1039</v>
      </c>
      <c r="F52" s="72"/>
      <c r="G52" s="85">
        <f>G42+G43+G50</f>
        <v>36984</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3350</v>
      </c>
      <c r="C59" s="79" t="s">
        <v>1040</v>
      </c>
      <c r="D59" s="80" t="s">
        <v>578</v>
      </c>
      <c r="E59" s="166" t="s">
        <v>1038</v>
      </c>
      <c r="F59" s="60" t="s">
        <v>577</v>
      </c>
      <c r="G59" s="81">
        <f>+B49</f>
        <v>32368</v>
      </c>
    </row>
    <row r="60" spans="2:7" x14ac:dyDescent="0.2">
      <c r="B60" s="78">
        <v>3350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189</v>
      </c>
    </row>
    <row r="64" spans="2:7" x14ac:dyDescent="0.2">
      <c r="B64" s="78">
        <f>B65+B66+B67</f>
        <v>91</v>
      </c>
      <c r="C64" s="79" t="s">
        <v>1042</v>
      </c>
      <c r="D64" s="75" t="s">
        <v>572</v>
      </c>
      <c r="E64" s="166" t="s">
        <v>1080</v>
      </c>
      <c r="F64" s="75" t="s">
        <v>1081</v>
      </c>
      <c r="G64" s="81">
        <v>0</v>
      </c>
    </row>
    <row r="65" spans="2:7" x14ac:dyDescent="0.2">
      <c r="B65" s="78">
        <v>9</v>
      </c>
      <c r="C65" s="79" t="s">
        <v>571</v>
      </c>
      <c r="E65" s="166" t="s">
        <v>1082</v>
      </c>
      <c r="F65" s="75" t="s">
        <v>1083</v>
      </c>
      <c r="G65" s="81">
        <v>0</v>
      </c>
    </row>
    <row r="66" spans="2:7" x14ac:dyDescent="0.2">
      <c r="B66" s="78">
        <v>0</v>
      </c>
      <c r="C66" s="79" t="s">
        <v>570</v>
      </c>
      <c r="E66" s="166" t="s">
        <v>1084</v>
      </c>
      <c r="F66" s="75" t="s">
        <v>1085</v>
      </c>
      <c r="G66" s="81">
        <v>189</v>
      </c>
    </row>
    <row r="67" spans="2:7" x14ac:dyDescent="0.2">
      <c r="B67" s="78">
        <v>82</v>
      </c>
      <c r="C67" s="79" t="s">
        <v>569</v>
      </c>
      <c r="E67" s="76"/>
      <c r="F67" s="77"/>
      <c r="G67" s="81"/>
    </row>
    <row r="68" spans="2:7" x14ac:dyDescent="0.2">
      <c r="B68" s="78">
        <f>G70-B59-B62-B64</f>
        <v>29116</v>
      </c>
      <c r="C68" s="79" t="s">
        <v>1043</v>
      </c>
      <c r="D68" s="79" t="s">
        <v>564</v>
      </c>
      <c r="E68" s="76"/>
      <c r="F68" s="77"/>
      <c r="G68" s="81"/>
    </row>
    <row r="69" spans="2:7" ht="17.45" customHeight="1" x14ac:dyDescent="0.2">
      <c r="B69" s="78"/>
      <c r="E69" s="76"/>
      <c r="F69" s="77"/>
      <c r="G69" s="81"/>
    </row>
    <row r="70" spans="2:7" ht="17.45" customHeight="1" x14ac:dyDescent="0.2">
      <c r="B70" s="83">
        <f>B59+B62+B64+B68</f>
        <v>32557</v>
      </c>
      <c r="C70" s="84" t="s">
        <v>1039</v>
      </c>
      <c r="D70" s="72"/>
      <c r="E70" s="167" t="s">
        <v>1039</v>
      </c>
      <c r="F70" s="72"/>
      <c r="G70" s="85">
        <f>G59+G60+G63</f>
        <v>32557</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29116</v>
      </c>
    </row>
    <row r="78" spans="2:7" x14ac:dyDescent="0.2">
      <c r="B78" s="78"/>
      <c r="D78" s="79" t="s">
        <v>563</v>
      </c>
      <c r="E78" s="166"/>
      <c r="F78" s="79"/>
      <c r="G78" s="81"/>
    </row>
    <row r="79" spans="2:7" x14ac:dyDescent="0.2">
      <c r="B79" s="78">
        <f>G82-B77</f>
        <v>29116</v>
      </c>
      <c r="C79" s="79" t="s">
        <v>1045</v>
      </c>
      <c r="D79" s="62" t="s">
        <v>562</v>
      </c>
      <c r="E79" s="76"/>
      <c r="F79" s="77"/>
      <c r="G79" s="81"/>
    </row>
    <row r="80" spans="2:7" x14ac:dyDescent="0.2">
      <c r="B80" s="78">
        <f>B79-B13</f>
        <v>5248</v>
      </c>
      <c r="C80" s="79" t="s">
        <v>1046</v>
      </c>
      <c r="D80" s="60" t="s">
        <v>559</v>
      </c>
      <c r="E80" s="76"/>
      <c r="F80" s="77"/>
      <c r="G80" s="81"/>
    </row>
    <row r="81" spans="2:7" x14ac:dyDescent="0.2">
      <c r="B81" s="78"/>
      <c r="E81" s="76"/>
      <c r="F81" s="77"/>
      <c r="G81" s="81"/>
    </row>
    <row r="82" spans="2:7" x14ac:dyDescent="0.2">
      <c r="B82" s="83">
        <f>B77+B79</f>
        <v>29116</v>
      </c>
      <c r="C82" s="84" t="s">
        <v>1039</v>
      </c>
      <c r="D82" s="72"/>
      <c r="E82" s="167" t="s">
        <v>1039</v>
      </c>
      <c r="F82" s="72"/>
      <c r="G82" s="85">
        <f>G77</f>
        <v>29116</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5513</v>
      </c>
      <c r="C92" s="79" t="s">
        <v>1047</v>
      </c>
      <c r="D92" s="60" t="s">
        <v>552</v>
      </c>
      <c r="E92" s="166" t="s">
        <v>1045</v>
      </c>
      <c r="F92" s="60" t="s">
        <v>559</v>
      </c>
      <c r="G92" s="81">
        <f>+B80</f>
        <v>5248</v>
      </c>
    </row>
    <row r="93" spans="2:7" x14ac:dyDescent="0.2">
      <c r="B93" s="78"/>
      <c r="D93" s="62" t="s">
        <v>550</v>
      </c>
      <c r="E93" s="166" t="s">
        <v>1053</v>
      </c>
      <c r="F93" s="75" t="s">
        <v>558</v>
      </c>
      <c r="G93" s="81">
        <f>G94+G95</f>
        <v>265</v>
      </c>
    </row>
    <row r="94" spans="2:7" x14ac:dyDescent="0.2">
      <c r="B94" s="78"/>
      <c r="D94" s="79"/>
      <c r="E94" s="166" t="s">
        <v>557</v>
      </c>
      <c r="G94" s="81">
        <v>196</v>
      </c>
    </row>
    <row r="95" spans="2:7" x14ac:dyDescent="0.2">
      <c r="B95" s="78"/>
      <c r="D95" s="79"/>
      <c r="E95" s="166" t="s">
        <v>556</v>
      </c>
      <c r="G95" s="81">
        <v>69</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5513</v>
      </c>
      <c r="C99" s="84" t="s">
        <v>1039</v>
      </c>
      <c r="D99" s="72"/>
      <c r="E99" s="167" t="s">
        <v>1039</v>
      </c>
      <c r="F99" s="72"/>
      <c r="G99" s="85">
        <f>G92+G93+G96</f>
        <v>5513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21636</v>
      </c>
      <c r="C106" s="79" t="s">
        <v>1048</v>
      </c>
      <c r="D106" s="94" t="s">
        <v>553</v>
      </c>
      <c r="E106" s="76"/>
      <c r="F106" s="77"/>
      <c r="G106" s="76"/>
    </row>
    <row r="107" spans="2:7" x14ac:dyDescent="0.2">
      <c r="B107" s="78">
        <v>21617</v>
      </c>
      <c r="C107" s="79" t="s">
        <v>1049</v>
      </c>
      <c r="D107" s="79"/>
      <c r="E107" s="166" t="s">
        <v>1047</v>
      </c>
      <c r="F107" s="62" t="s">
        <v>552</v>
      </c>
      <c r="G107" s="81"/>
    </row>
    <row r="108" spans="2:7" x14ac:dyDescent="0.2">
      <c r="B108" s="78">
        <f>-B13</f>
        <v>-23868</v>
      </c>
      <c r="C108" s="79" t="s">
        <v>1055</v>
      </c>
      <c r="D108" s="79" t="s">
        <v>551</v>
      </c>
      <c r="E108" s="166"/>
      <c r="F108" s="61" t="s">
        <v>550</v>
      </c>
      <c r="G108" s="81">
        <f>B92</f>
        <v>5513</v>
      </c>
    </row>
    <row r="109" spans="2:7" x14ac:dyDescent="0.2">
      <c r="B109" s="78">
        <v>19</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7745</v>
      </c>
      <c r="C113" s="168" t="s">
        <v>1051</v>
      </c>
      <c r="D113" s="60" t="s">
        <v>546</v>
      </c>
      <c r="E113" s="170"/>
      <c r="F113" s="92"/>
      <c r="G113" s="81"/>
    </row>
    <row r="114" spans="2:7" x14ac:dyDescent="0.2">
      <c r="B114" s="78"/>
      <c r="D114" s="79"/>
      <c r="E114" s="170"/>
      <c r="F114" s="77"/>
      <c r="G114" s="81"/>
    </row>
    <row r="115" spans="2:7" x14ac:dyDescent="0.2">
      <c r="B115" s="83">
        <f>B106+B108+B111+B113</f>
        <v>5513</v>
      </c>
      <c r="C115" s="84" t="s">
        <v>1039</v>
      </c>
      <c r="D115" s="98"/>
      <c r="E115" s="167" t="s">
        <v>1039</v>
      </c>
      <c r="F115" s="72"/>
      <c r="G115" s="85">
        <f>G108</f>
        <v>5513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7745</v>
      </c>
    </row>
    <row r="123" spans="2:7" ht="15" x14ac:dyDescent="0.2">
      <c r="B123" s="78">
        <f>B125+B128+B131+B134+B137+B142+B143+B144</f>
        <v>11191</v>
      </c>
      <c r="C123" s="52"/>
      <c r="D123" s="79" t="s">
        <v>540</v>
      </c>
      <c r="E123" s="52"/>
      <c r="F123" s="52"/>
      <c r="G123" s="81">
        <f>G125+G128+G131+G134+G137+G142+G143+G144</f>
        <v>3446</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7455</v>
      </c>
      <c r="D128" s="79" t="s">
        <v>536</v>
      </c>
      <c r="G128" s="81">
        <f>G129+G130</f>
        <v>6559</v>
      </c>
    </row>
    <row r="129" spans="2:7" x14ac:dyDescent="0.2">
      <c r="B129" s="78">
        <v>3067</v>
      </c>
      <c r="D129" s="79" t="s">
        <v>535</v>
      </c>
      <c r="G129" s="81">
        <v>0</v>
      </c>
    </row>
    <row r="130" spans="2:7" x14ac:dyDescent="0.2">
      <c r="B130" s="78">
        <v>4388</v>
      </c>
      <c r="D130" s="79" t="s">
        <v>534</v>
      </c>
      <c r="G130" s="81">
        <v>6559</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-2864</v>
      </c>
      <c r="D134" s="79" t="s">
        <v>530</v>
      </c>
      <c r="G134" s="81">
        <f>G135+G136</f>
        <v>-390</v>
      </c>
    </row>
    <row r="135" spans="2:7" x14ac:dyDescent="0.2">
      <c r="B135" s="78">
        <v>-2200</v>
      </c>
      <c r="D135" s="79" t="s">
        <v>529</v>
      </c>
      <c r="G135" s="81">
        <v>3063</v>
      </c>
    </row>
    <row r="136" spans="2:7" x14ac:dyDescent="0.2">
      <c r="B136" s="78">
        <v>-664</v>
      </c>
      <c r="D136" s="79" t="s">
        <v>528</v>
      </c>
      <c r="G136" s="81">
        <v>-3453</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-40</v>
      </c>
    </row>
    <row r="144" spans="2:7" x14ac:dyDescent="0.2">
      <c r="B144" s="78">
        <f>B145+B146</f>
        <v>6600</v>
      </c>
      <c r="D144" s="79" t="s">
        <v>520</v>
      </c>
      <c r="G144" s="81">
        <f>G145+G146</f>
        <v>-2683</v>
      </c>
    </row>
    <row r="145" spans="2:7" x14ac:dyDescent="0.2">
      <c r="B145" s="78">
        <v>4978</v>
      </c>
      <c r="D145" s="79" t="s">
        <v>519</v>
      </c>
      <c r="G145" s="81">
        <v>1467</v>
      </c>
    </row>
    <row r="146" spans="2:7" x14ac:dyDescent="0.2">
      <c r="B146" s="83">
        <v>1622</v>
      </c>
      <c r="C146" s="99"/>
      <c r="D146" s="98" t="s">
        <v>518</v>
      </c>
      <c r="E146" s="99"/>
      <c r="F146" s="99"/>
      <c r="G146" s="85">
        <v>-4150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673</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195501</v>
      </c>
      <c r="C11" s="79" t="s">
        <v>1029</v>
      </c>
      <c r="D11" s="79" t="s">
        <v>599</v>
      </c>
      <c r="E11" s="166" t="s">
        <v>1052</v>
      </c>
      <c r="F11" s="80" t="s">
        <v>598</v>
      </c>
      <c r="G11" s="81">
        <f>G12+G13</f>
        <v>343152</v>
      </c>
    </row>
    <row r="12" spans="2:12" x14ac:dyDescent="0.2">
      <c r="B12" s="78">
        <f>G11-B11</f>
        <v>147651</v>
      </c>
      <c r="C12" s="79" t="s">
        <v>1030</v>
      </c>
      <c r="D12" s="60" t="s">
        <v>593</v>
      </c>
      <c r="E12" s="166" t="s">
        <v>1060</v>
      </c>
      <c r="F12" s="77" t="s">
        <v>1061</v>
      </c>
      <c r="G12" s="81">
        <v>340342</v>
      </c>
    </row>
    <row r="13" spans="2:12" x14ac:dyDescent="0.2">
      <c r="B13" s="78">
        <v>84353</v>
      </c>
      <c r="C13" s="79" t="s">
        <v>1031</v>
      </c>
      <c r="D13" s="79" t="s">
        <v>551</v>
      </c>
      <c r="E13" s="166" t="s">
        <v>1062</v>
      </c>
      <c r="F13" s="75" t="s">
        <v>1063</v>
      </c>
      <c r="G13" s="81">
        <v>2810</v>
      </c>
    </row>
    <row r="14" spans="2:12" x14ac:dyDescent="0.2">
      <c r="B14" s="78">
        <f>B12-B13</f>
        <v>63298</v>
      </c>
      <c r="C14" s="79" t="s">
        <v>1032</v>
      </c>
      <c r="D14" s="60" t="s">
        <v>597</v>
      </c>
      <c r="E14" s="166"/>
      <c r="F14" s="77"/>
      <c r="G14" s="81"/>
    </row>
    <row r="15" spans="2:12" ht="7.15" customHeight="1" x14ac:dyDescent="0.2">
      <c r="B15" s="78"/>
      <c r="E15" s="76"/>
      <c r="F15" s="77"/>
      <c r="G15" s="81"/>
    </row>
    <row r="16" spans="2:12" x14ac:dyDescent="0.2">
      <c r="B16" s="83">
        <f>B11+B12</f>
        <v>343152</v>
      </c>
      <c r="C16" s="84" t="s">
        <v>545</v>
      </c>
      <c r="D16" s="72"/>
      <c r="E16" s="167" t="s">
        <v>1039</v>
      </c>
      <c r="F16" s="72"/>
      <c r="G16" s="85">
        <f>G11</f>
        <v>343152</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66065</v>
      </c>
      <c r="C26" s="79" t="s">
        <v>1033</v>
      </c>
      <c r="D26" s="79" t="s">
        <v>594</v>
      </c>
      <c r="E26" s="166" t="s">
        <v>1030</v>
      </c>
      <c r="F26" s="62" t="s">
        <v>593</v>
      </c>
      <c r="G26" s="81">
        <f>+B12</f>
        <v>147651</v>
      </c>
    </row>
    <row r="27" spans="2:7" x14ac:dyDescent="0.2">
      <c r="B27" s="78">
        <v>51168</v>
      </c>
      <c r="C27" s="79" t="s">
        <v>592</v>
      </c>
      <c r="E27" s="76"/>
      <c r="F27" s="77"/>
      <c r="G27" s="81"/>
    </row>
    <row r="28" spans="2:7" x14ac:dyDescent="0.2">
      <c r="B28" s="78">
        <f>B29+B30</f>
        <v>14897</v>
      </c>
      <c r="C28" s="79" t="s">
        <v>591</v>
      </c>
      <c r="E28" s="76"/>
      <c r="F28" s="77"/>
      <c r="G28" s="81"/>
    </row>
    <row r="29" spans="2:7" x14ac:dyDescent="0.2">
      <c r="B29" s="78">
        <v>14807</v>
      </c>
      <c r="C29" s="79" t="s">
        <v>1056</v>
      </c>
      <c r="E29" s="76"/>
      <c r="F29" s="77"/>
      <c r="G29" s="81"/>
    </row>
    <row r="30" spans="2:7" x14ac:dyDescent="0.2">
      <c r="B30" s="78">
        <v>90</v>
      </c>
      <c r="C30" s="79" t="s">
        <v>1057</v>
      </c>
      <c r="E30" s="76"/>
      <c r="F30" s="77"/>
      <c r="G30" s="81"/>
    </row>
    <row r="31" spans="2:7" ht="12.75" customHeight="1" x14ac:dyDescent="0.2">
      <c r="B31" s="78">
        <v>7028</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74558</v>
      </c>
      <c r="C33" s="79" t="s">
        <v>1036</v>
      </c>
      <c r="D33" s="60" t="s">
        <v>587</v>
      </c>
      <c r="E33" s="76"/>
      <c r="F33" s="77"/>
      <c r="G33" s="81"/>
    </row>
    <row r="34" spans="2:7" x14ac:dyDescent="0.2">
      <c r="B34" s="78"/>
      <c r="E34" s="76"/>
      <c r="F34" s="77"/>
      <c r="G34" s="81"/>
    </row>
    <row r="35" spans="2:7" x14ac:dyDescent="0.2">
      <c r="B35" s="83">
        <f>B26+B31+B32+B33</f>
        <v>147651</v>
      </c>
      <c r="C35" s="84" t="s">
        <v>1039</v>
      </c>
      <c r="D35" s="72"/>
      <c r="E35" s="167" t="s">
        <v>1039</v>
      </c>
      <c r="F35" s="72"/>
      <c r="G35" s="85">
        <f>G26</f>
        <v>147651</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18284</v>
      </c>
      <c r="C42" s="79" t="s">
        <v>1037</v>
      </c>
      <c r="D42" s="82" t="s">
        <v>586</v>
      </c>
      <c r="E42" s="166" t="s">
        <v>1036</v>
      </c>
      <c r="F42" s="60" t="s">
        <v>587</v>
      </c>
      <c r="G42" s="81">
        <f>+B33</f>
        <v>74558</v>
      </c>
    </row>
    <row r="43" spans="2:7" x14ac:dyDescent="0.2">
      <c r="B43" s="78">
        <v>15699</v>
      </c>
      <c r="C43" s="88" t="s">
        <v>585</v>
      </c>
      <c r="E43" s="169" t="s">
        <v>1037</v>
      </c>
      <c r="F43" s="89" t="s">
        <v>586</v>
      </c>
      <c r="G43" s="81">
        <f>G44+G45+G47+G48+G49</f>
        <v>11665</v>
      </c>
    </row>
    <row r="44" spans="2:7" x14ac:dyDescent="0.2">
      <c r="B44" s="78">
        <v>2585</v>
      </c>
      <c r="C44" s="79" t="s">
        <v>584</v>
      </c>
      <c r="E44" s="169" t="s">
        <v>1064</v>
      </c>
      <c r="F44" s="75" t="s">
        <v>1065</v>
      </c>
      <c r="G44" s="81">
        <v>6283</v>
      </c>
    </row>
    <row r="45" spans="2:7" x14ac:dyDescent="0.2">
      <c r="B45" s="78">
        <v>0</v>
      </c>
      <c r="C45" s="79" t="s">
        <v>583</v>
      </c>
      <c r="D45" s="77"/>
      <c r="E45" s="166" t="s">
        <v>1066</v>
      </c>
      <c r="F45" s="75" t="s">
        <v>1067</v>
      </c>
      <c r="G45" s="81">
        <v>5382</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67939</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86223</v>
      </c>
      <c r="C52" s="84" t="s">
        <v>1039</v>
      </c>
      <c r="D52" s="72"/>
      <c r="E52" s="167" t="s">
        <v>1039</v>
      </c>
      <c r="F52" s="72"/>
      <c r="G52" s="85">
        <f>G42+G43+G50</f>
        <v>86223</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2062</v>
      </c>
      <c r="C59" s="79" t="s">
        <v>1040</v>
      </c>
      <c r="D59" s="80" t="s">
        <v>578</v>
      </c>
      <c r="E59" s="166" t="s">
        <v>1038</v>
      </c>
      <c r="F59" s="60" t="s">
        <v>577</v>
      </c>
      <c r="G59" s="81">
        <f>+B49</f>
        <v>67939</v>
      </c>
    </row>
    <row r="60" spans="2:7" x14ac:dyDescent="0.2">
      <c r="B60" s="78">
        <v>2062</v>
      </c>
      <c r="C60" s="79" t="s">
        <v>576</v>
      </c>
      <c r="E60" s="166" t="s">
        <v>1058</v>
      </c>
      <c r="F60" s="79" t="s">
        <v>1059</v>
      </c>
      <c r="G60" s="81">
        <f>G61+G62</f>
        <v>90</v>
      </c>
    </row>
    <row r="61" spans="2:7" x14ac:dyDescent="0.2">
      <c r="B61" s="78">
        <v>0</v>
      </c>
      <c r="C61" s="79" t="s">
        <v>575</v>
      </c>
      <c r="E61" s="166" t="s">
        <v>1076</v>
      </c>
      <c r="F61" s="75" t="s">
        <v>1077</v>
      </c>
      <c r="G61" s="81">
        <v>0</v>
      </c>
    </row>
    <row r="62" spans="2:7" x14ac:dyDescent="0.2">
      <c r="B62" s="78">
        <v>90</v>
      </c>
      <c r="C62" s="79" t="s">
        <v>1041</v>
      </c>
      <c r="D62" s="79" t="s">
        <v>574</v>
      </c>
      <c r="E62" s="166" t="s">
        <v>1078</v>
      </c>
      <c r="F62" s="75" t="s">
        <v>1079</v>
      </c>
      <c r="G62" s="81">
        <v>90</v>
      </c>
    </row>
    <row r="63" spans="2:7" x14ac:dyDescent="0.2">
      <c r="B63" s="78"/>
      <c r="D63" s="79" t="s">
        <v>573</v>
      </c>
      <c r="E63" s="166" t="s">
        <v>1042</v>
      </c>
      <c r="F63" s="75" t="s">
        <v>572</v>
      </c>
      <c r="G63" s="81">
        <f>G64+G65+G66</f>
        <v>553</v>
      </c>
    </row>
    <row r="64" spans="2:7" x14ac:dyDescent="0.2">
      <c r="B64" s="78">
        <f>B65+B66+B67</f>
        <v>817</v>
      </c>
      <c r="C64" s="79" t="s">
        <v>1042</v>
      </c>
      <c r="D64" s="75" t="s">
        <v>572</v>
      </c>
      <c r="E64" s="166" t="s">
        <v>1080</v>
      </c>
      <c r="F64" s="75" t="s">
        <v>1081</v>
      </c>
      <c r="G64" s="81">
        <v>0</v>
      </c>
    </row>
    <row r="65" spans="2:7" x14ac:dyDescent="0.2">
      <c r="B65" s="78">
        <v>770</v>
      </c>
      <c r="C65" s="79" t="s">
        <v>571</v>
      </c>
      <c r="E65" s="166" t="s">
        <v>1082</v>
      </c>
      <c r="F65" s="75" t="s">
        <v>1083</v>
      </c>
      <c r="G65" s="81">
        <v>8</v>
      </c>
    </row>
    <row r="66" spans="2:7" x14ac:dyDescent="0.2">
      <c r="B66" s="78">
        <v>0</v>
      </c>
      <c r="C66" s="79" t="s">
        <v>570</v>
      </c>
      <c r="E66" s="166" t="s">
        <v>1084</v>
      </c>
      <c r="F66" s="75" t="s">
        <v>1085</v>
      </c>
      <c r="G66" s="81">
        <v>545</v>
      </c>
    </row>
    <row r="67" spans="2:7" x14ac:dyDescent="0.2">
      <c r="B67" s="78">
        <v>47</v>
      </c>
      <c r="C67" s="79" t="s">
        <v>569</v>
      </c>
      <c r="E67" s="76"/>
      <c r="F67" s="77"/>
      <c r="G67" s="81"/>
    </row>
    <row r="68" spans="2:7" x14ac:dyDescent="0.2">
      <c r="B68" s="78">
        <f>G70-B59-B62-B64</f>
        <v>65613</v>
      </c>
      <c r="C68" s="79" t="s">
        <v>1043</v>
      </c>
      <c r="D68" s="79" t="s">
        <v>564</v>
      </c>
      <c r="E68" s="76"/>
      <c r="F68" s="77"/>
      <c r="G68" s="81"/>
    </row>
    <row r="69" spans="2:7" ht="17.45" customHeight="1" x14ac:dyDescent="0.2">
      <c r="B69" s="78"/>
      <c r="E69" s="76"/>
      <c r="F69" s="77"/>
      <c r="G69" s="81"/>
    </row>
    <row r="70" spans="2:7" ht="17.45" customHeight="1" x14ac:dyDescent="0.2">
      <c r="B70" s="83">
        <f>B59+B62+B64+B68</f>
        <v>68582</v>
      </c>
      <c r="C70" s="84" t="s">
        <v>1039</v>
      </c>
      <c r="D70" s="72"/>
      <c r="E70" s="167" t="s">
        <v>1039</v>
      </c>
      <c r="F70" s="72"/>
      <c r="G70" s="85">
        <f>G59+G60+G63</f>
        <v>68582</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65613</v>
      </c>
    </row>
    <row r="78" spans="2:7" x14ac:dyDescent="0.2">
      <c r="B78" s="78"/>
      <c r="D78" s="79" t="s">
        <v>563</v>
      </c>
      <c r="E78" s="166"/>
      <c r="F78" s="79"/>
      <c r="G78" s="81"/>
    </row>
    <row r="79" spans="2:7" x14ac:dyDescent="0.2">
      <c r="B79" s="78">
        <f>G82-B77</f>
        <v>65613</v>
      </c>
      <c r="C79" s="79" t="s">
        <v>1045</v>
      </c>
      <c r="D79" s="62" t="s">
        <v>562</v>
      </c>
      <c r="E79" s="76"/>
      <c r="F79" s="77"/>
      <c r="G79" s="81"/>
    </row>
    <row r="80" spans="2:7" x14ac:dyDescent="0.2">
      <c r="B80" s="78">
        <f>B79-B13</f>
        <v>-18740</v>
      </c>
      <c r="C80" s="79" t="s">
        <v>1046</v>
      </c>
      <c r="D80" s="60" t="s">
        <v>559</v>
      </c>
      <c r="E80" s="76"/>
      <c r="F80" s="77"/>
      <c r="G80" s="81"/>
    </row>
    <row r="81" spans="2:7" x14ac:dyDescent="0.2">
      <c r="B81" s="78"/>
      <c r="E81" s="76"/>
      <c r="F81" s="77"/>
      <c r="G81" s="81"/>
    </row>
    <row r="82" spans="2:7" x14ac:dyDescent="0.2">
      <c r="B82" s="83">
        <f>B77+B79</f>
        <v>65613</v>
      </c>
      <c r="C82" s="84" t="s">
        <v>1039</v>
      </c>
      <c r="D82" s="72"/>
      <c r="E82" s="167" t="s">
        <v>1039</v>
      </c>
      <c r="F82" s="72"/>
      <c r="G82" s="85">
        <f>G77</f>
        <v>65613</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-10137</v>
      </c>
      <c r="C92" s="79" t="s">
        <v>1047</v>
      </c>
      <c r="D92" s="60" t="s">
        <v>552</v>
      </c>
      <c r="E92" s="166" t="s">
        <v>1045</v>
      </c>
      <c r="F92" s="60" t="s">
        <v>559</v>
      </c>
      <c r="G92" s="81">
        <f>+B80</f>
        <v>-18740</v>
      </c>
    </row>
    <row r="93" spans="2:7" x14ac:dyDescent="0.2">
      <c r="B93" s="78"/>
      <c r="D93" s="62" t="s">
        <v>550</v>
      </c>
      <c r="E93" s="166" t="s">
        <v>1053</v>
      </c>
      <c r="F93" s="75" t="s">
        <v>558</v>
      </c>
      <c r="G93" s="81">
        <f>G94+G95</f>
        <v>8817</v>
      </c>
    </row>
    <row r="94" spans="2:7" x14ac:dyDescent="0.2">
      <c r="B94" s="78"/>
      <c r="D94" s="79"/>
      <c r="E94" s="166" t="s">
        <v>557</v>
      </c>
      <c r="G94" s="81">
        <v>6665</v>
      </c>
    </row>
    <row r="95" spans="2:7" x14ac:dyDescent="0.2">
      <c r="B95" s="78"/>
      <c r="D95" s="79"/>
      <c r="E95" s="166" t="s">
        <v>556</v>
      </c>
      <c r="G95" s="81">
        <v>2152</v>
      </c>
    </row>
    <row r="96" spans="2:7" x14ac:dyDescent="0.2">
      <c r="B96" s="78"/>
      <c r="C96" s="79"/>
      <c r="E96" s="166" t="s">
        <v>1054</v>
      </c>
      <c r="F96" s="75" t="s">
        <v>555</v>
      </c>
      <c r="G96" s="81">
        <f>G97</f>
        <v>-214</v>
      </c>
    </row>
    <row r="97" spans="2:7" x14ac:dyDescent="0.2">
      <c r="B97" s="90"/>
      <c r="C97" s="91"/>
      <c r="D97" s="79"/>
      <c r="E97" s="166" t="s">
        <v>1086</v>
      </c>
      <c r="F97" s="92" t="s">
        <v>1087</v>
      </c>
      <c r="G97" s="81">
        <v>-214</v>
      </c>
    </row>
    <row r="98" spans="2:7" x14ac:dyDescent="0.2">
      <c r="B98" s="78"/>
      <c r="E98" s="76"/>
      <c r="F98" s="77"/>
      <c r="G98" s="81"/>
    </row>
    <row r="99" spans="2:7" x14ac:dyDescent="0.2">
      <c r="B99" s="83">
        <f>B92</f>
        <v>-10137</v>
      </c>
      <c r="C99" s="84" t="s">
        <v>1039</v>
      </c>
      <c r="D99" s="72"/>
      <c r="E99" s="167" t="s">
        <v>1039</v>
      </c>
      <c r="F99" s="72"/>
      <c r="G99" s="85">
        <f>G92+G93+G96</f>
        <v>-10137</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11324</v>
      </c>
      <c r="C106" s="79" t="s">
        <v>1048</v>
      </c>
      <c r="D106" s="94" t="s">
        <v>553</v>
      </c>
      <c r="E106" s="76"/>
      <c r="F106" s="77"/>
      <c r="G106" s="76"/>
    </row>
    <row r="107" spans="2:7" x14ac:dyDescent="0.2">
      <c r="B107" s="78">
        <v>-529</v>
      </c>
      <c r="C107" s="79" t="s">
        <v>1049</v>
      </c>
      <c r="D107" s="79"/>
      <c r="E107" s="166" t="s">
        <v>1047</v>
      </c>
      <c r="F107" s="62" t="s">
        <v>552</v>
      </c>
      <c r="G107" s="81"/>
    </row>
    <row r="108" spans="2:7" x14ac:dyDescent="0.2">
      <c r="B108" s="78">
        <f>-B13</f>
        <v>-84353</v>
      </c>
      <c r="C108" s="79" t="s">
        <v>1055</v>
      </c>
      <c r="D108" s="79" t="s">
        <v>551</v>
      </c>
      <c r="E108" s="166"/>
      <c r="F108" s="61" t="s">
        <v>550</v>
      </c>
      <c r="G108" s="81">
        <f>B92</f>
        <v>-10137</v>
      </c>
    </row>
    <row r="109" spans="2:7" x14ac:dyDescent="0.2">
      <c r="B109" s="78">
        <v>11853</v>
      </c>
      <c r="C109" s="88" t="s">
        <v>549</v>
      </c>
      <c r="D109" s="79" t="s">
        <v>1088</v>
      </c>
      <c r="E109" s="76"/>
      <c r="F109" s="95"/>
      <c r="G109" s="96"/>
    </row>
    <row r="110" spans="2:7" x14ac:dyDescent="0.2">
      <c r="B110" s="78">
        <v>0</v>
      </c>
      <c r="C110" s="88" t="s">
        <v>548</v>
      </c>
      <c r="D110" s="79" t="s">
        <v>547</v>
      </c>
      <c r="E110" s="170"/>
      <c r="G110" s="81"/>
    </row>
    <row r="111" spans="2:7" x14ac:dyDescent="0.2">
      <c r="B111" s="78">
        <v>42799</v>
      </c>
      <c r="C111" s="88" t="s">
        <v>1050</v>
      </c>
      <c r="D111" s="79" t="s">
        <v>1089</v>
      </c>
      <c r="E111" s="76"/>
      <c r="F111" s="95"/>
      <c r="G111" s="96"/>
    </row>
    <row r="112" spans="2:7" x14ac:dyDescent="0.2">
      <c r="B112" s="78"/>
      <c r="C112" s="79"/>
      <c r="D112" s="79" t="s">
        <v>1090</v>
      </c>
      <c r="E112" s="170"/>
      <c r="G112" s="81"/>
    </row>
    <row r="113" spans="2:7" x14ac:dyDescent="0.2">
      <c r="B113" s="78">
        <f>G115-B106-B108-B111</f>
        <v>20093</v>
      </c>
      <c r="C113" s="168" t="s">
        <v>1051</v>
      </c>
      <c r="D113" s="60" t="s">
        <v>546</v>
      </c>
      <c r="E113" s="170"/>
      <c r="F113" s="92"/>
      <c r="G113" s="81"/>
    </row>
    <row r="114" spans="2:7" x14ac:dyDescent="0.2">
      <c r="B114" s="78"/>
      <c r="D114" s="79"/>
      <c r="E114" s="170"/>
      <c r="F114" s="77"/>
      <c r="G114" s="81"/>
    </row>
    <row r="115" spans="2:7" x14ac:dyDescent="0.2">
      <c r="B115" s="83">
        <f>B106+B108+B111+B113</f>
        <v>-10137</v>
      </c>
      <c r="C115" s="84" t="s">
        <v>1039</v>
      </c>
      <c r="D115" s="98"/>
      <c r="E115" s="167" t="s">
        <v>1039</v>
      </c>
      <c r="F115" s="72"/>
      <c r="G115" s="85">
        <f>G108</f>
        <v>-10137</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20093</v>
      </c>
    </row>
    <row r="123" spans="2:7" ht="15" x14ac:dyDescent="0.2">
      <c r="B123" s="78">
        <f>B125+B128+B131+B134+B137+B142+B143+B144</f>
        <v>-2003</v>
      </c>
      <c r="C123" s="52"/>
      <c r="D123" s="79" t="s">
        <v>540</v>
      </c>
      <c r="E123" s="52"/>
      <c r="F123" s="52"/>
      <c r="G123" s="81">
        <f>G125+G128+G131+G134+G137+G142+G143+G144</f>
        <v>-22096</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116948</v>
      </c>
      <c r="D128" s="79" t="s">
        <v>536</v>
      </c>
      <c r="G128" s="81">
        <f>G129+G130</f>
        <v>-5575</v>
      </c>
    </row>
    <row r="129" spans="2:7" x14ac:dyDescent="0.2">
      <c r="B129" s="78">
        <v>104489</v>
      </c>
      <c r="D129" s="79" t="s">
        <v>535</v>
      </c>
      <c r="G129" s="81">
        <v>0</v>
      </c>
    </row>
    <row r="130" spans="2:7" x14ac:dyDescent="0.2">
      <c r="B130" s="78">
        <v>12459</v>
      </c>
      <c r="D130" s="79" t="s">
        <v>534</v>
      </c>
      <c r="G130" s="81">
        <v>-5575</v>
      </c>
    </row>
    <row r="131" spans="2:7" x14ac:dyDescent="0.2">
      <c r="B131" s="78">
        <f>B132+B133</f>
        <v>-71115</v>
      </c>
      <c r="D131" s="79" t="s">
        <v>533</v>
      </c>
      <c r="G131" s="81">
        <f>G132+G133</f>
        <v>-1449</v>
      </c>
    </row>
    <row r="132" spans="2:7" x14ac:dyDescent="0.2">
      <c r="B132" s="78">
        <v>-75862</v>
      </c>
      <c r="D132" s="79" t="s">
        <v>532</v>
      </c>
      <c r="G132" s="81">
        <v>0</v>
      </c>
    </row>
    <row r="133" spans="2:7" x14ac:dyDescent="0.2">
      <c r="B133" s="78">
        <v>4747</v>
      </c>
      <c r="D133" s="79" t="s">
        <v>531</v>
      </c>
      <c r="G133" s="81">
        <v>-1449</v>
      </c>
    </row>
    <row r="134" spans="2:7" x14ac:dyDescent="0.2">
      <c r="B134" s="78">
        <f>B135+B136</f>
        <v>1564</v>
      </c>
      <c r="D134" s="79" t="s">
        <v>530</v>
      </c>
      <c r="G134" s="81">
        <f>G135+G136</f>
        <v>-53494</v>
      </c>
    </row>
    <row r="135" spans="2:7" x14ac:dyDescent="0.2">
      <c r="B135" s="78">
        <v>4602</v>
      </c>
      <c r="D135" s="79" t="s">
        <v>529</v>
      </c>
      <c r="G135" s="81">
        <v>389581</v>
      </c>
    </row>
    <row r="136" spans="2:7" x14ac:dyDescent="0.2">
      <c r="B136" s="78">
        <v>-3038</v>
      </c>
      <c r="D136" s="79" t="s">
        <v>528</v>
      </c>
      <c r="G136" s="81">
        <v>-443075</v>
      </c>
    </row>
    <row r="137" spans="2:7" x14ac:dyDescent="0.2">
      <c r="B137" s="78">
        <f>B138+B141</f>
        <v>335</v>
      </c>
      <c r="D137" s="97" t="s">
        <v>527</v>
      </c>
      <c r="G137" s="81">
        <f>G138+G141</f>
        <v>25350</v>
      </c>
    </row>
    <row r="138" spans="2:7" x14ac:dyDescent="0.2">
      <c r="B138" s="78">
        <f>B139+B140</f>
        <v>335</v>
      </c>
      <c r="D138" s="97" t="s">
        <v>526</v>
      </c>
      <c r="G138" s="81">
        <f>G139+G140</f>
        <v>25350</v>
      </c>
    </row>
    <row r="139" spans="2:7" x14ac:dyDescent="0.2">
      <c r="B139" s="78">
        <v>335</v>
      </c>
      <c r="D139" s="97" t="s">
        <v>525</v>
      </c>
      <c r="G139" s="81">
        <v>25350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595</v>
      </c>
    </row>
    <row r="144" spans="2:7" x14ac:dyDescent="0.2">
      <c r="B144" s="78">
        <f>B145+B146</f>
        <v>-49735</v>
      </c>
      <c r="D144" s="79" t="s">
        <v>520</v>
      </c>
      <c r="G144" s="81">
        <f>G145+G146</f>
        <v>12477</v>
      </c>
    </row>
    <row r="145" spans="2:7" x14ac:dyDescent="0.2">
      <c r="B145" s="78">
        <v>-6044</v>
      </c>
      <c r="D145" s="79" t="s">
        <v>519</v>
      </c>
      <c r="G145" s="81">
        <v>-16285</v>
      </c>
    </row>
    <row r="146" spans="2:7" x14ac:dyDescent="0.2">
      <c r="B146" s="83">
        <v>-43691</v>
      </c>
      <c r="C146" s="99"/>
      <c r="D146" s="98" t="s">
        <v>518</v>
      </c>
      <c r="E146" s="99"/>
      <c r="F146" s="99"/>
      <c r="G146" s="85">
        <v>28762</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674</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676</v>
      </c>
      <c r="C3" s="117"/>
      <c r="D3" s="121"/>
      <c r="E3" s="117"/>
      <c r="F3" s="117"/>
      <c r="G3" s="117"/>
      <c r="H3" s="117"/>
      <c r="I3" s="117"/>
      <c r="J3" s="117"/>
      <c r="K3" s="117"/>
      <c r="L3" s="122"/>
    </row>
    <row r="4" spans="2:12" s="120" customFormat="1" ht="15" customHeight="1" x14ac:dyDescent="0.25">
      <c r="B4" s="70" t="s">
        <v>675</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8536</v>
      </c>
      <c r="C11" s="79" t="s">
        <v>1029</v>
      </c>
      <c r="D11" s="79" t="s">
        <v>599</v>
      </c>
      <c r="E11" s="166" t="s">
        <v>1052</v>
      </c>
      <c r="F11" s="80" t="s">
        <v>598</v>
      </c>
      <c r="G11" s="81">
        <f>G12+G13</f>
        <v>15109</v>
      </c>
    </row>
    <row r="12" spans="2:12" x14ac:dyDescent="0.2">
      <c r="B12" s="78">
        <f>G11-B11</f>
        <v>6573</v>
      </c>
      <c r="C12" s="79" t="s">
        <v>1030</v>
      </c>
      <c r="D12" s="60" t="s">
        <v>593</v>
      </c>
      <c r="E12" s="166" t="s">
        <v>1060</v>
      </c>
      <c r="F12" s="77" t="s">
        <v>1061</v>
      </c>
      <c r="G12" s="81">
        <v>15109</v>
      </c>
    </row>
    <row r="13" spans="2:12" x14ac:dyDescent="0.2">
      <c r="B13" s="78">
        <v>724</v>
      </c>
      <c r="C13" s="79" t="s">
        <v>1031</v>
      </c>
      <c r="D13" s="79" t="s">
        <v>551</v>
      </c>
      <c r="E13" s="166" t="s">
        <v>1062</v>
      </c>
      <c r="F13" s="75" t="s">
        <v>1063</v>
      </c>
      <c r="G13" s="81">
        <v>0</v>
      </c>
    </row>
    <row r="14" spans="2:12" x14ac:dyDescent="0.2">
      <c r="B14" s="78">
        <f>B12-B13</f>
        <v>5849</v>
      </c>
      <c r="C14" s="79" t="s">
        <v>1032</v>
      </c>
      <c r="D14" s="60" t="s">
        <v>597</v>
      </c>
      <c r="E14" s="166"/>
      <c r="F14" s="77"/>
      <c r="G14" s="81"/>
    </row>
    <row r="15" spans="2:12" ht="7.15" customHeight="1" x14ac:dyDescent="0.2">
      <c r="B15" s="78"/>
      <c r="E15" s="76"/>
      <c r="F15" s="77"/>
      <c r="G15" s="81"/>
    </row>
    <row r="16" spans="2:12" x14ac:dyDescent="0.2">
      <c r="B16" s="83">
        <f>B11+B12</f>
        <v>15109</v>
      </c>
      <c r="C16" s="84" t="s">
        <v>545</v>
      </c>
      <c r="D16" s="72"/>
      <c r="E16" s="167" t="s">
        <v>1039</v>
      </c>
      <c r="F16" s="72"/>
      <c r="G16" s="85">
        <f>G11</f>
        <v>15109</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4521</v>
      </c>
      <c r="C26" s="79" t="s">
        <v>1033</v>
      </c>
      <c r="D26" s="79" t="s">
        <v>594</v>
      </c>
      <c r="E26" s="166" t="s">
        <v>1030</v>
      </c>
      <c r="F26" s="62" t="s">
        <v>593</v>
      </c>
      <c r="G26" s="81">
        <f>+B12</f>
        <v>6573</v>
      </c>
    </row>
    <row r="27" spans="2:7" x14ac:dyDescent="0.2">
      <c r="B27" s="78">
        <v>3465</v>
      </c>
      <c r="C27" s="79" t="s">
        <v>592</v>
      </c>
      <c r="E27" s="76"/>
      <c r="F27" s="77"/>
      <c r="G27" s="81"/>
    </row>
    <row r="28" spans="2:7" x14ac:dyDescent="0.2">
      <c r="B28" s="78">
        <f>B29+B30</f>
        <v>1056</v>
      </c>
      <c r="C28" s="79" t="s">
        <v>591</v>
      </c>
      <c r="E28" s="76"/>
      <c r="F28" s="77"/>
      <c r="G28" s="81"/>
    </row>
    <row r="29" spans="2:7" x14ac:dyDescent="0.2">
      <c r="B29" s="78">
        <v>1056</v>
      </c>
      <c r="C29" s="79" t="s">
        <v>1056</v>
      </c>
      <c r="E29" s="76"/>
      <c r="F29" s="77"/>
      <c r="G29" s="81"/>
    </row>
    <row r="30" spans="2:7" x14ac:dyDescent="0.2">
      <c r="B30" s="78">
        <v>0</v>
      </c>
      <c r="C30" s="79" t="s">
        <v>1057</v>
      </c>
      <c r="E30" s="76"/>
      <c r="F30" s="77"/>
      <c r="G30" s="81"/>
    </row>
    <row r="31" spans="2:7" ht="12.75" customHeight="1" x14ac:dyDescent="0.2">
      <c r="B31" s="78">
        <v>244</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1808</v>
      </c>
      <c r="C33" s="79" t="s">
        <v>1036</v>
      </c>
      <c r="D33" s="60" t="s">
        <v>587</v>
      </c>
      <c r="E33" s="76"/>
      <c r="F33" s="77"/>
      <c r="G33" s="81"/>
    </row>
    <row r="34" spans="2:7" x14ac:dyDescent="0.2">
      <c r="B34" s="78"/>
      <c r="E34" s="76"/>
      <c r="F34" s="77"/>
      <c r="G34" s="81"/>
    </row>
    <row r="35" spans="2:7" x14ac:dyDescent="0.2">
      <c r="B35" s="83">
        <f>B26+B31+B32+B33</f>
        <v>6573</v>
      </c>
      <c r="C35" s="84" t="s">
        <v>1039</v>
      </c>
      <c r="D35" s="72"/>
      <c r="E35" s="167" t="s">
        <v>1039</v>
      </c>
      <c r="F35" s="72"/>
      <c r="G35" s="85">
        <f>G26</f>
        <v>6573</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383</v>
      </c>
      <c r="C42" s="79" t="s">
        <v>1037</v>
      </c>
      <c r="D42" s="82" t="s">
        <v>586</v>
      </c>
      <c r="E42" s="166" t="s">
        <v>1036</v>
      </c>
      <c r="F42" s="60" t="s">
        <v>587</v>
      </c>
      <c r="G42" s="81">
        <f>+B33</f>
        <v>1808</v>
      </c>
    </row>
    <row r="43" spans="2:7" x14ac:dyDescent="0.2">
      <c r="B43" s="78">
        <v>84</v>
      </c>
      <c r="C43" s="88" t="s">
        <v>585</v>
      </c>
      <c r="E43" s="169" t="s">
        <v>1037</v>
      </c>
      <c r="F43" s="89" t="s">
        <v>586</v>
      </c>
      <c r="G43" s="81">
        <f>G44+G45+G47+G48+G49</f>
        <v>5</v>
      </c>
    </row>
    <row r="44" spans="2:7" x14ac:dyDescent="0.2">
      <c r="B44" s="78">
        <v>299</v>
      </c>
      <c r="C44" s="79" t="s">
        <v>584</v>
      </c>
      <c r="E44" s="169" t="s">
        <v>1064</v>
      </c>
      <c r="F44" s="75" t="s">
        <v>1065</v>
      </c>
      <c r="G44" s="81">
        <v>5</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1430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1813</v>
      </c>
      <c r="C52" s="84" t="s">
        <v>1039</v>
      </c>
      <c r="D52" s="72"/>
      <c r="E52" s="167" t="s">
        <v>1039</v>
      </c>
      <c r="F52" s="72"/>
      <c r="G52" s="85">
        <f>G42+G43+G50</f>
        <v>1813</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2</v>
      </c>
      <c r="C59" s="79" t="s">
        <v>1040</v>
      </c>
      <c r="D59" s="80" t="s">
        <v>578</v>
      </c>
      <c r="E59" s="166" t="s">
        <v>1038</v>
      </c>
      <c r="F59" s="60" t="s">
        <v>577</v>
      </c>
      <c r="G59" s="81">
        <f>+B49</f>
        <v>1430</v>
      </c>
    </row>
    <row r="60" spans="2:7" x14ac:dyDescent="0.2">
      <c r="B60" s="78">
        <v>2</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39</v>
      </c>
      <c r="C64" s="79" t="s">
        <v>1042</v>
      </c>
      <c r="D64" s="75" t="s">
        <v>572</v>
      </c>
      <c r="E64" s="166" t="s">
        <v>1080</v>
      </c>
      <c r="F64" s="75" t="s">
        <v>1081</v>
      </c>
      <c r="G64" s="81">
        <v>0</v>
      </c>
    </row>
    <row r="65" spans="2:7" x14ac:dyDescent="0.2">
      <c r="B65" s="78">
        <v>39</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1389</v>
      </c>
      <c r="C68" s="79" t="s">
        <v>1043</v>
      </c>
      <c r="D68" s="79" t="s">
        <v>564</v>
      </c>
      <c r="E68" s="76"/>
      <c r="F68" s="77"/>
      <c r="G68" s="81"/>
    </row>
    <row r="69" spans="2:7" ht="17.45" customHeight="1" x14ac:dyDescent="0.2">
      <c r="B69" s="78"/>
      <c r="E69" s="76"/>
      <c r="F69" s="77"/>
      <c r="G69" s="81"/>
    </row>
    <row r="70" spans="2:7" ht="17.45" customHeight="1" x14ac:dyDescent="0.2">
      <c r="B70" s="83">
        <f>B59+B62+B64+B68</f>
        <v>1430</v>
      </c>
      <c r="C70" s="84" t="s">
        <v>1039</v>
      </c>
      <c r="D70" s="72"/>
      <c r="E70" s="167" t="s">
        <v>1039</v>
      </c>
      <c r="F70" s="72"/>
      <c r="G70" s="85">
        <f>G59+G60+G63</f>
        <v>1430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1389</v>
      </c>
    </row>
    <row r="78" spans="2:7" x14ac:dyDescent="0.2">
      <c r="B78" s="78"/>
      <c r="D78" s="79" t="s">
        <v>563</v>
      </c>
      <c r="E78" s="166"/>
      <c r="F78" s="79"/>
      <c r="G78" s="81"/>
    </row>
    <row r="79" spans="2:7" x14ac:dyDescent="0.2">
      <c r="B79" s="78">
        <f>G82-B77</f>
        <v>1389</v>
      </c>
      <c r="C79" s="79" t="s">
        <v>1045</v>
      </c>
      <c r="D79" s="62" t="s">
        <v>562</v>
      </c>
      <c r="E79" s="76"/>
      <c r="F79" s="77"/>
      <c r="G79" s="81"/>
    </row>
    <row r="80" spans="2:7" x14ac:dyDescent="0.2">
      <c r="B80" s="78">
        <f>B79-B13</f>
        <v>665</v>
      </c>
      <c r="C80" s="79" t="s">
        <v>1046</v>
      </c>
      <c r="D80" s="60" t="s">
        <v>559</v>
      </c>
      <c r="E80" s="76"/>
      <c r="F80" s="77"/>
      <c r="G80" s="81"/>
    </row>
    <row r="81" spans="2:7" x14ac:dyDescent="0.2">
      <c r="B81" s="78"/>
      <c r="E81" s="76"/>
      <c r="F81" s="77"/>
      <c r="G81" s="81"/>
    </row>
    <row r="82" spans="2:7" x14ac:dyDescent="0.2">
      <c r="B82" s="83">
        <f>B77+B79</f>
        <v>1389</v>
      </c>
      <c r="C82" s="84" t="s">
        <v>1039</v>
      </c>
      <c r="D82" s="72"/>
      <c r="E82" s="167" t="s">
        <v>1039</v>
      </c>
      <c r="F82" s="72"/>
      <c r="G82" s="85">
        <f>G77</f>
        <v>1389</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585</v>
      </c>
      <c r="C92" s="79" t="s">
        <v>1047</v>
      </c>
      <c r="D92" s="60" t="s">
        <v>552</v>
      </c>
      <c r="E92" s="166" t="s">
        <v>1045</v>
      </c>
      <c r="F92" s="60" t="s">
        <v>559</v>
      </c>
      <c r="G92" s="81">
        <f>+B80</f>
        <v>665</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-80</v>
      </c>
    </row>
    <row r="97" spans="2:7" x14ac:dyDescent="0.2">
      <c r="B97" s="90"/>
      <c r="C97" s="91"/>
      <c r="D97" s="79"/>
      <c r="E97" s="166" t="s">
        <v>1086</v>
      </c>
      <c r="F97" s="92" t="s">
        <v>1087</v>
      </c>
      <c r="G97" s="81">
        <v>-80</v>
      </c>
    </row>
    <row r="98" spans="2:7" x14ac:dyDescent="0.2">
      <c r="B98" s="78"/>
      <c r="E98" s="76"/>
      <c r="F98" s="77"/>
      <c r="G98" s="81"/>
    </row>
    <row r="99" spans="2:7" x14ac:dyDescent="0.2">
      <c r="B99" s="83">
        <f>B92</f>
        <v>585</v>
      </c>
      <c r="C99" s="84" t="s">
        <v>1039</v>
      </c>
      <c r="D99" s="72"/>
      <c r="E99" s="167" t="s">
        <v>1039</v>
      </c>
      <c r="F99" s="72"/>
      <c r="G99" s="85">
        <f>G92+G93+G96</f>
        <v>585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898</v>
      </c>
      <c r="C106" s="79" t="s">
        <v>1048</v>
      </c>
      <c r="D106" s="94" t="s">
        <v>553</v>
      </c>
      <c r="E106" s="76"/>
      <c r="F106" s="77"/>
      <c r="G106" s="76"/>
    </row>
    <row r="107" spans="2:7" x14ac:dyDescent="0.2">
      <c r="B107" s="78">
        <v>871</v>
      </c>
      <c r="C107" s="79" t="s">
        <v>1049</v>
      </c>
      <c r="D107" s="79"/>
      <c r="E107" s="166" t="s">
        <v>1047</v>
      </c>
      <c r="F107" s="62" t="s">
        <v>552</v>
      </c>
      <c r="G107" s="81"/>
    </row>
    <row r="108" spans="2:7" x14ac:dyDescent="0.2">
      <c r="B108" s="78">
        <f>-B13</f>
        <v>-724</v>
      </c>
      <c r="C108" s="79" t="s">
        <v>1055</v>
      </c>
      <c r="D108" s="79" t="s">
        <v>551</v>
      </c>
      <c r="E108" s="166"/>
      <c r="F108" s="61" t="s">
        <v>550</v>
      </c>
      <c r="G108" s="81">
        <f>B92</f>
        <v>585</v>
      </c>
    </row>
    <row r="109" spans="2:7" x14ac:dyDescent="0.2">
      <c r="B109" s="78">
        <v>27</v>
      </c>
      <c r="C109" s="88" t="s">
        <v>549</v>
      </c>
      <c r="D109" s="79" t="s">
        <v>1088</v>
      </c>
      <c r="E109" s="76"/>
      <c r="F109" s="95"/>
      <c r="G109" s="96"/>
    </row>
    <row r="110" spans="2:7" x14ac:dyDescent="0.2">
      <c r="B110" s="78">
        <v>0</v>
      </c>
      <c r="C110" s="88" t="s">
        <v>548</v>
      </c>
      <c r="D110" s="79" t="s">
        <v>547</v>
      </c>
      <c r="E110" s="170"/>
      <c r="G110" s="81"/>
    </row>
    <row r="111" spans="2:7" x14ac:dyDescent="0.2">
      <c r="B111" s="78">
        <v>249</v>
      </c>
      <c r="C111" s="88" t="s">
        <v>1050</v>
      </c>
      <c r="D111" s="79" t="s">
        <v>1089</v>
      </c>
      <c r="E111" s="76"/>
      <c r="F111" s="95"/>
      <c r="G111" s="96"/>
    </row>
    <row r="112" spans="2:7" x14ac:dyDescent="0.2">
      <c r="B112" s="78"/>
      <c r="C112" s="79"/>
      <c r="D112" s="79" t="s">
        <v>1090</v>
      </c>
      <c r="E112" s="170"/>
      <c r="G112" s="81"/>
    </row>
    <row r="113" spans="2:7" x14ac:dyDescent="0.2">
      <c r="B113" s="78">
        <f>G115-B106-B108-B111</f>
        <v>162</v>
      </c>
      <c r="C113" s="168" t="s">
        <v>1051</v>
      </c>
      <c r="D113" s="60" t="s">
        <v>546</v>
      </c>
      <c r="E113" s="170"/>
      <c r="F113" s="92"/>
      <c r="G113" s="81"/>
    </row>
    <row r="114" spans="2:7" x14ac:dyDescent="0.2">
      <c r="B114" s="78"/>
      <c r="D114" s="79"/>
      <c r="E114" s="170"/>
      <c r="F114" s="77"/>
      <c r="G114" s="81"/>
    </row>
    <row r="115" spans="2:7" x14ac:dyDescent="0.2">
      <c r="B115" s="83">
        <f>B106+B108+B111+B113</f>
        <v>585</v>
      </c>
      <c r="C115" s="84" t="s">
        <v>1039</v>
      </c>
      <c r="D115" s="98"/>
      <c r="E115" s="167" t="s">
        <v>1039</v>
      </c>
      <c r="F115" s="72"/>
      <c r="G115" s="85">
        <f>G108</f>
        <v>585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162</v>
      </c>
    </row>
    <row r="123" spans="2:7" ht="15" x14ac:dyDescent="0.2">
      <c r="B123" s="78">
        <f>B125+B128+B131+B134+B137+B142+B143+B144</f>
        <v>275</v>
      </c>
      <c r="C123" s="52"/>
      <c r="D123" s="79" t="s">
        <v>540</v>
      </c>
      <c r="E123" s="52"/>
      <c r="F123" s="52"/>
      <c r="G123" s="81">
        <f>G125+G128+G131+G134+G137+G142+G143+G144</f>
        <v>113</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-92</v>
      </c>
      <c r="D128" s="79" t="s">
        <v>536</v>
      </c>
      <c r="G128" s="81">
        <f>G129+G130</f>
        <v>40</v>
      </c>
    </row>
    <row r="129" spans="2:7" x14ac:dyDescent="0.2">
      <c r="B129" s="78">
        <v>319</v>
      </c>
      <c r="D129" s="79" t="s">
        <v>535</v>
      </c>
      <c r="G129" s="81">
        <v>0</v>
      </c>
    </row>
    <row r="130" spans="2:7" x14ac:dyDescent="0.2">
      <c r="B130" s="78">
        <v>-411</v>
      </c>
      <c r="D130" s="79" t="s">
        <v>534</v>
      </c>
      <c r="G130" s="81">
        <v>40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-58</v>
      </c>
      <c r="D134" s="79" t="s">
        <v>530</v>
      </c>
      <c r="G134" s="81">
        <f>G135+G136</f>
        <v>82</v>
      </c>
    </row>
    <row r="135" spans="2:7" x14ac:dyDescent="0.2">
      <c r="B135" s="78">
        <v>-125</v>
      </c>
      <c r="D135" s="79" t="s">
        <v>529</v>
      </c>
      <c r="G135" s="81">
        <v>12</v>
      </c>
    </row>
    <row r="136" spans="2:7" x14ac:dyDescent="0.2">
      <c r="B136" s="78">
        <v>67</v>
      </c>
      <c r="D136" s="79" t="s">
        <v>528</v>
      </c>
      <c r="G136" s="81">
        <v>70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425</v>
      </c>
      <c r="D144" s="79" t="s">
        <v>520</v>
      </c>
      <c r="G144" s="81">
        <f>G145+G146</f>
        <v>-9</v>
      </c>
    </row>
    <row r="145" spans="2:7" x14ac:dyDescent="0.2">
      <c r="B145" s="78">
        <v>763</v>
      </c>
      <c r="D145" s="79" t="s">
        <v>519</v>
      </c>
      <c r="G145" s="81">
        <v>1109</v>
      </c>
    </row>
    <row r="146" spans="2:7" x14ac:dyDescent="0.2">
      <c r="B146" s="83">
        <v>-338</v>
      </c>
      <c r="C146" s="99"/>
      <c r="D146" s="98" t="s">
        <v>518</v>
      </c>
      <c r="E146" s="99"/>
      <c r="F146" s="99"/>
      <c r="G146" s="85">
        <v>-1118</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678</v>
      </c>
      <c r="C3" s="117"/>
      <c r="D3" s="121"/>
      <c r="E3" s="117"/>
      <c r="F3" s="117"/>
      <c r="G3" s="117"/>
      <c r="H3" s="117"/>
      <c r="I3" s="117"/>
      <c r="J3" s="117"/>
      <c r="K3" s="117"/>
      <c r="L3" s="122"/>
    </row>
    <row r="4" spans="2:12" s="120" customFormat="1" ht="15" customHeight="1" x14ac:dyDescent="0.25">
      <c r="B4" s="70" t="s">
        <v>677</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8083</v>
      </c>
      <c r="C11" s="79" t="s">
        <v>1029</v>
      </c>
      <c r="D11" s="79" t="s">
        <v>599</v>
      </c>
      <c r="E11" s="166" t="s">
        <v>1052</v>
      </c>
      <c r="F11" s="80" t="s">
        <v>598</v>
      </c>
      <c r="G11" s="81">
        <f>G12+G13</f>
        <v>10494</v>
      </c>
    </row>
    <row r="12" spans="2:12" x14ac:dyDescent="0.2">
      <c r="B12" s="78">
        <f>G11-B11</f>
        <v>2411</v>
      </c>
      <c r="C12" s="79" t="s">
        <v>1030</v>
      </c>
      <c r="D12" s="60" t="s">
        <v>593</v>
      </c>
      <c r="E12" s="166" t="s">
        <v>1060</v>
      </c>
      <c r="F12" s="77" t="s">
        <v>1061</v>
      </c>
      <c r="G12" s="81">
        <v>10494</v>
      </c>
    </row>
    <row r="13" spans="2:12" x14ac:dyDescent="0.2">
      <c r="B13" s="78">
        <v>352</v>
      </c>
      <c r="C13" s="79" t="s">
        <v>1031</v>
      </c>
      <c r="D13" s="79" t="s">
        <v>551</v>
      </c>
      <c r="E13" s="166" t="s">
        <v>1062</v>
      </c>
      <c r="F13" s="75" t="s">
        <v>1063</v>
      </c>
      <c r="G13" s="81">
        <v>0</v>
      </c>
    </row>
    <row r="14" spans="2:12" x14ac:dyDescent="0.2">
      <c r="B14" s="78">
        <f>B12-B13</f>
        <v>2059</v>
      </c>
      <c r="C14" s="79" t="s">
        <v>1032</v>
      </c>
      <c r="D14" s="60" t="s">
        <v>597</v>
      </c>
      <c r="E14" s="166"/>
      <c r="F14" s="77"/>
      <c r="G14" s="81"/>
    </row>
    <row r="15" spans="2:12" ht="7.15" customHeight="1" x14ac:dyDescent="0.2">
      <c r="B15" s="78"/>
      <c r="E15" s="76"/>
      <c r="F15" s="77"/>
      <c r="G15" s="81"/>
    </row>
    <row r="16" spans="2:12" x14ac:dyDescent="0.2">
      <c r="B16" s="83">
        <f>B11+B12</f>
        <v>10494</v>
      </c>
      <c r="C16" s="84" t="s">
        <v>545</v>
      </c>
      <c r="D16" s="72"/>
      <c r="E16" s="167" t="s">
        <v>1039</v>
      </c>
      <c r="F16" s="72"/>
      <c r="G16" s="85">
        <f>G11</f>
        <v>10494</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1759</v>
      </c>
      <c r="C26" s="79" t="s">
        <v>1033</v>
      </c>
      <c r="D26" s="79" t="s">
        <v>594</v>
      </c>
      <c r="E26" s="166" t="s">
        <v>1030</v>
      </c>
      <c r="F26" s="62" t="s">
        <v>593</v>
      </c>
      <c r="G26" s="81">
        <f>+B12</f>
        <v>2411</v>
      </c>
    </row>
    <row r="27" spans="2:7" x14ac:dyDescent="0.2">
      <c r="B27" s="78">
        <v>1424</v>
      </c>
      <c r="C27" s="79" t="s">
        <v>592</v>
      </c>
      <c r="E27" s="76"/>
      <c r="F27" s="77"/>
      <c r="G27" s="81"/>
    </row>
    <row r="28" spans="2:7" x14ac:dyDescent="0.2">
      <c r="B28" s="78">
        <f>B29+B30</f>
        <v>335</v>
      </c>
      <c r="C28" s="79" t="s">
        <v>591</v>
      </c>
      <c r="E28" s="76"/>
      <c r="F28" s="77"/>
      <c r="G28" s="81"/>
    </row>
    <row r="29" spans="2:7" x14ac:dyDescent="0.2">
      <c r="B29" s="78">
        <v>334</v>
      </c>
      <c r="C29" s="79" t="s">
        <v>1056</v>
      </c>
      <c r="E29" s="76"/>
      <c r="F29" s="77"/>
      <c r="G29" s="81"/>
    </row>
    <row r="30" spans="2:7" x14ac:dyDescent="0.2">
      <c r="B30" s="78">
        <v>1</v>
      </c>
      <c r="C30" s="79" t="s">
        <v>1057</v>
      </c>
      <c r="E30" s="76"/>
      <c r="F30" s="77"/>
      <c r="G30" s="81"/>
    </row>
    <row r="31" spans="2:7" ht="12.75" customHeight="1" x14ac:dyDescent="0.2">
      <c r="B31" s="78">
        <v>3</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649</v>
      </c>
      <c r="C33" s="79" t="s">
        <v>1036</v>
      </c>
      <c r="D33" s="60" t="s">
        <v>587</v>
      </c>
      <c r="E33" s="76"/>
      <c r="F33" s="77"/>
      <c r="G33" s="81"/>
    </row>
    <row r="34" spans="2:7" x14ac:dyDescent="0.2">
      <c r="B34" s="78"/>
      <c r="E34" s="76"/>
      <c r="F34" s="77"/>
      <c r="G34" s="81"/>
    </row>
    <row r="35" spans="2:7" x14ac:dyDescent="0.2">
      <c r="B35" s="83">
        <f>B26+B31+B32+B33</f>
        <v>2411</v>
      </c>
      <c r="C35" s="84" t="s">
        <v>1039</v>
      </c>
      <c r="D35" s="72"/>
      <c r="E35" s="167" t="s">
        <v>1039</v>
      </c>
      <c r="F35" s="72"/>
      <c r="G35" s="85">
        <f>G26</f>
        <v>2411</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649</v>
      </c>
    </row>
    <row r="43" spans="2:7" x14ac:dyDescent="0.2">
      <c r="B43" s="78">
        <v>0</v>
      </c>
      <c r="C43" s="88" t="s">
        <v>585</v>
      </c>
      <c r="E43" s="169" t="s">
        <v>1037</v>
      </c>
      <c r="F43" s="89" t="s">
        <v>586</v>
      </c>
      <c r="G43" s="81">
        <f>G44+G45+G47+G48+G49</f>
        <v>5</v>
      </c>
    </row>
    <row r="44" spans="2:7" x14ac:dyDescent="0.2">
      <c r="B44" s="78">
        <v>0</v>
      </c>
      <c r="C44" s="79" t="s">
        <v>584</v>
      </c>
      <c r="E44" s="169" t="s">
        <v>1064</v>
      </c>
      <c r="F44" s="75" t="s">
        <v>1065</v>
      </c>
      <c r="G44" s="81">
        <v>5</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654</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654</v>
      </c>
      <c r="C52" s="84" t="s">
        <v>1039</v>
      </c>
      <c r="D52" s="72"/>
      <c r="E52" s="167" t="s">
        <v>1039</v>
      </c>
      <c r="F52" s="72"/>
      <c r="G52" s="85">
        <f>G42+G43+G50</f>
        <v>654</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98</v>
      </c>
      <c r="C59" s="79" t="s">
        <v>1040</v>
      </c>
      <c r="D59" s="80" t="s">
        <v>578</v>
      </c>
      <c r="E59" s="166" t="s">
        <v>1038</v>
      </c>
      <c r="F59" s="60" t="s">
        <v>577</v>
      </c>
      <c r="G59" s="81">
        <f>+B49</f>
        <v>654</v>
      </c>
    </row>
    <row r="60" spans="2:7" x14ac:dyDescent="0.2">
      <c r="B60" s="78">
        <v>98</v>
      </c>
      <c r="C60" s="79" t="s">
        <v>576</v>
      </c>
      <c r="E60" s="166" t="s">
        <v>1058</v>
      </c>
      <c r="F60" s="79" t="s">
        <v>1059</v>
      </c>
      <c r="G60" s="81">
        <f>G61+G62</f>
        <v>1</v>
      </c>
    </row>
    <row r="61" spans="2:7" x14ac:dyDescent="0.2">
      <c r="B61" s="78">
        <v>0</v>
      </c>
      <c r="C61" s="79" t="s">
        <v>575</v>
      </c>
      <c r="E61" s="166" t="s">
        <v>1076</v>
      </c>
      <c r="F61" s="75" t="s">
        <v>1077</v>
      </c>
      <c r="G61" s="81">
        <v>0</v>
      </c>
    </row>
    <row r="62" spans="2:7" x14ac:dyDescent="0.2">
      <c r="B62" s="78">
        <v>1</v>
      </c>
      <c r="C62" s="79" t="s">
        <v>1041</v>
      </c>
      <c r="D62" s="79" t="s">
        <v>574</v>
      </c>
      <c r="E62" s="166" t="s">
        <v>1078</v>
      </c>
      <c r="F62" s="75" t="s">
        <v>1079</v>
      </c>
      <c r="G62" s="81">
        <v>1</v>
      </c>
    </row>
    <row r="63" spans="2:7" x14ac:dyDescent="0.2">
      <c r="B63" s="78"/>
      <c r="D63" s="79" t="s">
        <v>573</v>
      </c>
      <c r="E63" s="166" t="s">
        <v>1042</v>
      </c>
      <c r="F63" s="75" t="s">
        <v>572</v>
      </c>
      <c r="G63" s="81">
        <f>G64+G65+G66</f>
        <v>4</v>
      </c>
    </row>
    <row r="64" spans="2:7" x14ac:dyDescent="0.2">
      <c r="B64" s="78">
        <f>B65+B66+B67</f>
        <v>8</v>
      </c>
      <c r="C64" s="79" t="s">
        <v>1042</v>
      </c>
      <c r="D64" s="75" t="s">
        <v>572</v>
      </c>
      <c r="E64" s="166" t="s">
        <v>1080</v>
      </c>
      <c r="F64" s="75" t="s">
        <v>1081</v>
      </c>
      <c r="G64" s="81">
        <v>0</v>
      </c>
    </row>
    <row r="65" spans="2:7" x14ac:dyDescent="0.2">
      <c r="B65" s="78">
        <v>4</v>
      </c>
      <c r="C65" s="79" t="s">
        <v>571</v>
      </c>
      <c r="E65" s="166" t="s">
        <v>1082</v>
      </c>
      <c r="F65" s="75" t="s">
        <v>1083</v>
      </c>
      <c r="G65" s="81">
        <v>0</v>
      </c>
    </row>
    <row r="66" spans="2:7" x14ac:dyDescent="0.2">
      <c r="B66" s="78">
        <v>0</v>
      </c>
      <c r="C66" s="79" t="s">
        <v>570</v>
      </c>
      <c r="E66" s="166" t="s">
        <v>1084</v>
      </c>
      <c r="F66" s="75" t="s">
        <v>1085</v>
      </c>
      <c r="G66" s="81">
        <v>4</v>
      </c>
    </row>
    <row r="67" spans="2:7" x14ac:dyDescent="0.2">
      <c r="B67" s="78">
        <v>4</v>
      </c>
      <c r="C67" s="79" t="s">
        <v>569</v>
      </c>
      <c r="E67" s="76"/>
      <c r="F67" s="77"/>
      <c r="G67" s="81"/>
    </row>
    <row r="68" spans="2:7" x14ac:dyDescent="0.2">
      <c r="B68" s="78">
        <f>G70-B59-B62-B64</f>
        <v>552</v>
      </c>
      <c r="C68" s="79" t="s">
        <v>1043</v>
      </c>
      <c r="D68" s="79" t="s">
        <v>564</v>
      </c>
      <c r="E68" s="76"/>
      <c r="F68" s="77"/>
      <c r="G68" s="81"/>
    </row>
    <row r="69" spans="2:7" ht="17.45" customHeight="1" x14ac:dyDescent="0.2">
      <c r="B69" s="78"/>
      <c r="E69" s="76"/>
      <c r="F69" s="77"/>
      <c r="G69" s="81"/>
    </row>
    <row r="70" spans="2:7" ht="17.45" customHeight="1" x14ac:dyDescent="0.2">
      <c r="B70" s="83">
        <f>B59+B62+B64+B68</f>
        <v>659</v>
      </c>
      <c r="C70" s="84" t="s">
        <v>1039</v>
      </c>
      <c r="D70" s="72"/>
      <c r="E70" s="167" t="s">
        <v>1039</v>
      </c>
      <c r="F70" s="72"/>
      <c r="G70" s="85">
        <f>G59+G60+G63</f>
        <v>659</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552</v>
      </c>
    </row>
    <row r="78" spans="2:7" x14ac:dyDescent="0.2">
      <c r="B78" s="78"/>
      <c r="D78" s="79" t="s">
        <v>563</v>
      </c>
      <c r="E78" s="166"/>
      <c r="F78" s="79"/>
      <c r="G78" s="81"/>
    </row>
    <row r="79" spans="2:7" x14ac:dyDescent="0.2">
      <c r="B79" s="78">
        <f>G82-B77</f>
        <v>552</v>
      </c>
      <c r="C79" s="79" t="s">
        <v>1045</v>
      </c>
      <c r="D79" s="62" t="s">
        <v>562</v>
      </c>
      <c r="E79" s="76"/>
      <c r="F79" s="77"/>
      <c r="G79" s="81"/>
    </row>
    <row r="80" spans="2:7" x14ac:dyDescent="0.2">
      <c r="B80" s="78">
        <f>B79-B13</f>
        <v>200</v>
      </c>
      <c r="C80" s="79" t="s">
        <v>1046</v>
      </c>
      <c r="D80" s="60" t="s">
        <v>559</v>
      </c>
      <c r="E80" s="76"/>
      <c r="F80" s="77"/>
      <c r="G80" s="81"/>
    </row>
    <row r="81" spans="2:7" x14ac:dyDescent="0.2">
      <c r="B81" s="78"/>
      <c r="E81" s="76"/>
      <c r="F81" s="77"/>
      <c r="G81" s="81"/>
    </row>
    <row r="82" spans="2:7" x14ac:dyDescent="0.2">
      <c r="B82" s="83">
        <f>B77+B79</f>
        <v>552</v>
      </c>
      <c r="C82" s="84" t="s">
        <v>1039</v>
      </c>
      <c r="D82" s="72"/>
      <c r="E82" s="167" t="s">
        <v>1039</v>
      </c>
      <c r="F82" s="72"/>
      <c r="G82" s="85">
        <f>G77</f>
        <v>552</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200</v>
      </c>
      <c r="C92" s="79" t="s">
        <v>1047</v>
      </c>
      <c r="D92" s="60" t="s">
        <v>552</v>
      </c>
      <c r="E92" s="166" t="s">
        <v>1045</v>
      </c>
      <c r="F92" s="60" t="s">
        <v>559</v>
      </c>
      <c r="G92" s="81">
        <f>+B80</f>
        <v>200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200</v>
      </c>
      <c r="C99" s="84" t="s">
        <v>1039</v>
      </c>
      <c r="D99" s="72"/>
      <c r="E99" s="167" t="s">
        <v>1039</v>
      </c>
      <c r="F99" s="72"/>
      <c r="G99" s="85">
        <f>G92+G93+G96</f>
        <v>200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497</v>
      </c>
      <c r="C106" s="79" t="s">
        <v>1048</v>
      </c>
      <c r="D106" s="94" t="s">
        <v>553</v>
      </c>
      <c r="E106" s="76"/>
      <c r="F106" s="77"/>
      <c r="G106" s="76"/>
    </row>
    <row r="107" spans="2:7" x14ac:dyDescent="0.2">
      <c r="B107" s="78">
        <v>266</v>
      </c>
      <c r="C107" s="79" t="s">
        <v>1049</v>
      </c>
      <c r="D107" s="79"/>
      <c r="E107" s="166" t="s">
        <v>1047</v>
      </c>
      <c r="F107" s="62" t="s">
        <v>552</v>
      </c>
      <c r="G107" s="81"/>
    </row>
    <row r="108" spans="2:7" x14ac:dyDescent="0.2">
      <c r="B108" s="78">
        <f>-B13</f>
        <v>-352</v>
      </c>
      <c r="C108" s="79" t="s">
        <v>1055</v>
      </c>
      <c r="D108" s="79" t="s">
        <v>551</v>
      </c>
      <c r="E108" s="166"/>
      <c r="F108" s="61" t="s">
        <v>550</v>
      </c>
      <c r="G108" s="81">
        <f>B92</f>
        <v>200</v>
      </c>
    </row>
    <row r="109" spans="2:7" x14ac:dyDescent="0.2">
      <c r="B109" s="78">
        <v>231</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55</v>
      </c>
      <c r="C113" s="168" t="s">
        <v>1051</v>
      </c>
      <c r="D113" s="60" t="s">
        <v>546</v>
      </c>
      <c r="E113" s="170"/>
      <c r="F113" s="92"/>
      <c r="G113" s="81"/>
    </row>
    <row r="114" spans="2:7" x14ac:dyDescent="0.2">
      <c r="B114" s="78"/>
      <c r="D114" s="79"/>
      <c r="E114" s="170"/>
      <c r="F114" s="77"/>
      <c r="G114" s="81"/>
    </row>
    <row r="115" spans="2:7" x14ac:dyDescent="0.2">
      <c r="B115" s="83">
        <f>B106+B108+B111+B113</f>
        <v>200</v>
      </c>
      <c r="C115" s="84" t="s">
        <v>1039</v>
      </c>
      <c r="D115" s="98"/>
      <c r="E115" s="167" t="s">
        <v>1039</v>
      </c>
      <c r="F115" s="72"/>
      <c r="G115" s="85">
        <f>G108</f>
        <v>200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55</v>
      </c>
    </row>
    <row r="123" spans="2:7" ht="15" x14ac:dyDescent="0.2">
      <c r="B123" s="78">
        <f>B125+B128+B131+B134+B137+B142+B143+B144</f>
        <v>1147</v>
      </c>
      <c r="C123" s="52"/>
      <c r="D123" s="79" t="s">
        <v>540</v>
      </c>
      <c r="E123" s="52"/>
      <c r="F123" s="52"/>
      <c r="G123" s="81">
        <f>G125+G128+G131+G134+G137+G142+G143+G144</f>
        <v>1092</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1078</v>
      </c>
      <c r="D128" s="79" t="s">
        <v>536</v>
      </c>
      <c r="G128" s="81">
        <f>G129+G130</f>
        <v>15</v>
      </c>
    </row>
    <row r="129" spans="2:7" x14ac:dyDescent="0.2">
      <c r="B129" s="78">
        <v>1078</v>
      </c>
      <c r="D129" s="79" t="s">
        <v>535</v>
      </c>
      <c r="G129" s="81">
        <v>0</v>
      </c>
    </row>
    <row r="130" spans="2:7" x14ac:dyDescent="0.2">
      <c r="B130" s="78">
        <v>0</v>
      </c>
      <c r="D130" s="79" t="s">
        <v>534</v>
      </c>
      <c r="G130" s="81">
        <v>15</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25</v>
      </c>
    </row>
    <row r="135" spans="2:7" x14ac:dyDescent="0.2">
      <c r="B135" s="78">
        <v>0</v>
      </c>
      <c r="D135" s="79" t="s">
        <v>529</v>
      </c>
      <c r="G135" s="81">
        <v>0</v>
      </c>
    </row>
    <row r="136" spans="2:7" x14ac:dyDescent="0.2">
      <c r="B136" s="78">
        <v>0</v>
      </c>
      <c r="D136" s="79" t="s">
        <v>528</v>
      </c>
      <c r="G136" s="81">
        <v>25</v>
      </c>
    </row>
    <row r="137" spans="2:7" x14ac:dyDescent="0.2">
      <c r="B137" s="78">
        <f>B138+B141</f>
        <v>0</v>
      </c>
      <c r="D137" s="97" t="s">
        <v>527</v>
      </c>
      <c r="G137" s="81">
        <f>G138+G141</f>
        <v>-5</v>
      </c>
    </row>
    <row r="138" spans="2:7" x14ac:dyDescent="0.2">
      <c r="B138" s="78">
        <f>B139+B140</f>
        <v>0</v>
      </c>
      <c r="D138" s="97" t="s">
        <v>526</v>
      </c>
      <c r="G138" s="81">
        <f>G139+G140</f>
        <v>-5</v>
      </c>
    </row>
    <row r="139" spans="2:7" x14ac:dyDescent="0.2">
      <c r="B139" s="78">
        <v>0</v>
      </c>
      <c r="D139" s="97" t="s">
        <v>525</v>
      </c>
      <c r="G139" s="81">
        <v>-5</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69</v>
      </c>
      <c r="D144" s="79" t="s">
        <v>520</v>
      </c>
      <c r="G144" s="81">
        <f>G145+G146</f>
        <v>1057</v>
      </c>
    </row>
    <row r="145" spans="2:7" x14ac:dyDescent="0.2">
      <c r="B145" s="78">
        <v>72</v>
      </c>
      <c r="D145" s="79" t="s">
        <v>519</v>
      </c>
      <c r="G145" s="81">
        <v>1189</v>
      </c>
    </row>
    <row r="146" spans="2:7" x14ac:dyDescent="0.2">
      <c r="B146" s="83">
        <v>-3</v>
      </c>
      <c r="C146" s="99"/>
      <c r="D146" s="98" t="s">
        <v>518</v>
      </c>
      <c r="E146" s="99"/>
      <c r="F146" s="99"/>
      <c r="G146" s="85">
        <v>-132</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679</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3910335</v>
      </c>
      <c r="C11" s="79" t="s">
        <v>1029</v>
      </c>
      <c r="D11" s="79" t="s">
        <v>599</v>
      </c>
      <c r="E11" s="166" t="s">
        <v>1052</v>
      </c>
      <c r="F11" s="80" t="s">
        <v>598</v>
      </c>
      <c r="G11" s="81">
        <f>G12+G13</f>
        <v>6340840</v>
      </c>
    </row>
    <row r="12" spans="2:12" x14ac:dyDescent="0.2">
      <c r="B12" s="78">
        <f>G11-B11</f>
        <v>2430505</v>
      </c>
      <c r="C12" s="79" t="s">
        <v>1030</v>
      </c>
      <c r="D12" s="60" t="s">
        <v>593</v>
      </c>
      <c r="E12" s="166" t="s">
        <v>1060</v>
      </c>
      <c r="F12" s="77" t="s">
        <v>1061</v>
      </c>
      <c r="G12" s="81">
        <v>6340515</v>
      </c>
    </row>
    <row r="13" spans="2:12" x14ac:dyDescent="0.2">
      <c r="B13" s="78">
        <v>608981</v>
      </c>
      <c r="C13" s="79" t="s">
        <v>1031</v>
      </c>
      <c r="D13" s="79" t="s">
        <v>551</v>
      </c>
      <c r="E13" s="166" t="s">
        <v>1062</v>
      </c>
      <c r="F13" s="75" t="s">
        <v>1063</v>
      </c>
      <c r="G13" s="81">
        <v>325</v>
      </c>
    </row>
    <row r="14" spans="2:12" x14ac:dyDescent="0.2">
      <c r="B14" s="78">
        <f>B12-B13</f>
        <v>1821524</v>
      </c>
      <c r="C14" s="79" t="s">
        <v>1032</v>
      </c>
      <c r="D14" s="60" t="s">
        <v>597</v>
      </c>
      <c r="E14" s="166"/>
      <c r="F14" s="77"/>
      <c r="G14" s="81"/>
    </row>
    <row r="15" spans="2:12" ht="7.15" customHeight="1" x14ac:dyDescent="0.2">
      <c r="B15" s="78"/>
      <c r="E15" s="76"/>
      <c r="F15" s="77"/>
      <c r="G15" s="81"/>
    </row>
    <row r="16" spans="2:12" x14ac:dyDescent="0.2">
      <c r="B16" s="83">
        <f>B11+B12</f>
        <v>6340840</v>
      </c>
      <c r="C16" s="84" t="s">
        <v>545</v>
      </c>
      <c r="D16" s="72"/>
      <c r="E16" s="167" t="s">
        <v>1039</v>
      </c>
      <c r="F16" s="72"/>
      <c r="G16" s="85">
        <f>G11</f>
        <v>6340840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2260397</v>
      </c>
      <c r="C26" s="79" t="s">
        <v>1033</v>
      </c>
      <c r="D26" s="79" t="s">
        <v>594</v>
      </c>
      <c r="E26" s="166" t="s">
        <v>1030</v>
      </c>
      <c r="F26" s="62" t="s">
        <v>593</v>
      </c>
      <c r="G26" s="81">
        <f>+B12</f>
        <v>2430505</v>
      </c>
    </row>
    <row r="27" spans="2:7" x14ac:dyDescent="0.2">
      <c r="B27" s="78">
        <v>1741236</v>
      </c>
      <c r="C27" s="79" t="s">
        <v>592</v>
      </c>
      <c r="E27" s="76"/>
      <c r="F27" s="77"/>
      <c r="G27" s="81"/>
    </row>
    <row r="28" spans="2:7" x14ac:dyDescent="0.2">
      <c r="B28" s="78">
        <f>B29+B30</f>
        <v>519161</v>
      </c>
      <c r="C28" s="79" t="s">
        <v>591</v>
      </c>
      <c r="E28" s="76"/>
      <c r="F28" s="77"/>
      <c r="G28" s="81"/>
    </row>
    <row r="29" spans="2:7" x14ac:dyDescent="0.2">
      <c r="B29" s="78">
        <v>516872</v>
      </c>
      <c r="C29" s="79" t="s">
        <v>1056</v>
      </c>
      <c r="E29" s="76"/>
      <c r="F29" s="77"/>
      <c r="G29" s="81"/>
    </row>
    <row r="30" spans="2:7" x14ac:dyDescent="0.2">
      <c r="B30" s="78">
        <v>2289</v>
      </c>
      <c r="C30" s="79" t="s">
        <v>1057</v>
      </c>
      <c r="E30" s="76"/>
      <c r="F30" s="77"/>
      <c r="G30" s="81"/>
    </row>
    <row r="31" spans="2:7" ht="12.75" customHeight="1" x14ac:dyDescent="0.2">
      <c r="B31" s="78">
        <v>11156</v>
      </c>
      <c r="C31" s="79" t="s">
        <v>1034</v>
      </c>
      <c r="D31" s="75" t="s">
        <v>590</v>
      </c>
      <c r="E31" s="76"/>
      <c r="F31" s="77"/>
      <c r="G31" s="81"/>
    </row>
    <row r="32" spans="2:7" ht="12.75" customHeight="1" x14ac:dyDescent="0.2">
      <c r="B32" s="78">
        <v>-1063</v>
      </c>
      <c r="C32" s="79" t="s">
        <v>1035</v>
      </c>
      <c r="D32" s="75" t="s">
        <v>589</v>
      </c>
      <c r="E32" s="76"/>
      <c r="F32" s="77"/>
      <c r="G32" s="81"/>
    </row>
    <row r="33" spans="2:7" x14ac:dyDescent="0.2">
      <c r="B33" s="78">
        <f>G35-B26-B31-B32</f>
        <v>160015</v>
      </c>
      <c r="C33" s="79" t="s">
        <v>1036</v>
      </c>
      <c r="D33" s="60" t="s">
        <v>587</v>
      </c>
      <c r="E33" s="76"/>
      <c r="F33" s="77"/>
      <c r="G33" s="81"/>
    </row>
    <row r="34" spans="2:7" x14ac:dyDescent="0.2">
      <c r="B34" s="78"/>
      <c r="E34" s="76"/>
      <c r="F34" s="77"/>
      <c r="G34" s="81"/>
    </row>
    <row r="35" spans="2:7" x14ac:dyDescent="0.2">
      <c r="B35" s="83">
        <f>B26+B31+B32+B33</f>
        <v>2430505</v>
      </c>
      <c r="C35" s="84" t="s">
        <v>1039</v>
      </c>
      <c r="D35" s="72"/>
      <c r="E35" s="167" t="s">
        <v>1039</v>
      </c>
      <c r="F35" s="72"/>
      <c r="G35" s="85">
        <f>G26</f>
        <v>2430505</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99700</v>
      </c>
      <c r="C42" s="79" t="s">
        <v>1037</v>
      </c>
      <c r="D42" s="82" t="s">
        <v>586</v>
      </c>
      <c r="E42" s="166" t="s">
        <v>1036</v>
      </c>
      <c r="F42" s="60" t="s">
        <v>587</v>
      </c>
      <c r="G42" s="81">
        <f>+B33</f>
        <v>160015</v>
      </c>
    </row>
    <row r="43" spans="2:7" x14ac:dyDescent="0.2">
      <c r="B43" s="78">
        <v>91216</v>
      </c>
      <c r="C43" s="88" t="s">
        <v>585</v>
      </c>
      <c r="E43" s="169" t="s">
        <v>1037</v>
      </c>
      <c r="F43" s="89" t="s">
        <v>586</v>
      </c>
      <c r="G43" s="81">
        <f>G44+G45+G47+G48+G49</f>
        <v>11714</v>
      </c>
    </row>
    <row r="44" spans="2:7" x14ac:dyDescent="0.2">
      <c r="B44" s="78">
        <v>8484</v>
      </c>
      <c r="C44" s="79" t="s">
        <v>584</v>
      </c>
      <c r="E44" s="169" t="s">
        <v>1064</v>
      </c>
      <c r="F44" s="75" t="s">
        <v>1065</v>
      </c>
      <c r="G44" s="81">
        <v>9512</v>
      </c>
    </row>
    <row r="45" spans="2:7" x14ac:dyDescent="0.2">
      <c r="B45" s="78">
        <v>0</v>
      </c>
      <c r="C45" s="79" t="s">
        <v>583</v>
      </c>
      <c r="D45" s="77"/>
      <c r="E45" s="166" t="s">
        <v>1066</v>
      </c>
      <c r="F45" s="75" t="s">
        <v>1067</v>
      </c>
      <c r="G45" s="81">
        <v>2202</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72029</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171729</v>
      </c>
      <c r="C52" s="84" t="s">
        <v>1039</v>
      </c>
      <c r="D52" s="72"/>
      <c r="E52" s="167" t="s">
        <v>1039</v>
      </c>
      <c r="F52" s="72"/>
      <c r="G52" s="85">
        <f>G42+G43+G50</f>
        <v>171729</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17826</v>
      </c>
      <c r="C59" s="79" t="s">
        <v>1040</v>
      </c>
      <c r="D59" s="80" t="s">
        <v>578</v>
      </c>
      <c r="E59" s="166" t="s">
        <v>1038</v>
      </c>
      <c r="F59" s="60" t="s">
        <v>577</v>
      </c>
      <c r="G59" s="81">
        <f>+B49</f>
        <v>72029</v>
      </c>
    </row>
    <row r="60" spans="2:7" x14ac:dyDescent="0.2">
      <c r="B60" s="78">
        <v>17826</v>
      </c>
      <c r="C60" s="79" t="s">
        <v>576</v>
      </c>
      <c r="E60" s="166" t="s">
        <v>1058</v>
      </c>
      <c r="F60" s="79" t="s">
        <v>1059</v>
      </c>
      <c r="G60" s="81">
        <f>G61+G62</f>
        <v>2289</v>
      </c>
    </row>
    <row r="61" spans="2:7" x14ac:dyDescent="0.2">
      <c r="B61" s="78">
        <v>0</v>
      </c>
      <c r="C61" s="79" t="s">
        <v>575</v>
      </c>
      <c r="E61" s="166" t="s">
        <v>1076</v>
      </c>
      <c r="F61" s="75" t="s">
        <v>1077</v>
      </c>
      <c r="G61" s="81">
        <v>0</v>
      </c>
    </row>
    <row r="62" spans="2:7" x14ac:dyDescent="0.2">
      <c r="B62" s="78">
        <v>2289</v>
      </c>
      <c r="C62" s="79" t="s">
        <v>1041</v>
      </c>
      <c r="D62" s="79" t="s">
        <v>574</v>
      </c>
      <c r="E62" s="166" t="s">
        <v>1078</v>
      </c>
      <c r="F62" s="75" t="s">
        <v>1079</v>
      </c>
      <c r="G62" s="81">
        <v>2289</v>
      </c>
    </row>
    <row r="63" spans="2:7" x14ac:dyDescent="0.2">
      <c r="B63" s="78"/>
      <c r="D63" s="79" t="s">
        <v>573</v>
      </c>
      <c r="E63" s="166" t="s">
        <v>1042</v>
      </c>
      <c r="F63" s="75" t="s">
        <v>572</v>
      </c>
      <c r="G63" s="81">
        <f>G64+G65+G66</f>
        <v>27110</v>
      </c>
    </row>
    <row r="64" spans="2:7" x14ac:dyDescent="0.2">
      <c r="B64" s="78">
        <f>B65+B66+B67</f>
        <v>21262</v>
      </c>
      <c r="C64" s="79" t="s">
        <v>1042</v>
      </c>
      <c r="D64" s="75" t="s">
        <v>572</v>
      </c>
      <c r="E64" s="166" t="s">
        <v>1080</v>
      </c>
      <c r="F64" s="75" t="s">
        <v>1081</v>
      </c>
      <c r="G64" s="81">
        <v>0</v>
      </c>
    </row>
    <row r="65" spans="2:7" x14ac:dyDescent="0.2">
      <c r="B65" s="78">
        <v>17195</v>
      </c>
      <c r="C65" s="79" t="s">
        <v>571</v>
      </c>
      <c r="E65" s="166" t="s">
        <v>1082</v>
      </c>
      <c r="F65" s="75" t="s">
        <v>1083</v>
      </c>
      <c r="G65" s="81">
        <v>25918</v>
      </c>
    </row>
    <row r="66" spans="2:7" x14ac:dyDescent="0.2">
      <c r="B66" s="78">
        <v>0</v>
      </c>
      <c r="C66" s="79" t="s">
        <v>570</v>
      </c>
      <c r="E66" s="166" t="s">
        <v>1084</v>
      </c>
      <c r="F66" s="75" t="s">
        <v>1085</v>
      </c>
      <c r="G66" s="81">
        <v>1192</v>
      </c>
    </row>
    <row r="67" spans="2:7" x14ac:dyDescent="0.2">
      <c r="B67" s="78">
        <v>4067</v>
      </c>
      <c r="C67" s="79" t="s">
        <v>569</v>
      </c>
      <c r="E67" s="76"/>
      <c r="F67" s="77"/>
      <c r="G67" s="81"/>
    </row>
    <row r="68" spans="2:7" x14ac:dyDescent="0.2">
      <c r="B68" s="78">
        <f>G70-B59-B62-B64</f>
        <v>60051</v>
      </c>
      <c r="C68" s="79" t="s">
        <v>1043</v>
      </c>
      <c r="D68" s="79" t="s">
        <v>564</v>
      </c>
      <c r="E68" s="76"/>
      <c r="F68" s="77"/>
      <c r="G68" s="81"/>
    </row>
    <row r="69" spans="2:7" ht="17.45" customHeight="1" x14ac:dyDescent="0.2">
      <c r="B69" s="78"/>
      <c r="E69" s="76"/>
      <c r="F69" s="77"/>
      <c r="G69" s="81"/>
    </row>
    <row r="70" spans="2:7" ht="17.45" customHeight="1" x14ac:dyDescent="0.2">
      <c r="B70" s="83">
        <f>B59+B62+B64+B68</f>
        <v>101428</v>
      </c>
      <c r="C70" s="84" t="s">
        <v>1039</v>
      </c>
      <c r="D70" s="72"/>
      <c r="E70" s="167" t="s">
        <v>1039</v>
      </c>
      <c r="F70" s="72"/>
      <c r="G70" s="85">
        <f>G59+G60+G63</f>
        <v>101428</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60051</v>
      </c>
    </row>
    <row r="78" spans="2:7" x14ac:dyDescent="0.2">
      <c r="B78" s="78"/>
      <c r="D78" s="79" t="s">
        <v>563</v>
      </c>
      <c r="E78" s="166"/>
      <c r="F78" s="79"/>
      <c r="G78" s="81"/>
    </row>
    <row r="79" spans="2:7" x14ac:dyDescent="0.2">
      <c r="B79" s="78">
        <f>G82-B77</f>
        <v>60051</v>
      </c>
      <c r="C79" s="79" t="s">
        <v>1045</v>
      </c>
      <c r="D79" s="62" t="s">
        <v>562</v>
      </c>
      <c r="E79" s="76"/>
      <c r="F79" s="77"/>
      <c r="G79" s="81"/>
    </row>
    <row r="80" spans="2:7" x14ac:dyDescent="0.2">
      <c r="B80" s="78">
        <f>B79-B13</f>
        <v>-548930</v>
      </c>
      <c r="C80" s="79" t="s">
        <v>1046</v>
      </c>
      <c r="D80" s="60" t="s">
        <v>559</v>
      </c>
      <c r="E80" s="76"/>
      <c r="F80" s="77"/>
      <c r="G80" s="81"/>
    </row>
    <row r="81" spans="2:7" x14ac:dyDescent="0.2">
      <c r="B81" s="78"/>
      <c r="E81" s="76"/>
      <c r="F81" s="77"/>
      <c r="G81" s="81"/>
    </row>
    <row r="82" spans="2:7" x14ac:dyDescent="0.2">
      <c r="B82" s="83">
        <f>B77+B79</f>
        <v>60051</v>
      </c>
      <c r="C82" s="84" t="s">
        <v>1039</v>
      </c>
      <c r="D82" s="72"/>
      <c r="E82" s="167" t="s">
        <v>1039</v>
      </c>
      <c r="F82" s="72"/>
      <c r="G82" s="85">
        <f>G77</f>
        <v>60051</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-388401</v>
      </c>
      <c r="C92" s="79" t="s">
        <v>1047</v>
      </c>
      <c r="D92" s="60" t="s">
        <v>552</v>
      </c>
      <c r="E92" s="166" t="s">
        <v>1045</v>
      </c>
      <c r="F92" s="60" t="s">
        <v>559</v>
      </c>
      <c r="G92" s="81">
        <f>+B80</f>
        <v>-548930</v>
      </c>
    </row>
    <row r="93" spans="2:7" x14ac:dyDescent="0.2">
      <c r="B93" s="78"/>
      <c r="D93" s="62" t="s">
        <v>550</v>
      </c>
      <c r="E93" s="166" t="s">
        <v>1053</v>
      </c>
      <c r="F93" s="75" t="s">
        <v>558</v>
      </c>
      <c r="G93" s="81">
        <f>G94+G95</f>
        <v>164086</v>
      </c>
    </row>
    <row r="94" spans="2:7" x14ac:dyDescent="0.2">
      <c r="B94" s="78"/>
      <c r="D94" s="79"/>
      <c r="E94" s="166" t="s">
        <v>557</v>
      </c>
      <c r="G94" s="81">
        <v>120001</v>
      </c>
    </row>
    <row r="95" spans="2:7" x14ac:dyDescent="0.2">
      <c r="B95" s="78"/>
      <c r="D95" s="79"/>
      <c r="E95" s="166" t="s">
        <v>556</v>
      </c>
      <c r="G95" s="81">
        <v>44085</v>
      </c>
    </row>
    <row r="96" spans="2:7" x14ac:dyDescent="0.2">
      <c r="B96" s="78"/>
      <c r="C96" s="79"/>
      <c r="E96" s="166" t="s">
        <v>1054</v>
      </c>
      <c r="F96" s="75" t="s">
        <v>555</v>
      </c>
      <c r="G96" s="81">
        <f>G97</f>
        <v>-3557</v>
      </c>
    </row>
    <row r="97" spans="2:7" x14ac:dyDescent="0.2">
      <c r="B97" s="90"/>
      <c r="C97" s="91"/>
      <c r="D97" s="79"/>
      <c r="E97" s="166" t="s">
        <v>1086</v>
      </c>
      <c r="F97" s="92" t="s">
        <v>1087</v>
      </c>
      <c r="G97" s="81">
        <v>-3557</v>
      </c>
    </row>
    <row r="98" spans="2:7" x14ac:dyDescent="0.2">
      <c r="B98" s="78"/>
      <c r="E98" s="76"/>
      <c r="F98" s="77"/>
      <c r="G98" s="81"/>
    </row>
    <row r="99" spans="2:7" x14ac:dyDescent="0.2">
      <c r="B99" s="83">
        <f>B92</f>
        <v>-388401</v>
      </c>
      <c r="C99" s="84" t="s">
        <v>1039</v>
      </c>
      <c r="D99" s="72"/>
      <c r="E99" s="167" t="s">
        <v>1039</v>
      </c>
      <c r="F99" s="72"/>
      <c r="G99" s="85">
        <f>G92+G93+G96</f>
        <v>-388401</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638598</v>
      </c>
      <c r="C106" s="79" t="s">
        <v>1048</v>
      </c>
      <c r="D106" s="94" t="s">
        <v>553</v>
      </c>
      <c r="E106" s="76"/>
      <c r="F106" s="77"/>
      <c r="G106" s="76"/>
    </row>
    <row r="107" spans="2:7" x14ac:dyDescent="0.2">
      <c r="B107" s="78">
        <v>636512</v>
      </c>
      <c r="C107" s="79" t="s">
        <v>1049</v>
      </c>
      <c r="D107" s="79"/>
      <c r="E107" s="166" t="s">
        <v>1047</v>
      </c>
      <c r="F107" s="62" t="s">
        <v>552</v>
      </c>
      <c r="G107" s="81"/>
    </row>
    <row r="108" spans="2:7" x14ac:dyDescent="0.2">
      <c r="B108" s="78">
        <f>-B13</f>
        <v>-608981</v>
      </c>
      <c r="C108" s="79" t="s">
        <v>1055</v>
      </c>
      <c r="D108" s="79" t="s">
        <v>551</v>
      </c>
      <c r="E108" s="166"/>
      <c r="F108" s="61" t="s">
        <v>550</v>
      </c>
      <c r="G108" s="81">
        <f>B92</f>
        <v>-388401</v>
      </c>
    </row>
    <row r="109" spans="2:7" x14ac:dyDescent="0.2">
      <c r="B109" s="78">
        <v>2086</v>
      </c>
      <c r="C109" s="88" t="s">
        <v>549</v>
      </c>
      <c r="D109" s="79" t="s">
        <v>1088</v>
      </c>
      <c r="E109" s="76"/>
      <c r="F109" s="95"/>
      <c r="G109" s="96"/>
    </row>
    <row r="110" spans="2:7" x14ac:dyDescent="0.2">
      <c r="B110" s="78">
        <v>0</v>
      </c>
      <c r="C110" s="88" t="s">
        <v>548</v>
      </c>
      <c r="D110" s="79" t="s">
        <v>547</v>
      </c>
      <c r="E110" s="170"/>
      <c r="G110" s="81"/>
    </row>
    <row r="111" spans="2:7" x14ac:dyDescent="0.2">
      <c r="B111" s="78">
        <v>16208</v>
      </c>
      <c r="C111" s="88" t="s">
        <v>1050</v>
      </c>
      <c r="D111" s="79" t="s">
        <v>1089</v>
      </c>
      <c r="E111" s="76"/>
      <c r="F111" s="95"/>
      <c r="G111" s="96"/>
    </row>
    <row r="112" spans="2:7" x14ac:dyDescent="0.2">
      <c r="B112" s="78"/>
      <c r="C112" s="79"/>
      <c r="D112" s="79" t="s">
        <v>1090</v>
      </c>
      <c r="E112" s="170"/>
      <c r="G112" s="81"/>
    </row>
    <row r="113" spans="2:7" x14ac:dyDescent="0.2">
      <c r="B113" s="78">
        <f>G115-B106-B108-B111</f>
        <v>-434226</v>
      </c>
      <c r="C113" s="168" t="s">
        <v>1051</v>
      </c>
      <c r="D113" s="60" t="s">
        <v>546</v>
      </c>
      <c r="E113" s="170"/>
      <c r="F113" s="92"/>
      <c r="G113" s="81"/>
    </row>
    <row r="114" spans="2:7" x14ac:dyDescent="0.2">
      <c r="B114" s="78"/>
      <c r="D114" s="79"/>
      <c r="E114" s="170"/>
      <c r="F114" s="77"/>
      <c r="G114" s="81"/>
    </row>
    <row r="115" spans="2:7" x14ac:dyDescent="0.2">
      <c r="B115" s="83">
        <f>B106+B108+B111+B113</f>
        <v>-388401</v>
      </c>
      <c r="C115" s="84" t="s">
        <v>1039</v>
      </c>
      <c r="D115" s="98"/>
      <c r="E115" s="167" t="s">
        <v>1039</v>
      </c>
      <c r="F115" s="72"/>
      <c r="G115" s="85">
        <f>G108</f>
        <v>-388401</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-434226</v>
      </c>
    </row>
    <row r="123" spans="2:7" ht="15" x14ac:dyDescent="0.2">
      <c r="B123" s="78">
        <f>B125+B128+B131+B134+B137+B142+B143+B144</f>
        <v>-587380</v>
      </c>
      <c r="C123" s="52"/>
      <c r="D123" s="79" t="s">
        <v>540</v>
      </c>
      <c r="E123" s="52"/>
      <c r="F123" s="52"/>
      <c r="G123" s="81">
        <f>G125+G128+G131+G134+G137+G142+G143+G144</f>
        <v>-153154</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98963</v>
      </c>
      <c r="D128" s="79" t="s">
        <v>536</v>
      </c>
      <c r="G128" s="81">
        <f>G129+G130</f>
        <v>-4444</v>
      </c>
    </row>
    <row r="129" spans="2:7" x14ac:dyDescent="0.2">
      <c r="B129" s="78">
        <v>104063</v>
      </c>
      <c r="D129" s="79" t="s">
        <v>535</v>
      </c>
      <c r="G129" s="81">
        <v>0</v>
      </c>
    </row>
    <row r="130" spans="2:7" x14ac:dyDescent="0.2">
      <c r="B130" s="78">
        <v>-5100</v>
      </c>
      <c r="D130" s="79" t="s">
        <v>534</v>
      </c>
      <c r="G130" s="81">
        <v>-4444</v>
      </c>
    </row>
    <row r="131" spans="2:7" x14ac:dyDescent="0.2">
      <c r="B131" s="78">
        <f>B132+B133</f>
        <v>-4530</v>
      </c>
      <c r="D131" s="79" t="s">
        <v>533</v>
      </c>
      <c r="G131" s="81">
        <f>G132+G133</f>
        <v>0</v>
      </c>
    </row>
    <row r="132" spans="2:7" x14ac:dyDescent="0.2">
      <c r="B132" s="78">
        <v>-144</v>
      </c>
      <c r="D132" s="79" t="s">
        <v>532</v>
      </c>
      <c r="G132" s="81">
        <v>0</v>
      </c>
    </row>
    <row r="133" spans="2:7" x14ac:dyDescent="0.2">
      <c r="B133" s="78">
        <v>-4386</v>
      </c>
      <c r="D133" s="79" t="s">
        <v>531</v>
      </c>
      <c r="G133" s="81">
        <v>0</v>
      </c>
    </row>
    <row r="134" spans="2:7" x14ac:dyDescent="0.2">
      <c r="B134" s="78">
        <f>B135+B136</f>
        <v>43725</v>
      </c>
      <c r="D134" s="79" t="s">
        <v>530</v>
      </c>
      <c r="G134" s="81">
        <f>G135+G136</f>
        <v>-285752</v>
      </c>
    </row>
    <row r="135" spans="2:7" x14ac:dyDescent="0.2">
      <c r="B135" s="78">
        <v>1741</v>
      </c>
      <c r="D135" s="79" t="s">
        <v>529</v>
      </c>
      <c r="G135" s="81">
        <v>-595097</v>
      </c>
    </row>
    <row r="136" spans="2:7" x14ac:dyDescent="0.2">
      <c r="B136" s="78">
        <v>41984</v>
      </c>
      <c r="D136" s="79" t="s">
        <v>528</v>
      </c>
      <c r="G136" s="81">
        <v>309345</v>
      </c>
    </row>
    <row r="137" spans="2:7" x14ac:dyDescent="0.2">
      <c r="B137" s="78">
        <f>B138+B141</f>
        <v>-8738</v>
      </c>
      <c r="D137" s="97" t="s">
        <v>527</v>
      </c>
      <c r="G137" s="81">
        <f>G138+G141</f>
        <v>-1000</v>
      </c>
    </row>
    <row r="138" spans="2:7" x14ac:dyDescent="0.2">
      <c r="B138" s="78">
        <f>B139+B140</f>
        <v>-8747</v>
      </c>
      <c r="D138" s="97" t="s">
        <v>526</v>
      </c>
      <c r="G138" s="81">
        <f>G139+G140</f>
        <v>-1000</v>
      </c>
    </row>
    <row r="139" spans="2:7" x14ac:dyDescent="0.2">
      <c r="B139" s="78">
        <v>-8747</v>
      </c>
      <c r="D139" s="97" t="s">
        <v>525</v>
      </c>
      <c r="G139" s="81">
        <v>-1000</v>
      </c>
    </row>
    <row r="140" spans="2:7" x14ac:dyDescent="0.2">
      <c r="B140" s="78">
        <v>0</v>
      </c>
      <c r="D140" s="97" t="s">
        <v>524</v>
      </c>
      <c r="G140" s="81">
        <v>0</v>
      </c>
    </row>
    <row r="141" spans="2:7" x14ac:dyDescent="0.2">
      <c r="B141" s="78">
        <v>9</v>
      </c>
      <c r="D141" s="97" t="s">
        <v>523</v>
      </c>
      <c r="G141" s="81">
        <v>0</v>
      </c>
    </row>
    <row r="142" spans="2:7" x14ac:dyDescent="0.2">
      <c r="B142" s="78">
        <v>0</v>
      </c>
      <c r="D142" s="79" t="s">
        <v>522</v>
      </c>
      <c r="G142" s="81">
        <v>0</v>
      </c>
    </row>
    <row r="143" spans="2:7" x14ac:dyDescent="0.2">
      <c r="B143" s="78">
        <v>0</v>
      </c>
      <c r="D143" s="79" t="s">
        <v>521</v>
      </c>
      <c r="G143" s="81">
        <v>-3595</v>
      </c>
    </row>
    <row r="144" spans="2:7" x14ac:dyDescent="0.2">
      <c r="B144" s="78">
        <f>B145+B146</f>
        <v>-716800</v>
      </c>
      <c r="D144" s="79" t="s">
        <v>520</v>
      </c>
      <c r="G144" s="81">
        <f>G145+G146</f>
        <v>141637</v>
      </c>
    </row>
    <row r="145" spans="2:7" x14ac:dyDescent="0.2">
      <c r="B145" s="78">
        <v>146447</v>
      </c>
      <c r="D145" s="79" t="s">
        <v>519</v>
      </c>
      <c r="G145" s="81">
        <v>69416</v>
      </c>
    </row>
    <row r="146" spans="2:7" x14ac:dyDescent="0.2">
      <c r="B146" s="83">
        <v>-863247</v>
      </c>
      <c r="C146" s="99"/>
      <c r="D146" s="98" t="s">
        <v>518</v>
      </c>
      <c r="E146" s="99"/>
      <c r="F146" s="99"/>
      <c r="G146" s="85">
        <v>72221</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680</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681</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682</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2415296</v>
      </c>
      <c r="C11" s="79" t="s">
        <v>1029</v>
      </c>
      <c r="D11" s="79" t="s">
        <v>599</v>
      </c>
      <c r="E11" s="166" t="s">
        <v>1052</v>
      </c>
      <c r="F11" s="80" t="s">
        <v>598</v>
      </c>
      <c r="G11" s="81">
        <f>G12+G13</f>
        <v>8010735</v>
      </c>
    </row>
    <row r="12" spans="2:12" x14ac:dyDescent="0.2">
      <c r="B12" s="78">
        <f>G11-B11</f>
        <v>5595439</v>
      </c>
      <c r="C12" s="79" t="s">
        <v>1030</v>
      </c>
      <c r="D12" s="60" t="s">
        <v>593</v>
      </c>
      <c r="E12" s="166" t="s">
        <v>1060</v>
      </c>
      <c r="F12" s="77" t="s">
        <v>1061</v>
      </c>
      <c r="G12" s="81">
        <v>7992881</v>
      </c>
    </row>
    <row r="13" spans="2:12" x14ac:dyDescent="0.2">
      <c r="B13" s="78">
        <v>1739756</v>
      </c>
      <c r="C13" s="79" t="s">
        <v>1031</v>
      </c>
      <c r="D13" s="79" t="s">
        <v>551</v>
      </c>
      <c r="E13" s="166" t="s">
        <v>1062</v>
      </c>
      <c r="F13" s="75" t="s">
        <v>1063</v>
      </c>
      <c r="G13" s="81">
        <v>17854</v>
      </c>
    </row>
    <row r="14" spans="2:12" x14ac:dyDescent="0.2">
      <c r="B14" s="78">
        <f>B12-B13</f>
        <v>3855683</v>
      </c>
      <c r="C14" s="79" t="s">
        <v>1032</v>
      </c>
      <c r="D14" s="60" t="s">
        <v>597</v>
      </c>
      <c r="E14" s="166"/>
      <c r="F14" s="77"/>
      <c r="G14" s="81"/>
    </row>
    <row r="15" spans="2:12" ht="7.15" customHeight="1" x14ac:dyDescent="0.2">
      <c r="B15" s="78"/>
      <c r="E15" s="76"/>
      <c r="F15" s="77"/>
      <c r="G15" s="81"/>
    </row>
    <row r="16" spans="2:12" x14ac:dyDescent="0.2">
      <c r="B16" s="83">
        <f>B11+B12</f>
        <v>8010735</v>
      </c>
      <c r="C16" s="84" t="s">
        <v>545</v>
      </c>
      <c r="D16" s="72"/>
      <c r="E16" s="167" t="s">
        <v>1039</v>
      </c>
      <c r="F16" s="72"/>
      <c r="G16" s="85">
        <f>G11</f>
        <v>8010735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1391690</v>
      </c>
      <c r="C26" s="79" t="s">
        <v>1033</v>
      </c>
      <c r="D26" s="79" t="s">
        <v>594</v>
      </c>
      <c r="E26" s="166" t="s">
        <v>1030</v>
      </c>
      <c r="F26" s="62" t="s">
        <v>593</v>
      </c>
      <c r="G26" s="81">
        <f>+B12</f>
        <v>5595439</v>
      </c>
    </row>
    <row r="27" spans="2:7" x14ac:dyDescent="0.2">
      <c r="B27" s="78">
        <v>1115078</v>
      </c>
      <c r="C27" s="79" t="s">
        <v>592</v>
      </c>
      <c r="E27" s="76"/>
      <c r="F27" s="77"/>
      <c r="G27" s="81"/>
    </row>
    <row r="28" spans="2:7" x14ac:dyDescent="0.2">
      <c r="B28" s="78">
        <f>B29+B30</f>
        <v>276612</v>
      </c>
      <c r="C28" s="79" t="s">
        <v>591</v>
      </c>
      <c r="E28" s="76"/>
      <c r="F28" s="77"/>
      <c r="G28" s="81"/>
    </row>
    <row r="29" spans="2:7" x14ac:dyDescent="0.2">
      <c r="B29" s="78">
        <v>275266</v>
      </c>
      <c r="C29" s="79" t="s">
        <v>1056</v>
      </c>
      <c r="E29" s="76"/>
      <c r="F29" s="77"/>
      <c r="G29" s="81"/>
    </row>
    <row r="30" spans="2:7" x14ac:dyDescent="0.2">
      <c r="B30" s="78">
        <v>1346</v>
      </c>
      <c r="C30" s="79" t="s">
        <v>1057</v>
      </c>
      <c r="E30" s="76"/>
      <c r="F30" s="77"/>
      <c r="G30" s="81"/>
    </row>
    <row r="31" spans="2:7" ht="12.75" customHeight="1" x14ac:dyDescent="0.2">
      <c r="B31" s="78">
        <v>195518</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4008231</v>
      </c>
      <c r="C33" s="79" t="s">
        <v>1036</v>
      </c>
      <c r="D33" s="60" t="s">
        <v>587</v>
      </c>
      <c r="E33" s="76"/>
      <c r="F33" s="77"/>
      <c r="G33" s="81"/>
    </row>
    <row r="34" spans="2:7" x14ac:dyDescent="0.2">
      <c r="B34" s="78"/>
      <c r="E34" s="76"/>
      <c r="F34" s="77"/>
      <c r="G34" s="81"/>
    </row>
    <row r="35" spans="2:7" x14ac:dyDescent="0.2">
      <c r="B35" s="83">
        <f>B26+B31+B32+B33</f>
        <v>5595439</v>
      </c>
      <c r="C35" s="84" t="s">
        <v>1039</v>
      </c>
      <c r="D35" s="72"/>
      <c r="E35" s="167" t="s">
        <v>1039</v>
      </c>
      <c r="F35" s="72"/>
      <c r="G35" s="85">
        <f>G26</f>
        <v>5595439</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1617483</v>
      </c>
      <c r="C42" s="79" t="s">
        <v>1037</v>
      </c>
      <c r="D42" s="82" t="s">
        <v>586</v>
      </c>
      <c r="E42" s="166" t="s">
        <v>1036</v>
      </c>
      <c r="F42" s="60" t="s">
        <v>587</v>
      </c>
      <c r="G42" s="81">
        <f>+B33</f>
        <v>4008231</v>
      </c>
    </row>
    <row r="43" spans="2:7" x14ac:dyDescent="0.2">
      <c r="B43" s="78">
        <v>468455</v>
      </c>
      <c r="C43" s="88" t="s">
        <v>585</v>
      </c>
      <c r="E43" s="169" t="s">
        <v>1037</v>
      </c>
      <c r="F43" s="89" t="s">
        <v>586</v>
      </c>
      <c r="G43" s="81">
        <f>G44+G45+G47+G48+G49</f>
        <v>65400</v>
      </c>
    </row>
    <row r="44" spans="2:7" x14ac:dyDescent="0.2">
      <c r="B44" s="78">
        <v>1149028</v>
      </c>
      <c r="C44" s="79" t="s">
        <v>584</v>
      </c>
      <c r="E44" s="169" t="s">
        <v>1064</v>
      </c>
      <c r="F44" s="75" t="s">
        <v>1065</v>
      </c>
      <c r="G44" s="81">
        <v>22060</v>
      </c>
    </row>
    <row r="45" spans="2:7" x14ac:dyDescent="0.2">
      <c r="B45" s="78">
        <v>0</v>
      </c>
      <c r="C45" s="79" t="s">
        <v>583</v>
      </c>
      <c r="D45" s="77"/>
      <c r="E45" s="166" t="s">
        <v>1066</v>
      </c>
      <c r="F45" s="75" t="s">
        <v>1067</v>
      </c>
      <c r="G45" s="81">
        <v>43340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2456148</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4073631</v>
      </c>
      <c r="C52" s="84" t="s">
        <v>1039</v>
      </c>
      <c r="D52" s="72"/>
      <c r="E52" s="167" t="s">
        <v>1039</v>
      </c>
      <c r="F52" s="72"/>
      <c r="G52" s="85">
        <f>G42+G43+G50</f>
        <v>4073631</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462451</v>
      </c>
      <c r="C59" s="79" t="s">
        <v>1040</v>
      </c>
      <c r="D59" s="80" t="s">
        <v>578</v>
      </c>
      <c r="E59" s="166" t="s">
        <v>1038</v>
      </c>
      <c r="F59" s="60" t="s">
        <v>577</v>
      </c>
      <c r="G59" s="81">
        <f>+B49</f>
        <v>2456148</v>
      </c>
    </row>
    <row r="60" spans="2:7" x14ac:dyDescent="0.2">
      <c r="B60" s="78">
        <v>462451</v>
      </c>
      <c r="C60" s="79" t="s">
        <v>576</v>
      </c>
      <c r="E60" s="166" t="s">
        <v>1058</v>
      </c>
      <c r="F60" s="79" t="s">
        <v>1059</v>
      </c>
      <c r="G60" s="81">
        <f>G61+G62</f>
        <v>1346</v>
      </c>
    </row>
    <row r="61" spans="2:7" x14ac:dyDescent="0.2">
      <c r="B61" s="78">
        <v>0</v>
      </c>
      <c r="C61" s="79" t="s">
        <v>575</v>
      </c>
      <c r="E61" s="166" t="s">
        <v>1076</v>
      </c>
      <c r="F61" s="75" t="s">
        <v>1077</v>
      </c>
      <c r="G61" s="81">
        <v>0</v>
      </c>
    </row>
    <row r="62" spans="2:7" x14ac:dyDescent="0.2">
      <c r="B62" s="78">
        <v>1346</v>
      </c>
      <c r="C62" s="79" t="s">
        <v>1041</v>
      </c>
      <c r="D62" s="79" t="s">
        <v>574</v>
      </c>
      <c r="E62" s="166" t="s">
        <v>1078</v>
      </c>
      <c r="F62" s="75" t="s">
        <v>1079</v>
      </c>
      <c r="G62" s="81">
        <v>1346</v>
      </c>
    </row>
    <row r="63" spans="2:7" x14ac:dyDescent="0.2">
      <c r="B63" s="78"/>
      <c r="D63" s="79" t="s">
        <v>573</v>
      </c>
      <c r="E63" s="166" t="s">
        <v>1042</v>
      </c>
      <c r="F63" s="75" t="s">
        <v>572</v>
      </c>
      <c r="G63" s="81">
        <f>G64+G65+G66</f>
        <v>1550</v>
      </c>
    </row>
    <row r="64" spans="2:7" x14ac:dyDescent="0.2">
      <c r="B64" s="78">
        <f>B65+B66+B67</f>
        <v>25216</v>
      </c>
      <c r="C64" s="79" t="s">
        <v>1042</v>
      </c>
      <c r="D64" s="75" t="s">
        <v>572</v>
      </c>
      <c r="E64" s="166" t="s">
        <v>1080</v>
      </c>
      <c r="F64" s="75" t="s">
        <v>1081</v>
      </c>
      <c r="G64" s="81">
        <v>0</v>
      </c>
    </row>
    <row r="65" spans="2:7" x14ac:dyDescent="0.2">
      <c r="B65" s="78">
        <v>18825</v>
      </c>
      <c r="C65" s="79" t="s">
        <v>571</v>
      </c>
      <c r="E65" s="166" t="s">
        <v>1082</v>
      </c>
      <c r="F65" s="75" t="s">
        <v>1083</v>
      </c>
      <c r="G65" s="81">
        <v>241</v>
      </c>
    </row>
    <row r="66" spans="2:7" x14ac:dyDescent="0.2">
      <c r="B66" s="78">
        <v>0</v>
      </c>
      <c r="C66" s="79" t="s">
        <v>570</v>
      </c>
      <c r="E66" s="166" t="s">
        <v>1084</v>
      </c>
      <c r="F66" s="75" t="s">
        <v>1085</v>
      </c>
      <c r="G66" s="81">
        <v>1309</v>
      </c>
    </row>
    <row r="67" spans="2:7" x14ac:dyDescent="0.2">
      <c r="B67" s="78">
        <v>6391</v>
      </c>
      <c r="C67" s="79" t="s">
        <v>569</v>
      </c>
      <c r="E67" s="76"/>
      <c r="F67" s="77"/>
      <c r="G67" s="81"/>
    </row>
    <row r="68" spans="2:7" x14ac:dyDescent="0.2">
      <c r="B68" s="78">
        <f>G70-B59-B62-B64</f>
        <v>1970031</v>
      </c>
      <c r="C68" s="79" t="s">
        <v>1043</v>
      </c>
      <c r="D68" s="79" t="s">
        <v>564</v>
      </c>
      <c r="E68" s="76"/>
      <c r="F68" s="77"/>
      <c r="G68" s="81"/>
    </row>
    <row r="69" spans="2:7" ht="17.45" customHeight="1" x14ac:dyDescent="0.2">
      <c r="B69" s="78"/>
      <c r="E69" s="76"/>
      <c r="F69" s="77"/>
      <c r="G69" s="81"/>
    </row>
    <row r="70" spans="2:7" ht="17.45" customHeight="1" x14ac:dyDescent="0.2">
      <c r="B70" s="83">
        <f>B59+B62+B64+B68</f>
        <v>2459044</v>
      </c>
      <c r="C70" s="84" t="s">
        <v>1039</v>
      </c>
      <c r="D70" s="72"/>
      <c r="E70" s="167" t="s">
        <v>1039</v>
      </c>
      <c r="F70" s="72"/>
      <c r="G70" s="85">
        <f>G59+G60+G63</f>
        <v>2459044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1970031</v>
      </c>
    </row>
    <row r="78" spans="2:7" x14ac:dyDescent="0.2">
      <c r="B78" s="78"/>
      <c r="D78" s="79" t="s">
        <v>563</v>
      </c>
      <c r="E78" s="166"/>
      <c r="F78" s="79"/>
      <c r="G78" s="81"/>
    </row>
    <row r="79" spans="2:7" x14ac:dyDescent="0.2">
      <c r="B79" s="78">
        <f>G82-B77</f>
        <v>1970031</v>
      </c>
      <c r="C79" s="79" t="s">
        <v>1045</v>
      </c>
      <c r="D79" s="62" t="s">
        <v>562</v>
      </c>
      <c r="E79" s="76"/>
      <c r="F79" s="77"/>
      <c r="G79" s="81"/>
    </row>
    <row r="80" spans="2:7" x14ac:dyDescent="0.2">
      <c r="B80" s="78">
        <f>B79-B13</f>
        <v>230275</v>
      </c>
      <c r="C80" s="79" t="s">
        <v>1046</v>
      </c>
      <c r="D80" s="60" t="s">
        <v>559</v>
      </c>
      <c r="E80" s="76"/>
      <c r="F80" s="77"/>
      <c r="G80" s="81"/>
    </row>
    <row r="81" spans="2:7" x14ac:dyDescent="0.2">
      <c r="B81" s="78"/>
      <c r="E81" s="76"/>
      <c r="F81" s="77"/>
      <c r="G81" s="81"/>
    </row>
    <row r="82" spans="2:7" x14ac:dyDescent="0.2">
      <c r="B82" s="83">
        <f>B77+B79</f>
        <v>1970031</v>
      </c>
      <c r="C82" s="84" t="s">
        <v>1039</v>
      </c>
      <c r="D82" s="72"/>
      <c r="E82" s="167" t="s">
        <v>1039</v>
      </c>
      <c r="F82" s="72"/>
      <c r="G82" s="85">
        <f>G77</f>
        <v>1970031</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679619</v>
      </c>
      <c r="C92" s="79" t="s">
        <v>1047</v>
      </c>
      <c r="D92" s="60" t="s">
        <v>552</v>
      </c>
      <c r="E92" s="166" t="s">
        <v>1045</v>
      </c>
      <c r="F92" s="60" t="s">
        <v>559</v>
      </c>
      <c r="G92" s="81">
        <f>+B80</f>
        <v>230275</v>
      </c>
    </row>
    <row r="93" spans="2:7" x14ac:dyDescent="0.2">
      <c r="B93" s="78"/>
      <c r="D93" s="62" t="s">
        <v>550</v>
      </c>
      <c r="E93" s="166" t="s">
        <v>1053</v>
      </c>
      <c r="F93" s="75" t="s">
        <v>558</v>
      </c>
      <c r="G93" s="81">
        <f>G94+G95</f>
        <v>536055</v>
      </c>
    </row>
    <row r="94" spans="2:7" x14ac:dyDescent="0.2">
      <c r="B94" s="78"/>
      <c r="D94" s="79"/>
      <c r="E94" s="166" t="s">
        <v>557</v>
      </c>
      <c r="G94" s="81">
        <v>535395</v>
      </c>
    </row>
    <row r="95" spans="2:7" x14ac:dyDescent="0.2">
      <c r="B95" s="78"/>
      <c r="D95" s="79"/>
      <c r="E95" s="166" t="s">
        <v>556</v>
      </c>
      <c r="G95" s="81">
        <v>660</v>
      </c>
    </row>
    <row r="96" spans="2:7" x14ac:dyDescent="0.2">
      <c r="B96" s="78"/>
      <c r="C96" s="79"/>
      <c r="E96" s="166" t="s">
        <v>1054</v>
      </c>
      <c r="F96" s="75" t="s">
        <v>555</v>
      </c>
      <c r="G96" s="81">
        <f>G97</f>
        <v>-86711</v>
      </c>
    </row>
    <row r="97" spans="2:7" x14ac:dyDescent="0.2">
      <c r="B97" s="90"/>
      <c r="C97" s="91"/>
      <c r="D97" s="79"/>
      <c r="E97" s="166" t="s">
        <v>1086</v>
      </c>
      <c r="F97" s="92" t="s">
        <v>1087</v>
      </c>
      <c r="G97" s="81">
        <v>-86711</v>
      </c>
    </row>
    <row r="98" spans="2:7" x14ac:dyDescent="0.2">
      <c r="B98" s="78"/>
      <c r="E98" s="76"/>
      <c r="F98" s="77"/>
      <c r="G98" s="81"/>
    </row>
    <row r="99" spans="2:7" x14ac:dyDescent="0.2">
      <c r="B99" s="83">
        <f>B92</f>
        <v>679619</v>
      </c>
      <c r="C99" s="84" t="s">
        <v>1039</v>
      </c>
      <c r="D99" s="72"/>
      <c r="E99" s="167" t="s">
        <v>1039</v>
      </c>
      <c r="F99" s="72"/>
      <c r="G99" s="85">
        <f>G92+G93+G96</f>
        <v>679619</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1763948</v>
      </c>
      <c r="C106" s="79" t="s">
        <v>1048</v>
      </c>
      <c r="D106" s="94" t="s">
        <v>553</v>
      </c>
      <c r="E106" s="76"/>
      <c r="F106" s="77"/>
      <c r="G106" s="76"/>
    </row>
    <row r="107" spans="2:7" x14ac:dyDescent="0.2">
      <c r="B107" s="78">
        <v>1766980</v>
      </c>
      <c r="C107" s="79" t="s">
        <v>1049</v>
      </c>
      <c r="D107" s="79"/>
      <c r="E107" s="166" t="s">
        <v>1047</v>
      </c>
      <c r="F107" s="62" t="s">
        <v>552</v>
      </c>
      <c r="G107" s="81"/>
    </row>
    <row r="108" spans="2:7" x14ac:dyDescent="0.2">
      <c r="B108" s="78">
        <f>-B13</f>
        <v>-1739756</v>
      </c>
      <c r="C108" s="79" t="s">
        <v>1055</v>
      </c>
      <c r="D108" s="79" t="s">
        <v>551</v>
      </c>
      <c r="E108" s="166"/>
      <c r="F108" s="61" t="s">
        <v>550</v>
      </c>
      <c r="G108" s="81">
        <f>B92</f>
        <v>679619</v>
      </c>
    </row>
    <row r="109" spans="2:7" x14ac:dyDescent="0.2">
      <c r="B109" s="78">
        <v>-3032</v>
      </c>
      <c r="C109" s="88" t="s">
        <v>549</v>
      </c>
      <c r="D109" s="79" t="s">
        <v>1088</v>
      </c>
      <c r="E109" s="76"/>
      <c r="F109" s="95"/>
      <c r="G109" s="96"/>
    </row>
    <row r="110" spans="2:7" x14ac:dyDescent="0.2">
      <c r="B110" s="78">
        <v>0</v>
      </c>
      <c r="C110" s="88" t="s">
        <v>548</v>
      </c>
      <c r="D110" s="79" t="s">
        <v>547</v>
      </c>
      <c r="E110" s="170"/>
      <c r="G110" s="81"/>
    </row>
    <row r="111" spans="2:7" x14ac:dyDescent="0.2">
      <c r="B111" s="78">
        <v>90740</v>
      </c>
      <c r="C111" s="88" t="s">
        <v>1050</v>
      </c>
      <c r="D111" s="79" t="s">
        <v>1089</v>
      </c>
      <c r="E111" s="76"/>
      <c r="F111" s="95"/>
      <c r="G111" s="96"/>
    </row>
    <row r="112" spans="2:7" x14ac:dyDescent="0.2">
      <c r="B112" s="78"/>
      <c r="C112" s="79"/>
      <c r="D112" s="79" t="s">
        <v>1090</v>
      </c>
      <c r="E112" s="170"/>
      <c r="G112" s="81"/>
    </row>
    <row r="113" spans="2:7" x14ac:dyDescent="0.2">
      <c r="B113" s="78">
        <f>G115-B106-B108-B111</f>
        <v>564687</v>
      </c>
      <c r="C113" s="168" t="s">
        <v>1051</v>
      </c>
      <c r="D113" s="60" t="s">
        <v>546</v>
      </c>
      <c r="E113" s="170"/>
      <c r="F113" s="92"/>
      <c r="G113" s="81"/>
    </row>
    <row r="114" spans="2:7" x14ac:dyDescent="0.2">
      <c r="B114" s="78"/>
      <c r="D114" s="79"/>
      <c r="E114" s="170"/>
      <c r="F114" s="77"/>
      <c r="G114" s="81"/>
    </row>
    <row r="115" spans="2:7" x14ac:dyDescent="0.2">
      <c r="B115" s="83">
        <f>B106+B108+B111+B113</f>
        <v>679619</v>
      </c>
      <c r="C115" s="84" t="s">
        <v>1039</v>
      </c>
      <c r="D115" s="98"/>
      <c r="E115" s="167" t="s">
        <v>1039</v>
      </c>
      <c r="F115" s="72"/>
      <c r="G115" s="85">
        <f>G108</f>
        <v>679619</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564687</v>
      </c>
    </row>
    <row r="123" spans="2:7" ht="15" x14ac:dyDescent="0.2">
      <c r="B123" s="78">
        <f>B125+B128+B131+B134+B137+B142+B143+B144</f>
        <v>712286</v>
      </c>
      <c r="C123" s="52"/>
      <c r="D123" s="79" t="s">
        <v>540</v>
      </c>
      <c r="E123" s="52"/>
      <c r="F123" s="52"/>
      <c r="G123" s="81">
        <f>G125+G128+G131+G134+G137+G142+G143+G144</f>
        <v>147599</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-11219</v>
      </c>
      <c r="D128" s="79" t="s">
        <v>536</v>
      </c>
      <c r="G128" s="81">
        <f>G129+G130</f>
        <v>33793</v>
      </c>
    </row>
    <row r="129" spans="2:7" x14ac:dyDescent="0.2">
      <c r="B129" s="78">
        <v>82087</v>
      </c>
      <c r="D129" s="79" t="s">
        <v>535</v>
      </c>
      <c r="G129" s="81">
        <v>0</v>
      </c>
    </row>
    <row r="130" spans="2:7" x14ac:dyDescent="0.2">
      <c r="B130" s="78">
        <v>-93306</v>
      </c>
      <c r="D130" s="79" t="s">
        <v>534</v>
      </c>
      <c r="G130" s="81">
        <v>33793</v>
      </c>
    </row>
    <row r="131" spans="2:7" x14ac:dyDescent="0.2">
      <c r="B131" s="78">
        <f>B132+B133</f>
        <v>-4854</v>
      </c>
      <c r="D131" s="79" t="s">
        <v>533</v>
      </c>
      <c r="G131" s="81">
        <f>G132+G133</f>
        <v>760917</v>
      </c>
    </row>
    <row r="132" spans="2:7" x14ac:dyDescent="0.2">
      <c r="B132" s="78">
        <v>-4764</v>
      </c>
      <c r="D132" s="79" t="s">
        <v>532</v>
      </c>
      <c r="G132" s="81">
        <v>162545</v>
      </c>
    </row>
    <row r="133" spans="2:7" x14ac:dyDescent="0.2">
      <c r="B133" s="78">
        <v>-90</v>
      </c>
      <c r="D133" s="79" t="s">
        <v>531</v>
      </c>
      <c r="G133" s="81">
        <v>598372</v>
      </c>
    </row>
    <row r="134" spans="2:7" x14ac:dyDescent="0.2">
      <c r="B134" s="78">
        <f>B135+B136</f>
        <v>128152</v>
      </c>
      <c r="D134" s="79" t="s">
        <v>530</v>
      </c>
      <c r="G134" s="81">
        <f>G135+G136</f>
        <v>-652780</v>
      </c>
    </row>
    <row r="135" spans="2:7" x14ac:dyDescent="0.2">
      <c r="B135" s="78">
        <v>59237</v>
      </c>
      <c r="D135" s="79" t="s">
        <v>529</v>
      </c>
      <c r="G135" s="81">
        <v>375054</v>
      </c>
    </row>
    <row r="136" spans="2:7" x14ac:dyDescent="0.2">
      <c r="B136" s="78">
        <v>68915</v>
      </c>
      <c r="D136" s="79" t="s">
        <v>528</v>
      </c>
      <c r="G136" s="81">
        <v>-1027834</v>
      </c>
    </row>
    <row r="137" spans="2:7" x14ac:dyDescent="0.2">
      <c r="B137" s="78">
        <f>B138+B141</f>
        <v>524413</v>
      </c>
      <c r="D137" s="97" t="s">
        <v>527</v>
      </c>
      <c r="G137" s="81">
        <f>G138+G141</f>
        <v>4341</v>
      </c>
    </row>
    <row r="138" spans="2:7" x14ac:dyDescent="0.2">
      <c r="B138" s="78">
        <f>B139+B140</f>
        <v>524413</v>
      </c>
      <c r="D138" s="97" t="s">
        <v>526</v>
      </c>
      <c r="G138" s="81">
        <f>G139+G140</f>
        <v>4341</v>
      </c>
    </row>
    <row r="139" spans="2:7" x14ac:dyDescent="0.2">
      <c r="B139" s="78">
        <v>524413</v>
      </c>
      <c r="D139" s="97" t="s">
        <v>525</v>
      </c>
      <c r="G139" s="81">
        <v>4341</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3</v>
      </c>
      <c r="D143" s="79" t="s">
        <v>521</v>
      </c>
      <c r="G143" s="81">
        <v>-7937</v>
      </c>
    </row>
    <row r="144" spans="2:7" x14ac:dyDescent="0.2">
      <c r="B144" s="78">
        <f>B145+B146</f>
        <v>75791</v>
      </c>
      <c r="D144" s="79" t="s">
        <v>520</v>
      </c>
      <c r="G144" s="81">
        <f>G145+G146</f>
        <v>9265</v>
      </c>
    </row>
    <row r="145" spans="2:7" x14ac:dyDescent="0.2">
      <c r="B145" s="78">
        <v>86842</v>
      </c>
      <c r="D145" s="79" t="s">
        <v>519</v>
      </c>
      <c r="G145" s="81">
        <v>154334</v>
      </c>
    </row>
    <row r="146" spans="2:7" x14ac:dyDescent="0.2">
      <c r="B146" s="83">
        <v>-11051</v>
      </c>
      <c r="C146" s="99"/>
      <c r="D146" s="98" t="s">
        <v>518</v>
      </c>
      <c r="E146" s="99"/>
      <c r="F146" s="99"/>
      <c r="G146" s="85">
        <v>-145069</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683</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659022</v>
      </c>
      <c r="C11" s="79" t="s">
        <v>1029</v>
      </c>
      <c r="D11" s="79" t="s">
        <v>599</v>
      </c>
      <c r="E11" s="166" t="s">
        <v>1052</v>
      </c>
      <c r="F11" s="80" t="s">
        <v>598</v>
      </c>
      <c r="G11" s="81">
        <f>G12+G13</f>
        <v>2319224</v>
      </c>
    </row>
    <row r="12" spans="2:12" x14ac:dyDescent="0.2">
      <c r="B12" s="78">
        <f>G11-B11</f>
        <v>1660202</v>
      </c>
      <c r="C12" s="79" t="s">
        <v>1030</v>
      </c>
      <c r="D12" s="60" t="s">
        <v>593</v>
      </c>
      <c r="E12" s="166" t="s">
        <v>1060</v>
      </c>
      <c r="F12" s="77" t="s">
        <v>1061</v>
      </c>
      <c r="G12" s="81">
        <v>2319224</v>
      </c>
    </row>
    <row r="13" spans="2:12" x14ac:dyDescent="0.2">
      <c r="B13" s="78">
        <v>57061</v>
      </c>
      <c r="C13" s="79" t="s">
        <v>1031</v>
      </c>
      <c r="D13" s="79" t="s">
        <v>551</v>
      </c>
      <c r="E13" s="166" t="s">
        <v>1062</v>
      </c>
      <c r="F13" s="75" t="s">
        <v>1063</v>
      </c>
      <c r="G13" s="81">
        <v>0</v>
      </c>
    </row>
    <row r="14" spans="2:12" x14ac:dyDescent="0.2">
      <c r="B14" s="78">
        <f>B12-B13</f>
        <v>1603141</v>
      </c>
      <c r="C14" s="79" t="s">
        <v>1032</v>
      </c>
      <c r="D14" s="60" t="s">
        <v>597</v>
      </c>
      <c r="E14" s="166"/>
      <c r="F14" s="77"/>
      <c r="G14" s="81"/>
    </row>
    <row r="15" spans="2:12" ht="7.15" customHeight="1" x14ac:dyDescent="0.2">
      <c r="B15" s="78"/>
      <c r="E15" s="76"/>
      <c r="F15" s="77"/>
      <c r="G15" s="81"/>
    </row>
    <row r="16" spans="2:12" x14ac:dyDescent="0.2">
      <c r="B16" s="83">
        <f>B11+B12</f>
        <v>2319224</v>
      </c>
      <c r="C16" s="84" t="s">
        <v>545</v>
      </c>
      <c r="D16" s="72"/>
      <c r="E16" s="167" t="s">
        <v>1039</v>
      </c>
      <c r="F16" s="72"/>
      <c r="G16" s="85">
        <f>G11</f>
        <v>2319224</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1650874</v>
      </c>
      <c r="C26" s="79" t="s">
        <v>1033</v>
      </c>
      <c r="D26" s="79" t="s">
        <v>594</v>
      </c>
      <c r="E26" s="166" t="s">
        <v>1030</v>
      </c>
      <c r="F26" s="62" t="s">
        <v>593</v>
      </c>
      <c r="G26" s="81">
        <f>+B12</f>
        <v>1660202</v>
      </c>
    </row>
    <row r="27" spans="2:7" x14ac:dyDescent="0.2">
      <c r="B27" s="78">
        <v>1310965</v>
      </c>
      <c r="C27" s="79" t="s">
        <v>592</v>
      </c>
      <c r="E27" s="76"/>
      <c r="F27" s="77"/>
      <c r="G27" s="81"/>
    </row>
    <row r="28" spans="2:7" x14ac:dyDescent="0.2">
      <c r="B28" s="78">
        <f>B29+B30</f>
        <v>339909</v>
      </c>
      <c r="C28" s="79" t="s">
        <v>591</v>
      </c>
      <c r="E28" s="76"/>
      <c r="F28" s="77"/>
      <c r="G28" s="81"/>
    </row>
    <row r="29" spans="2:7" x14ac:dyDescent="0.2">
      <c r="B29" s="78">
        <v>338523</v>
      </c>
      <c r="C29" s="79" t="s">
        <v>1056</v>
      </c>
      <c r="E29" s="76"/>
      <c r="F29" s="77"/>
      <c r="G29" s="81"/>
    </row>
    <row r="30" spans="2:7" x14ac:dyDescent="0.2">
      <c r="B30" s="78">
        <v>1386</v>
      </c>
      <c r="C30" s="79" t="s">
        <v>1057</v>
      </c>
      <c r="E30" s="76"/>
      <c r="F30" s="77"/>
      <c r="G30" s="81"/>
    </row>
    <row r="31" spans="2:7" ht="12.75" customHeight="1" x14ac:dyDescent="0.2">
      <c r="B31" s="78">
        <v>9246</v>
      </c>
      <c r="C31" s="79" t="s">
        <v>1034</v>
      </c>
      <c r="D31" s="75" t="s">
        <v>590</v>
      </c>
      <c r="E31" s="76"/>
      <c r="F31" s="77"/>
      <c r="G31" s="81"/>
    </row>
    <row r="32" spans="2:7" ht="12.75" customHeight="1" x14ac:dyDescent="0.2">
      <c r="B32" s="78">
        <v>-63000</v>
      </c>
      <c r="C32" s="79" t="s">
        <v>1035</v>
      </c>
      <c r="D32" s="75" t="s">
        <v>589</v>
      </c>
      <c r="E32" s="76"/>
      <c r="F32" s="77"/>
      <c r="G32" s="81"/>
    </row>
    <row r="33" spans="2:7" x14ac:dyDescent="0.2">
      <c r="B33" s="78">
        <f>G35-B26-B31-B32</f>
        <v>63082</v>
      </c>
      <c r="C33" s="79" t="s">
        <v>1036</v>
      </c>
      <c r="D33" s="60" t="s">
        <v>587</v>
      </c>
      <c r="E33" s="76"/>
      <c r="F33" s="77"/>
      <c r="G33" s="81"/>
    </row>
    <row r="34" spans="2:7" x14ac:dyDescent="0.2">
      <c r="B34" s="78"/>
      <c r="E34" s="76"/>
      <c r="F34" s="77"/>
      <c r="G34" s="81"/>
    </row>
    <row r="35" spans="2:7" x14ac:dyDescent="0.2">
      <c r="B35" s="83">
        <f>B26+B31+B32+B33</f>
        <v>1660202</v>
      </c>
      <c r="C35" s="84" t="s">
        <v>1039</v>
      </c>
      <c r="D35" s="72"/>
      <c r="E35" s="167" t="s">
        <v>1039</v>
      </c>
      <c r="F35" s="72"/>
      <c r="G35" s="85">
        <f>G26</f>
        <v>1660202</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78</v>
      </c>
      <c r="C42" s="79" t="s">
        <v>1037</v>
      </c>
      <c r="D42" s="82" t="s">
        <v>586</v>
      </c>
      <c r="E42" s="166" t="s">
        <v>1036</v>
      </c>
      <c r="F42" s="60" t="s">
        <v>587</v>
      </c>
      <c r="G42" s="81">
        <f>+B33</f>
        <v>63082</v>
      </c>
    </row>
    <row r="43" spans="2:7" x14ac:dyDescent="0.2">
      <c r="B43" s="78">
        <v>78</v>
      </c>
      <c r="C43" s="88" t="s">
        <v>585</v>
      </c>
      <c r="E43" s="169" t="s">
        <v>1037</v>
      </c>
      <c r="F43" s="89" t="s">
        <v>586</v>
      </c>
      <c r="G43" s="81">
        <f>G44+G45+G47+G48+G49</f>
        <v>1982</v>
      </c>
    </row>
    <row r="44" spans="2:7" x14ac:dyDescent="0.2">
      <c r="B44" s="78">
        <v>0</v>
      </c>
      <c r="C44" s="79" t="s">
        <v>584</v>
      </c>
      <c r="E44" s="169" t="s">
        <v>1064</v>
      </c>
      <c r="F44" s="75" t="s">
        <v>1065</v>
      </c>
      <c r="G44" s="81">
        <v>242</v>
      </c>
    </row>
    <row r="45" spans="2:7" x14ac:dyDescent="0.2">
      <c r="B45" s="78">
        <v>0</v>
      </c>
      <c r="C45" s="79" t="s">
        <v>583</v>
      </c>
      <c r="D45" s="77"/>
      <c r="E45" s="166" t="s">
        <v>1066</v>
      </c>
      <c r="F45" s="75" t="s">
        <v>1067</v>
      </c>
      <c r="G45" s="81">
        <v>1740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64986</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65064</v>
      </c>
      <c r="C52" s="84" t="s">
        <v>1039</v>
      </c>
      <c r="D52" s="72"/>
      <c r="E52" s="167" t="s">
        <v>1039</v>
      </c>
      <c r="F52" s="72"/>
      <c r="G52" s="85">
        <f>G42+G43+G50</f>
        <v>65064</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64986</v>
      </c>
    </row>
    <row r="60" spans="2:7" x14ac:dyDescent="0.2">
      <c r="B60" s="78">
        <v>0</v>
      </c>
      <c r="C60" s="79" t="s">
        <v>576</v>
      </c>
      <c r="E60" s="166" t="s">
        <v>1058</v>
      </c>
      <c r="F60" s="79" t="s">
        <v>1059</v>
      </c>
      <c r="G60" s="81">
        <f>G61+G62</f>
        <v>1386</v>
      </c>
    </row>
    <row r="61" spans="2:7" x14ac:dyDescent="0.2">
      <c r="B61" s="78">
        <v>0</v>
      </c>
      <c r="C61" s="79" t="s">
        <v>575</v>
      </c>
      <c r="E61" s="166" t="s">
        <v>1076</v>
      </c>
      <c r="F61" s="75" t="s">
        <v>1077</v>
      </c>
      <c r="G61" s="81">
        <v>0</v>
      </c>
    </row>
    <row r="62" spans="2:7" x14ac:dyDescent="0.2">
      <c r="B62" s="78">
        <v>1386</v>
      </c>
      <c r="C62" s="79" t="s">
        <v>1041</v>
      </c>
      <c r="D62" s="79" t="s">
        <v>574</v>
      </c>
      <c r="E62" s="166" t="s">
        <v>1078</v>
      </c>
      <c r="F62" s="75" t="s">
        <v>1079</v>
      </c>
      <c r="G62" s="81">
        <v>1386</v>
      </c>
    </row>
    <row r="63" spans="2:7" x14ac:dyDescent="0.2">
      <c r="B63" s="78"/>
      <c r="D63" s="79" t="s">
        <v>573</v>
      </c>
      <c r="E63" s="166" t="s">
        <v>1042</v>
      </c>
      <c r="F63" s="75" t="s">
        <v>572</v>
      </c>
      <c r="G63" s="81">
        <f>G64+G65+G66</f>
        <v>0</v>
      </c>
    </row>
    <row r="64" spans="2:7" x14ac:dyDescent="0.2">
      <c r="B64" s="78">
        <f>B65+B66+B67</f>
        <v>2088</v>
      </c>
      <c r="C64" s="79" t="s">
        <v>1042</v>
      </c>
      <c r="D64" s="75" t="s">
        <v>572</v>
      </c>
      <c r="E64" s="166" t="s">
        <v>1080</v>
      </c>
      <c r="F64" s="75" t="s">
        <v>1081</v>
      </c>
      <c r="G64" s="81">
        <v>0</v>
      </c>
    </row>
    <row r="65" spans="2:7" x14ac:dyDescent="0.2">
      <c r="B65" s="78">
        <v>2005</v>
      </c>
      <c r="C65" s="79" t="s">
        <v>571</v>
      </c>
      <c r="E65" s="166" t="s">
        <v>1082</v>
      </c>
      <c r="F65" s="75" t="s">
        <v>1083</v>
      </c>
      <c r="G65" s="81">
        <v>0</v>
      </c>
    </row>
    <row r="66" spans="2:7" x14ac:dyDescent="0.2">
      <c r="B66" s="78">
        <v>0</v>
      </c>
      <c r="C66" s="79" t="s">
        <v>570</v>
      </c>
      <c r="E66" s="166" t="s">
        <v>1084</v>
      </c>
      <c r="F66" s="75" t="s">
        <v>1085</v>
      </c>
      <c r="G66" s="81">
        <v>0</v>
      </c>
    </row>
    <row r="67" spans="2:7" x14ac:dyDescent="0.2">
      <c r="B67" s="78">
        <v>83</v>
      </c>
      <c r="C67" s="79" t="s">
        <v>569</v>
      </c>
      <c r="E67" s="76"/>
      <c r="F67" s="77"/>
      <c r="G67" s="81"/>
    </row>
    <row r="68" spans="2:7" x14ac:dyDescent="0.2">
      <c r="B68" s="78">
        <f>G70-B59-B62-B64</f>
        <v>62898</v>
      </c>
      <c r="C68" s="79" t="s">
        <v>1043</v>
      </c>
      <c r="D68" s="79" t="s">
        <v>564</v>
      </c>
      <c r="E68" s="76"/>
      <c r="F68" s="77"/>
      <c r="G68" s="81"/>
    </row>
    <row r="69" spans="2:7" ht="17.45" customHeight="1" x14ac:dyDescent="0.2">
      <c r="B69" s="78"/>
      <c r="E69" s="76"/>
      <c r="F69" s="77"/>
      <c r="G69" s="81"/>
    </row>
    <row r="70" spans="2:7" ht="17.45" customHeight="1" x14ac:dyDescent="0.2">
      <c r="B70" s="83">
        <f>B59+B62+B64+B68</f>
        <v>66372</v>
      </c>
      <c r="C70" s="84" t="s">
        <v>1039</v>
      </c>
      <c r="D70" s="72"/>
      <c r="E70" s="167" t="s">
        <v>1039</v>
      </c>
      <c r="F70" s="72"/>
      <c r="G70" s="85">
        <f>G59+G60+G63</f>
        <v>66372</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62898</v>
      </c>
    </row>
    <row r="78" spans="2:7" x14ac:dyDescent="0.2">
      <c r="B78" s="78"/>
      <c r="D78" s="79" t="s">
        <v>563</v>
      </c>
      <c r="E78" s="166"/>
      <c r="F78" s="79"/>
      <c r="G78" s="81"/>
    </row>
    <row r="79" spans="2:7" x14ac:dyDescent="0.2">
      <c r="B79" s="78">
        <f>G82-B77</f>
        <v>62898</v>
      </c>
      <c r="C79" s="79" t="s">
        <v>1045</v>
      </c>
      <c r="D79" s="62" t="s">
        <v>562</v>
      </c>
      <c r="E79" s="76"/>
      <c r="F79" s="77"/>
      <c r="G79" s="81"/>
    </row>
    <row r="80" spans="2:7" x14ac:dyDescent="0.2">
      <c r="B80" s="78">
        <f>B79-B13</f>
        <v>5837</v>
      </c>
      <c r="C80" s="79" t="s">
        <v>1046</v>
      </c>
      <c r="D80" s="60" t="s">
        <v>559</v>
      </c>
      <c r="E80" s="76"/>
      <c r="F80" s="77"/>
      <c r="G80" s="81"/>
    </row>
    <row r="81" spans="2:7" x14ac:dyDescent="0.2">
      <c r="B81" s="78"/>
      <c r="E81" s="76"/>
      <c r="F81" s="77"/>
      <c r="G81" s="81"/>
    </row>
    <row r="82" spans="2:7" x14ac:dyDescent="0.2">
      <c r="B82" s="83">
        <f>B77+B79</f>
        <v>62898</v>
      </c>
      <c r="C82" s="84" t="s">
        <v>1039</v>
      </c>
      <c r="D82" s="72"/>
      <c r="E82" s="167" t="s">
        <v>1039</v>
      </c>
      <c r="F82" s="72"/>
      <c r="G82" s="85">
        <f>G77</f>
        <v>62898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17363</v>
      </c>
      <c r="C92" s="79" t="s">
        <v>1047</v>
      </c>
      <c r="D92" s="60" t="s">
        <v>552</v>
      </c>
      <c r="E92" s="166" t="s">
        <v>1045</v>
      </c>
      <c r="F92" s="60" t="s">
        <v>559</v>
      </c>
      <c r="G92" s="81">
        <f>+B80</f>
        <v>5837</v>
      </c>
    </row>
    <row r="93" spans="2:7" x14ac:dyDescent="0.2">
      <c r="B93" s="78"/>
      <c r="D93" s="62" t="s">
        <v>550</v>
      </c>
      <c r="E93" s="166" t="s">
        <v>1053</v>
      </c>
      <c r="F93" s="75" t="s">
        <v>558</v>
      </c>
      <c r="G93" s="81">
        <f>G94+G95</f>
        <v>12399</v>
      </c>
    </row>
    <row r="94" spans="2:7" x14ac:dyDescent="0.2">
      <c r="B94" s="78"/>
      <c r="D94" s="79"/>
      <c r="E94" s="166" t="s">
        <v>557</v>
      </c>
      <c r="G94" s="81">
        <v>0</v>
      </c>
    </row>
    <row r="95" spans="2:7" x14ac:dyDescent="0.2">
      <c r="B95" s="78"/>
      <c r="D95" s="79"/>
      <c r="E95" s="166" t="s">
        <v>556</v>
      </c>
      <c r="G95" s="81">
        <v>12399</v>
      </c>
    </row>
    <row r="96" spans="2:7" x14ac:dyDescent="0.2">
      <c r="B96" s="78"/>
      <c r="C96" s="79"/>
      <c r="E96" s="166" t="s">
        <v>1054</v>
      </c>
      <c r="F96" s="75" t="s">
        <v>555</v>
      </c>
      <c r="G96" s="81">
        <f>G97</f>
        <v>-873</v>
      </c>
    </row>
    <row r="97" spans="2:7" x14ac:dyDescent="0.2">
      <c r="B97" s="90"/>
      <c r="C97" s="91"/>
      <c r="D97" s="79"/>
      <c r="E97" s="166" t="s">
        <v>1086</v>
      </c>
      <c r="F97" s="92" t="s">
        <v>1087</v>
      </c>
      <c r="G97" s="81">
        <v>-873</v>
      </c>
    </row>
    <row r="98" spans="2:7" x14ac:dyDescent="0.2">
      <c r="B98" s="78"/>
      <c r="E98" s="76"/>
      <c r="F98" s="77"/>
      <c r="G98" s="81"/>
    </row>
    <row r="99" spans="2:7" x14ac:dyDescent="0.2">
      <c r="B99" s="83">
        <f>B92</f>
        <v>17363</v>
      </c>
      <c r="C99" s="84" t="s">
        <v>1039</v>
      </c>
      <c r="D99" s="72"/>
      <c r="E99" s="167" t="s">
        <v>1039</v>
      </c>
      <c r="F99" s="72"/>
      <c r="G99" s="85">
        <f>G92+G93+G96</f>
        <v>17363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65742</v>
      </c>
      <c r="C106" s="79" t="s">
        <v>1048</v>
      </c>
      <c r="D106" s="94" t="s">
        <v>553</v>
      </c>
      <c r="E106" s="76"/>
      <c r="F106" s="77"/>
      <c r="G106" s="76"/>
    </row>
    <row r="107" spans="2:7" x14ac:dyDescent="0.2">
      <c r="B107" s="78">
        <v>61076</v>
      </c>
      <c r="C107" s="79" t="s">
        <v>1049</v>
      </c>
      <c r="D107" s="79"/>
      <c r="E107" s="166" t="s">
        <v>1047</v>
      </c>
      <c r="F107" s="62" t="s">
        <v>552</v>
      </c>
      <c r="G107" s="81"/>
    </row>
    <row r="108" spans="2:7" x14ac:dyDescent="0.2">
      <c r="B108" s="78">
        <f>-B13</f>
        <v>-57061</v>
      </c>
      <c r="C108" s="79" t="s">
        <v>1055</v>
      </c>
      <c r="D108" s="79" t="s">
        <v>551</v>
      </c>
      <c r="E108" s="166"/>
      <c r="F108" s="61" t="s">
        <v>550</v>
      </c>
      <c r="G108" s="81">
        <f>B92</f>
        <v>17363</v>
      </c>
    </row>
    <row r="109" spans="2:7" x14ac:dyDescent="0.2">
      <c r="B109" s="78">
        <v>4666</v>
      </c>
      <c r="C109" s="88" t="s">
        <v>549</v>
      </c>
      <c r="D109" s="79" t="s">
        <v>1088</v>
      </c>
      <c r="E109" s="76"/>
      <c r="F109" s="95"/>
      <c r="G109" s="96"/>
    </row>
    <row r="110" spans="2:7" x14ac:dyDescent="0.2">
      <c r="B110" s="78">
        <v>0</v>
      </c>
      <c r="C110" s="88" t="s">
        <v>548</v>
      </c>
      <c r="D110" s="79" t="s">
        <v>547</v>
      </c>
      <c r="E110" s="170"/>
      <c r="G110" s="81"/>
    </row>
    <row r="111" spans="2:7" x14ac:dyDescent="0.2">
      <c r="B111" s="78">
        <v>156</v>
      </c>
      <c r="C111" s="88" t="s">
        <v>1050</v>
      </c>
      <c r="D111" s="79" t="s">
        <v>1089</v>
      </c>
      <c r="E111" s="76"/>
      <c r="F111" s="95"/>
      <c r="G111" s="96"/>
    </row>
    <row r="112" spans="2:7" x14ac:dyDescent="0.2">
      <c r="B112" s="78"/>
      <c r="C112" s="79"/>
      <c r="D112" s="79" t="s">
        <v>1090</v>
      </c>
      <c r="E112" s="170"/>
      <c r="G112" s="81"/>
    </row>
    <row r="113" spans="2:7" x14ac:dyDescent="0.2">
      <c r="B113" s="78">
        <f>G115-B106-B108-B111</f>
        <v>8526</v>
      </c>
      <c r="C113" s="168" t="s">
        <v>1051</v>
      </c>
      <c r="D113" s="60" t="s">
        <v>546</v>
      </c>
      <c r="E113" s="170"/>
      <c r="F113" s="92"/>
      <c r="G113" s="81"/>
    </row>
    <row r="114" spans="2:7" x14ac:dyDescent="0.2">
      <c r="B114" s="78"/>
      <c r="D114" s="79"/>
      <c r="E114" s="170"/>
      <c r="F114" s="77"/>
      <c r="G114" s="81"/>
    </row>
    <row r="115" spans="2:7" x14ac:dyDescent="0.2">
      <c r="B115" s="83">
        <f>B106+B108+B111+B113</f>
        <v>17363</v>
      </c>
      <c r="C115" s="84" t="s">
        <v>1039</v>
      </c>
      <c r="D115" s="98"/>
      <c r="E115" s="167" t="s">
        <v>1039</v>
      </c>
      <c r="F115" s="72"/>
      <c r="G115" s="85">
        <f>G108</f>
        <v>17363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8526</v>
      </c>
    </row>
    <row r="123" spans="2:7" ht="15" x14ac:dyDescent="0.2">
      <c r="B123" s="78">
        <f>B125+B128+B131+B134+B137+B142+B143+B144</f>
        <v>134929</v>
      </c>
      <c r="C123" s="52"/>
      <c r="D123" s="79" t="s">
        <v>540</v>
      </c>
      <c r="E123" s="52"/>
      <c r="F123" s="52"/>
      <c r="G123" s="81">
        <f>G125+G128+G131+G134+G137+G142+G143+G144</f>
        <v>126403</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-7549</v>
      </c>
      <c r="D128" s="79" t="s">
        <v>536</v>
      </c>
      <c r="G128" s="81">
        <f>G129+G130</f>
        <v>6890</v>
      </c>
    </row>
    <row r="129" spans="2:7" x14ac:dyDescent="0.2">
      <c r="B129" s="78">
        <v>-7923</v>
      </c>
      <c r="D129" s="79" t="s">
        <v>535</v>
      </c>
      <c r="G129" s="81">
        <v>0</v>
      </c>
    </row>
    <row r="130" spans="2:7" x14ac:dyDescent="0.2">
      <c r="B130" s="78">
        <v>374</v>
      </c>
      <c r="D130" s="79" t="s">
        <v>534</v>
      </c>
      <c r="G130" s="81">
        <v>6890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-19076</v>
      </c>
      <c r="D134" s="79" t="s">
        <v>530</v>
      </c>
      <c r="G134" s="81">
        <f>G135+G136</f>
        <v>13523</v>
      </c>
    </row>
    <row r="135" spans="2:7" x14ac:dyDescent="0.2">
      <c r="B135" s="78">
        <v>-19085</v>
      </c>
      <c r="D135" s="79" t="s">
        <v>529</v>
      </c>
      <c r="G135" s="81">
        <v>3023</v>
      </c>
    </row>
    <row r="136" spans="2:7" x14ac:dyDescent="0.2">
      <c r="B136" s="78">
        <v>9</v>
      </c>
      <c r="D136" s="79" t="s">
        <v>528</v>
      </c>
      <c r="G136" s="81">
        <v>10500</v>
      </c>
    </row>
    <row r="137" spans="2:7" x14ac:dyDescent="0.2">
      <c r="B137" s="78">
        <f>B138+B141</f>
        <v>11050</v>
      </c>
      <c r="D137" s="97" t="s">
        <v>527</v>
      </c>
      <c r="G137" s="81">
        <f>G138+G141</f>
        <v>0</v>
      </c>
    </row>
    <row r="138" spans="2:7" x14ac:dyDescent="0.2">
      <c r="B138" s="78">
        <f>B139+B140</f>
        <v>11050</v>
      </c>
      <c r="D138" s="97" t="s">
        <v>526</v>
      </c>
      <c r="G138" s="81">
        <f>G139+G140</f>
        <v>0</v>
      </c>
    </row>
    <row r="139" spans="2:7" x14ac:dyDescent="0.2">
      <c r="B139" s="78">
        <v>11050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150504</v>
      </c>
      <c r="D144" s="79" t="s">
        <v>520</v>
      </c>
      <c r="G144" s="81">
        <f>G145+G146</f>
        <v>105990</v>
      </c>
    </row>
    <row r="145" spans="2:7" x14ac:dyDescent="0.2">
      <c r="B145" s="78">
        <v>134554</v>
      </c>
      <c r="D145" s="79" t="s">
        <v>519</v>
      </c>
      <c r="G145" s="81">
        <v>7585</v>
      </c>
    </row>
    <row r="146" spans="2:7" x14ac:dyDescent="0.2">
      <c r="B146" s="83">
        <v>15950</v>
      </c>
      <c r="C146" s="99"/>
      <c r="D146" s="98" t="s">
        <v>518</v>
      </c>
      <c r="E146" s="99"/>
      <c r="F146" s="99"/>
      <c r="G146" s="85">
        <v>98405</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684</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109967</v>
      </c>
      <c r="C11" s="79" t="s">
        <v>1029</v>
      </c>
      <c r="D11" s="79" t="s">
        <v>599</v>
      </c>
      <c r="E11" s="166" t="s">
        <v>1052</v>
      </c>
      <c r="F11" s="80" t="s">
        <v>598</v>
      </c>
      <c r="G11" s="81">
        <f>G12+G13</f>
        <v>285027</v>
      </c>
    </row>
    <row r="12" spans="2:12" x14ac:dyDescent="0.2">
      <c r="B12" s="78">
        <f>G11-B11</f>
        <v>175060</v>
      </c>
      <c r="C12" s="79" t="s">
        <v>1030</v>
      </c>
      <c r="D12" s="60" t="s">
        <v>593</v>
      </c>
      <c r="E12" s="166" t="s">
        <v>1060</v>
      </c>
      <c r="F12" s="77" t="s">
        <v>1061</v>
      </c>
      <c r="G12" s="81">
        <v>284929</v>
      </c>
    </row>
    <row r="13" spans="2:12" x14ac:dyDescent="0.2">
      <c r="B13" s="78">
        <v>19161</v>
      </c>
      <c r="C13" s="79" t="s">
        <v>1031</v>
      </c>
      <c r="D13" s="79" t="s">
        <v>551</v>
      </c>
      <c r="E13" s="166" t="s">
        <v>1062</v>
      </c>
      <c r="F13" s="75" t="s">
        <v>1063</v>
      </c>
      <c r="G13" s="81">
        <v>98</v>
      </c>
    </row>
    <row r="14" spans="2:12" x14ac:dyDescent="0.2">
      <c r="B14" s="78">
        <f>B12-B13</f>
        <v>155899</v>
      </c>
      <c r="C14" s="79" t="s">
        <v>1032</v>
      </c>
      <c r="D14" s="60" t="s">
        <v>597</v>
      </c>
      <c r="E14" s="166"/>
      <c r="F14" s="77"/>
      <c r="G14" s="81"/>
    </row>
    <row r="15" spans="2:12" ht="7.15" customHeight="1" x14ac:dyDescent="0.2">
      <c r="B15" s="78"/>
      <c r="E15" s="76"/>
      <c r="F15" s="77"/>
      <c r="G15" s="81"/>
    </row>
    <row r="16" spans="2:12" x14ac:dyDescent="0.2">
      <c r="B16" s="83">
        <f>B11+B12</f>
        <v>285027</v>
      </c>
      <c r="C16" s="84" t="s">
        <v>545</v>
      </c>
      <c r="D16" s="72"/>
      <c r="E16" s="167" t="s">
        <v>1039</v>
      </c>
      <c r="F16" s="72"/>
      <c r="G16" s="85">
        <f>G11</f>
        <v>285027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140234</v>
      </c>
      <c r="C26" s="79" t="s">
        <v>1033</v>
      </c>
      <c r="D26" s="79" t="s">
        <v>594</v>
      </c>
      <c r="E26" s="166" t="s">
        <v>1030</v>
      </c>
      <c r="F26" s="62" t="s">
        <v>593</v>
      </c>
      <c r="G26" s="81">
        <f>+B12</f>
        <v>175060</v>
      </c>
    </row>
    <row r="27" spans="2:7" x14ac:dyDescent="0.2">
      <c r="B27" s="78">
        <v>103402</v>
      </c>
      <c r="C27" s="79" t="s">
        <v>592</v>
      </c>
      <c r="E27" s="76"/>
      <c r="F27" s="77"/>
      <c r="G27" s="81"/>
    </row>
    <row r="28" spans="2:7" x14ac:dyDescent="0.2">
      <c r="B28" s="78">
        <f>B29+B30</f>
        <v>36832</v>
      </c>
      <c r="C28" s="79" t="s">
        <v>591</v>
      </c>
      <c r="E28" s="76"/>
      <c r="F28" s="77"/>
      <c r="G28" s="81"/>
    </row>
    <row r="29" spans="2:7" x14ac:dyDescent="0.2">
      <c r="B29" s="78">
        <v>34887</v>
      </c>
      <c r="C29" s="79" t="s">
        <v>1056</v>
      </c>
      <c r="E29" s="76"/>
      <c r="F29" s="77"/>
      <c r="G29" s="81"/>
    </row>
    <row r="30" spans="2:7" x14ac:dyDescent="0.2">
      <c r="B30" s="78">
        <v>1945</v>
      </c>
      <c r="C30" s="79" t="s">
        <v>1057</v>
      </c>
      <c r="E30" s="76"/>
      <c r="F30" s="77"/>
      <c r="G30" s="81"/>
    </row>
    <row r="31" spans="2:7" ht="12.75" customHeight="1" x14ac:dyDescent="0.2">
      <c r="B31" s="78">
        <v>4121</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30705</v>
      </c>
      <c r="C33" s="79" t="s">
        <v>1036</v>
      </c>
      <c r="D33" s="60" t="s">
        <v>587</v>
      </c>
      <c r="E33" s="76"/>
      <c r="F33" s="77"/>
      <c r="G33" s="81"/>
    </row>
    <row r="34" spans="2:7" x14ac:dyDescent="0.2">
      <c r="B34" s="78"/>
      <c r="E34" s="76"/>
      <c r="F34" s="77"/>
      <c r="G34" s="81"/>
    </row>
    <row r="35" spans="2:7" x14ac:dyDescent="0.2">
      <c r="B35" s="83">
        <f>B26+B31+B32+B33</f>
        <v>175060</v>
      </c>
      <c r="C35" s="84" t="s">
        <v>1039</v>
      </c>
      <c r="D35" s="72"/>
      <c r="E35" s="167" t="s">
        <v>1039</v>
      </c>
      <c r="F35" s="72"/>
      <c r="G35" s="85">
        <f>G26</f>
        <v>175060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231</v>
      </c>
      <c r="C42" s="79" t="s">
        <v>1037</v>
      </c>
      <c r="D42" s="82" t="s">
        <v>586</v>
      </c>
      <c r="E42" s="166" t="s">
        <v>1036</v>
      </c>
      <c r="F42" s="60" t="s">
        <v>587</v>
      </c>
      <c r="G42" s="81">
        <f>+B33</f>
        <v>30705</v>
      </c>
    </row>
    <row r="43" spans="2:7" x14ac:dyDescent="0.2">
      <c r="B43" s="78">
        <v>231</v>
      </c>
      <c r="C43" s="88" t="s">
        <v>585</v>
      </c>
      <c r="E43" s="169" t="s">
        <v>1037</v>
      </c>
      <c r="F43" s="89" t="s">
        <v>586</v>
      </c>
      <c r="G43" s="81">
        <f>G44+G45+G47+G48+G49</f>
        <v>152</v>
      </c>
    </row>
    <row r="44" spans="2:7" x14ac:dyDescent="0.2">
      <c r="B44" s="78">
        <v>0</v>
      </c>
      <c r="C44" s="79" t="s">
        <v>584</v>
      </c>
      <c r="E44" s="169" t="s">
        <v>1064</v>
      </c>
      <c r="F44" s="75" t="s">
        <v>1065</v>
      </c>
      <c r="G44" s="81">
        <v>152</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30626</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30857</v>
      </c>
      <c r="C52" s="84" t="s">
        <v>1039</v>
      </c>
      <c r="D52" s="72"/>
      <c r="E52" s="167" t="s">
        <v>1039</v>
      </c>
      <c r="F52" s="72"/>
      <c r="G52" s="85">
        <f>G42+G43+G50</f>
        <v>30857</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2468</v>
      </c>
      <c r="C59" s="79" t="s">
        <v>1040</v>
      </c>
      <c r="D59" s="80" t="s">
        <v>578</v>
      </c>
      <c r="E59" s="166" t="s">
        <v>1038</v>
      </c>
      <c r="F59" s="60" t="s">
        <v>577</v>
      </c>
      <c r="G59" s="81">
        <f>+B49</f>
        <v>30626</v>
      </c>
    </row>
    <row r="60" spans="2:7" x14ac:dyDescent="0.2">
      <c r="B60" s="78">
        <v>2468</v>
      </c>
      <c r="C60" s="79" t="s">
        <v>576</v>
      </c>
      <c r="E60" s="166" t="s">
        <v>1058</v>
      </c>
      <c r="F60" s="79" t="s">
        <v>1059</v>
      </c>
      <c r="G60" s="81">
        <f>G61+G62</f>
        <v>1945</v>
      </c>
    </row>
    <row r="61" spans="2:7" x14ac:dyDescent="0.2">
      <c r="B61" s="78">
        <v>0</v>
      </c>
      <c r="C61" s="79" t="s">
        <v>575</v>
      </c>
      <c r="E61" s="166" t="s">
        <v>1076</v>
      </c>
      <c r="F61" s="75" t="s">
        <v>1077</v>
      </c>
      <c r="G61" s="81">
        <v>0</v>
      </c>
    </row>
    <row r="62" spans="2:7" x14ac:dyDescent="0.2">
      <c r="B62" s="78">
        <v>1945</v>
      </c>
      <c r="C62" s="79" t="s">
        <v>1041</v>
      </c>
      <c r="D62" s="79" t="s">
        <v>574</v>
      </c>
      <c r="E62" s="166" t="s">
        <v>1078</v>
      </c>
      <c r="F62" s="75" t="s">
        <v>1079</v>
      </c>
      <c r="G62" s="81">
        <v>1945</v>
      </c>
    </row>
    <row r="63" spans="2:7" x14ac:dyDescent="0.2">
      <c r="B63" s="78"/>
      <c r="D63" s="79" t="s">
        <v>573</v>
      </c>
      <c r="E63" s="166" t="s">
        <v>1042</v>
      </c>
      <c r="F63" s="75" t="s">
        <v>572</v>
      </c>
      <c r="G63" s="81">
        <f>G64+G65+G66</f>
        <v>6</v>
      </c>
    </row>
    <row r="64" spans="2:7" x14ac:dyDescent="0.2">
      <c r="B64" s="78">
        <f>B65+B66+B67</f>
        <v>394</v>
      </c>
      <c r="C64" s="79" t="s">
        <v>1042</v>
      </c>
      <c r="D64" s="75" t="s">
        <v>572</v>
      </c>
      <c r="E64" s="166" t="s">
        <v>1080</v>
      </c>
      <c r="F64" s="75" t="s">
        <v>1081</v>
      </c>
      <c r="G64" s="81">
        <v>0</v>
      </c>
    </row>
    <row r="65" spans="2:7" x14ac:dyDescent="0.2">
      <c r="B65" s="78">
        <v>360</v>
      </c>
      <c r="C65" s="79" t="s">
        <v>571</v>
      </c>
      <c r="E65" s="166" t="s">
        <v>1082</v>
      </c>
      <c r="F65" s="75" t="s">
        <v>1083</v>
      </c>
      <c r="G65" s="81">
        <v>6</v>
      </c>
    </row>
    <row r="66" spans="2:7" x14ac:dyDescent="0.2">
      <c r="B66" s="78">
        <v>0</v>
      </c>
      <c r="C66" s="79" t="s">
        <v>570</v>
      </c>
      <c r="E66" s="166" t="s">
        <v>1084</v>
      </c>
      <c r="F66" s="75" t="s">
        <v>1085</v>
      </c>
      <c r="G66" s="81">
        <v>0</v>
      </c>
    </row>
    <row r="67" spans="2:7" x14ac:dyDescent="0.2">
      <c r="B67" s="78">
        <v>34</v>
      </c>
      <c r="C67" s="79" t="s">
        <v>569</v>
      </c>
      <c r="E67" s="76"/>
      <c r="F67" s="77"/>
      <c r="G67" s="81"/>
    </row>
    <row r="68" spans="2:7" x14ac:dyDescent="0.2">
      <c r="B68" s="78">
        <f>G70-B59-B62-B64</f>
        <v>27770</v>
      </c>
      <c r="C68" s="79" t="s">
        <v>1043</v>
      </c>
      <c r="D68" s="79" t="s">
        <v>564</v>
      </c>
      <c r="E68" s="76"/>
      <c r="F68" s="77"/>
      <c r="G68" s="81"/>
    </row>
    <row r="69" spans="2:7" ht="17.45" customHeight="1" x14ac:dyDescent="0.2">
      <c r="B69" s="78"/>
      <c r="E69" s="76"/>
      <c r="F69" s="77"/>
      <c r="G69" s="81"/>
    </row>
    <row r="70" spans="2:7" ht="17.45" customHeight="1" x14ac:dyDescent="0.2">
      <c r="B70" s="83">
        <f>B59+B62+B64+B68</f>
        <v>32577</v>
      </c>
      <c r="C70" s="84" t="s">
        <v>1039</v>
      </c>
      <c r="D70" s="72"/>
      <c r="E70" s="167" t="s">
        <v>1039</v>
      </c>
      <c r="F70" s="72"/>
      <c r="G70" s="85">
        <f>G59+G60+G63</f>
        <v>32577</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27770</v>
      </c>
    </row>
    <row r="78" spans="2:7" x14ac:dyDescent="0.2">
      <c r="B78" s="78"/>
      <c r="D78" s="79" t="s">
        <v>563</v>
      </c>
      <c r="E78" s="166"/>
      <c r="F78" s="79"/>
      <c r="G78" s="81"/>
    </row>
    <row r="79" spans="2:7" x14ac:dyDescent="0.2">
      <c r="B79" s="78">
        <f>G82-B77</f>
        <v>27770</v>
      </c>
      <c r="C79" s="79" t="s">
        <v>1045</v>
      </c>
      <c r="D79" s="62" t="s">
        <v>562</v>
      </c>
      <c r="E79" s="76"/>
      <c r="F79" s="77"/>
      <c r="G79" s="81"/>
    </row>
    <row r="80" spans="2:7" x14ac:dyDescent="0.2">
      <c r="B80" s="78">
        <f>B79-B13</f>
        <v>8609</v>
      </c>
      <c r="C80" s="79" t="s">
        <v>1046</v>
      </c>
      <c r="D80" s="60" t="s">
        <v>559</v>
      </c>
      <c r="E80" s="76"/>
      <c r="F80" s="77"/>
      <c r="G80" s="81"/>
    </row>
    <row r="81" spans="2:7" x14ac:dyDescent="0.2">
      <c r="B81" s="78"/>
      <c r="E81" s="76"/>
      <c r="F81" s="77"/>
      <c r="G81" s="81"/>
    </row>
    <row r="82" spans="2:7" x14ac:dyDescent="0.2">
      <c r="B82" s="83">
        <f>B77+B79</f>
        <v>27770</v>
      </c>
      <c r="C82" s="84" t="s">
        <v>1039</v>
      </c>
      <c r="D82" s="72"/>
      <c r="E82" s="167" t="s">
        <v>1039</v>
      </c>
      <c r="F82" s="72"/>
      <c r="G82" s="85">
        <f>G77</f>
        <v>27770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11163</v>
      </c>
      <c r="C92" s="79" t="s">
        <v>1047</v>
      </c>
      <c r="D92" s="60" t="s">
        <v>552</v>
      </c>
      <c r="E92" s="166" t="s">
        <v>1045</v>
      </c>
      <c r="F92" s="60" t="s">
        <v>559</v>
      </c>
      <c r="G92" s="81">
        <f>+B80</f>
        <v>8609</v>
      </c>
    </row>
    <row r="93" spans="2:7" x14ac:dyDescent="0.2">
      <c r="B93" s="78"/>
      <c r="D93" s="62" t="s">
        <v>550</v>
      </c>
      <c r="E93" s="166" t="s">
        <v>1053</v>
      </c>
      <c r="F93" s="75" t="s">
        <v>558</v>
      </c>
      <c r="G93" s="81">
        <f>G94+G95</f>
        <v>2554</v>
      </c>
    </row>
    <row r="94" spans="2:7" x14ac:dyDescent="0.2">
      <c r="B94" s="78"/>
      <c r="D94" s="79"/>
      <c r="E94" s="166" t="s">
        <v>557</v>
      </c>
      <c r="G94" s="81">
        <v>556</v>
      </c>
    </row>
    <row r="95" spans="2:7" x14ac:dyDescent="0.2">
      <c r="B95" s="78"/>
      <c r="D95" s="79"/>
      <c r="E95" s="166" t="s">
        <v>556</v>
      </c>
      <c r="G95" s="81">
        <v>1998</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11163</v>
      </c>
      <c r="C99" s="84" t="s">
        <v>1039</v>
      </c>
      <c r="D99" s="72"/>
      <c r="E99" s="167" t="s">
        <v>1039</v>
      </c>
      <c r="F99" s="72"/>
      <c r="G99" s="85">
        <f>G92+G93+G96</f>
        <v>11163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30188</v>
      </c>
      <c r="C106" s="79" t="s">
        <v>1048</v>
      </c>
      <c r="D106" s="94" t="s">
        <v>553</v>
      </c>
      <c r="E106" s="76"/>
      <c r="F106" s="77"/>
      <c r="G106" s="76"/>
    </row>
    <row r="107" spans="2:7" x14ac:dyDescent="0.2">
      <c r="B107" s="78">
        <v>29973</v>
      </c>
      <c r="C107" s="79" t="s">
        <v>1049</v>
      </c>
      <c r="D107" s="79"/>
      <c r="E107" s="166" t="s">
        <v>1047</v>
      </c>
      <c r="F107" s="62" t="s">
        <v>552</v>
      </c>
      <c r="G107" s="81"/>
    </row>
    <row r="108" spans="2:7" x14ac:dyDescent="0.2">
      <c r="B108" s="78">
        <f>-B13</f>
        <v>-19161</v>
      </c>
      <c r="C108" s="79" t="s">
        <v>1055</v>
      </c>
      <c r="D108" s="79" t="s">
        <v>551</v>
      </c>
      <c r="E108" s="166"/>
      <c r="F108" s="61" t="s">
        <v>550</v>
      </c>
      <c r="G108" s="81">
        <f>B92</f>
        <v>11163</v>
      </c>
    </row>
    <row r="109" spans="2:7" x14ac:dyDescent="0.2">
      <c r="B109" s="78">
        <v>215</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136</v>
      </c>
      <c r="C113" s="168" t="s">
        <v>1051</v>
      </c>
      <c r="D113" s="60" t="s">
        <v>546</v>
      </c>
      <c r="E113" s="170"/>
      <c r="F113" s="92"/>
      <c r="G113" s="81"/>
    </row>
    <row r="114" spans="2:7" x14ac:dyDescent="0.2">
      <c r="B114" s="78"/>
      <c r="D114" s="79"/>
      <c r="E114" s="170"/>
      <c r="F114" s="77"/>
      <c r="G114" s="81"/>
    </row>
    <row r="115" spans="2:7" x14ac:dyDescent="0.2">
      <c r="B115" s="83">
        <f>B106+B108+B111+B113</f>
        <v>11163</v>
      </c>
      <c r="C115" s="84" t="s">
        <v>1039</v>
      </c>
      <c r="D115" s="98"/>
      <c r="E115" s="167" t="s">
        <v>1039</v>
      </c>
      <c r="F115" s="72"/>
      <c r="G115" s="85">
        <f>G108</f>
        <v>11163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136</v>
      </c>
    </row>
    <row r="123" spans="2:7" ht="15" x14ac:dyDescent="0.2">
      <c r="B123" s="78">
        <f>B125+B128+B131+B134+B137+B142+B143+B144</f>
        <v>13460</v>
      </c>
      <c r="C123" s="52"/>
      <c r="D123" s="79" t="s">
        <v>540</v>
      </c>
      <c r="E123" s="52"/>
      <c r="F123" s="52"/>
      <c r="G123" s="81">
        <f>G125+G128+G131+G134+G137+G142+G143+G144</f>
        <v>13324</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12466</v>
      </c>
      <c r="D128" s="79" t="s">
        <v>536</v>
      </c>
      <c r="G128" s="81">
        <f>G129+G130</f>
        <v>-365</v>
      </c>
    </row>
    <row r="129" spans="2:7" x14ac:dyDescent="0.2">
      <c r="B129" s="78">
        <v>11621</v>
      </c>
      <c r="D129" s="79" t="s">
        <v>535</v>
      </c>
      <c r="G129" s="81">
        <v>0</v>
      </c>
    </row>
    <row r="130" spans="2:7" x14ac:dyDescent="0.2">
      <c r="B130" s="78">
        <v>845</v>
      </c>
      <c r="D130" s="79" t="s">
        <v>534</v>
      </c>
      <c r="G130" s="81">
        <v>-365</v>
      </c>
    </row>
    <row r="131" spans="2:7" x14ac:dyDescent="0.2">
      <c r="B131" s="78">
        <f>B132+B133</f>
        <v>-763</v>
      </c>
      <c r="D131" s="79" t="s">
        <v>533</v>
      </c>
      <c r="G131" s="81">
        <f>G132+G133</f>
        <v>0</v>
      </c>
    </row>
    <row r="132" spans="2:7" x14ac:dyDescent="0.2">
      <c r="B132" s="78">
        <v>-763</v>
      </c>
      <c r="D132" s="79" t="s">
        <v>532</v>
      </c>
      <c r="G132" s="81">
        <v>0</v>
      </c>
    </row>
    <row r="133" spans="2:7" x14ac:dyDescent="0.2">
      <c r="B133" s="78">
        <v>0</v>
      </c>
      <c r="D133" s="79" t="s">
        <v>531</v>
      </c>
      <c r="G133" s="81">
        <v>0</v>
      </c>
    </row>
    <row r="134" spans="2:7" x14ac:dyDescent="0.2">
      <c r="B134" s="78">
        <f>B135+B136</f>
        <v>-6</v>
      </c>
      <c r="D134" s="79" t="s">
        <v>530</v>
      </c>
      <c r="G134" s="81">
        <f>G135+G136</f>
        <v>-47</v>
      </c>
    </row>
    <row r="135" spans="2:7" x14ac:dyDescent="0.2">
      <c r="B135" s="78">
        <v>0</v>
      </c>
      <c r="D135" s="79" t="s">
        <v>529</v>
      </c>
      <c r="G135" s="81">
        <v>-119</v>
      </c>
    </row>
    <row r="136" spans="2:7" x14ac:dyDescent="0.2">
      <c r="B136" s="78">
        <v>-6</v>
      </c>
      <c r="D136" s="79" t="s">
        <v>528</v>
      </c>
      <c r="G136" s="81">
        <v>72</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1763</v>
      </c>
      <c r="D144" s="79" t="s">
        <v>520</v>
      </c>
      <c r="G144" s="81">
        <f>G145+G146</f>
        <v>13736</v>
      </c>
    </row>
    <row r="145" spans="2:7" x14ac:dyDescent="0.2">
      <c r="B145" s="78">
        <v>188</v>
      </c>
      <c r="D145" s="79" t="s">
        <v>519</v>
      </c>
      <c r="G145" s="81">
        <v>1687</v>
      </c>
    </row>
    <row r="146" spans="2:7" x14ac:dyDescent="0.2">
      <c r="B146" s="83">
        <v>1575</v>
      </c>
      <c r="C146" s="99"/>
      <c r="D146" s="98" t="s">
        <v>518</v>
      </c>
      <c r="E146" s="99"/>
      <c r="F146" s="99"/>
      <c r="G146" s="85">
        <v>12049</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685</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4885</v>
      </c>
      <c r="C11" s="79" t="s">
        <v>1029</v>
      </c>
      <c r="D11" s="79" t="s">
        <v>599</v>
      </c>
      <c r="E11" s="166" t="s">
        <v>1052</v>
      </c>
      <c r="F11" s="80" t="s">
        <v>598</v>
      </c>
      <c r="G11" s="81">
        <f>G12+G13</f>
        <v>33210</v>
      </c>
    </row>
    <row r="12" spans="2:12" x14ac:dyDescent="0.2">
      <c r="B12" s="78">
        <f>G11-B11</f>
        <v>28325</v>
      </c>
      <c r="C12" s="79" t="s">
        <v>1030</v>
      </c>
      <c r="D12" s="60" t="s">
        <v>593</v>
      </c>
      <c r="E12" s="166" t="s">
        <v>1060</v>
      </c>
      <c r="F12" s="77" t="s">
        <v>1061</v>
      </c>
      <c r="G12" s="81">
        <v>33210</v>
      </c>
    </row>
    <row r="13" spans="2:12" x14ac:dyDescent="0.2">
      <c r="B13" s="78">
        <v>1437</v>
      </c>
      <c r="C13" s="79" t="s">
        <v>1031</v>
      </c>
      <c r="D13" s="79" t="s">
        <v>551</v>
      </c>
      <c r="E13" s="166" t="s">
        <v>1062</v>
      </c>
      <c r="F13" s="75" t="s">
        <v>1063</v>
      </c>
      <c r="G13" s="81">
        <v>0</v>
      </c>
    </row>
    <row r="14" spans="2:12" x14ac:dyDescent="0.2">
      <c r="B14" s="78">
        <f>B12-B13</f>
        <v>26888</v>
      </c>
      <c r="C14" s="79" t="s">
        <v>1032</v>
      </c>
      <c r="D14" s="60" t="s">
        <v>597</v>
      </c>
      <c r="E14" s="166"/>
      <c r="F14" s="77"/>
      <c r="G14" s="81"/>
    </row>
    <row r="15" spans="2:12" ht="7.15" customHeight="1" x14ac:dyDescent="0.2">
      <c r="B15" s="78"/>
      <c r="E15" s="76"/>
      <c r="F15" s="77"/>
      <c r="G15" s="81"/>
    </row>
    <row r="16" spans="2:12" x14ac:dyDescent="0.2">
      <c r="B16" s="83">
        <f>B11+B12</f>
        <v>33210</v>
      </c>
      <c r="C16" s="84" t="s">
        <v>545</v>
      </c>
      <c r="D16" s="72"/>
      <c r="E16" s="167" t="s">
        <v>1039</v>
      </c>
      <c r="F16" s="72"/>
      <c r="G16" s="85">
        <f>G11</f>
        <v>33210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16265</v>
      </c>
      <c r="C26" s="79" t="s">
        <v>1033</v>
      </c>
      <c r="D26" s="79" t="s">
        <v>594</v>
      </c>
      <c r="E26" s="166" t="s">
        <v>1030</v>
      </c>
      <c r="F26" s="62" t="s">
        <v>593</v>
      </c>
      <c r="G26" s="81">
        <f>+B12</f>
        <v>28325</v>
      </c>
    </row>
    <row r="27" spans="2:7" x14ac:dyDescent="0.2">
      <c r="B27" s="78">
        <v>13333</v>
      </c>
      <c r="C27" s="79" t="s">
        <v>592</v>
      </c>
      <c r="E27" s="76"/>
      <c r="F27" s="77"/>
      <c r="G27" s="81"/>
    </row>
    <row r="28" spans="2:7" x14ac:dyDescent="0.2">
      <c r="B28" s="78">
        <f>B29+B30</f>
        <v>2932</v>
      </c>
      <c r="C28" s="79" t="s">
        <v>591</v>
      </c>
      <c r="E28" s="76"/>
      <c r="F28" s="77"/>
      <c r="G28" s="81"/>
    </row>
    <row r="29" spans="2:7" x14ac:dyDescent="0.2">
      <c r="B29" s="78">
        <v>2932</v>
      </c>
      <c r="C29" s="79" t="s">
        <v>1056</v>
      </c>
      <c r="E29" s="76"/>
      <c r="F29" s="77"/>
      <c r="G29" s="81"/>
    </row>
    <row r="30" spans="2:7" x14ac:dyDescent="0.2">
      <c r="B30" s="78">
        <v>0</v>
      </c>
      <c r="C30" s="79" t="s">
        <v>1057</v>
      </c>
      <c r="E30" s="76"/>
      <c r="F30" s="77"/>
      <c r="G30" s="81"/>
    </row>
    <row r="31" spans="2:7" ht="12.75" customHeight="1" x14ac:dyDescent="0.2">
      <c r="B31" s="78">
        <v>335</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11725</v>
      </c>
      <c r="C33" s="79" t="s">
        <v>1036</v>
      </c>
      <c r="D33" s="60" t="s">
        <v>587</v>
      </c>
      <c r="E33" s="76"/>
      <c r="F33" s="77"/>
      <c r="G33" s="81"/>
    </row>
    <row r="34" spans="2:7" x14ac:dyDescent="0.2">
      <c r="B34" s="78"/>
      <c r="E34" s="76"/>
      <c r="F34" s="77"/>
      <c r="G34" s="81"/>
    </row>
    <row r="35" spans="2:7" x14ac:dyDescent="0.2">
      <c r="B35" s="83">
        <f>B26+B31+B32+B33</f>
        <v>28325</v>
      </c>
      <c r="C35" s="84" t="s">
        <v>1039</v>
      </c>
      <c r="D35" s="72"/>
      <c r="E35" s="167" t="s">
        <v>1039</v>
      </c>
      <c r="F35" s="72"/>
      <c r="G35" s="85">
        <f>G26</f>
        <v>28325</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11183</v>
      </c>
      <c r="C42" s="79" t="s">
        <v>1037</v>
      </c>
      <c r="D42" s="82" t="s">
        <v>586</v>
      </c>
      <c r="E42" s="166" t="s">
        <v>1036</v>
      </c>
      <c r="F42" s="60" t="s">
        <v>587</v>
      </c>
      <c r="G42" s="81">
        <f>+B33</f>
        <v>11725</v>
      </c>
    </row>
    <row r="43" spans="2:7" x14ac:dyDescent="0.2">
      <c r="B43" s="78">
        <v>3</v>
      </c>
      <c r="C43" s="88" t="s">
        <v>585</v>
      </c>
      <c r="E43" s="169" t="s">
        <v>1037</v>
      </c>
      <c r="F43" s="89" t="s">
        <v>586</v>
      </c>
      <c r="G43" s="81">
        <f>G44+G45+G47+G48+G49</f>
        <v>25</v>
      </c>
    </row>
    <row r="44" spans="2:7" x14ac:dyDescent="0.2">
      <c r="B44" s="78">
        <v>11180</v>
      </c>
      <c r="C44" s="79" t="s">
        <v>584</v>
      </c>
      <c r="E44" s="169" t="s">
        <v>1064</v>
      </c>
      <c r="F44" s="75" t="s">
        <v>1065</v>
      </c>
      <c r="G44" s="81">
        <v>25</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567</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11750</v>
      </c>
      <c r="C52" s="84" t="s">
        <v>1039</v>
      </c>
      <c r="D52" s="72"/>
      <c r="E52" s="167" t="s">
        <v>1039</v>
      </c>
      <c r="F52" s="72"/>
      <c r="G52" s="85">
        <f>G42+G43+G50</f>
        <v>11750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567</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1571</v>
      </c>
    </row>
    <row r="64" spans="2:7" x14ac:dyDescent="0.2">
      <c r="B64" s="78">
        <f>B65+B66+B67</f>
        <v>321</v>
      </c>
      <c r="C64" s="79" t="s">
        <v>1042</v>
      </c>
      <c r="D64" s="75" t="s">
        <v>572</v>
      </c>
      <c r="E64" s="166" t="s">
        <v>1080</v>
      </c>
      <c r="F64" s="75" t="s">
        <v>1081</v>
      </c>
      <c r="G64" s="81">
        <v>0</v>
      </c>
    </row>
    <row r="65" spans="2:7" x14ac:dyDescent="0.2">
      <c r="B65" s="78">
        <v>15</v>
      </c>
      <c r="C65" s="79" t="s">
        <v>571</v>
      </c>
      <c r="E65" s="166" t="s">
        <v>1082</v>
      </c>
      <c r="F65" s="75" t="s">
        <v>1083</v>
      </c>
      <c r="G65" s="81">
        <v>0</v>
      </c>
    </row>
    <row r="66" spans="2:7" x14ac:dyDescent="0.2">
      <c r="B66" s="78">
        <v>0</v>
      </c>
      <c r="C66" s="79" t="s">
        <v>570</v>
      </c>
      <c r="E66" s="166" t="s">
        <v>1084</v>
      </c>
      <c r="F66" s="75" t="s">
        <v>1085</v>
      </c>
      <c r="G66" s="81">
        <v>1571</v>
      </c>
    </row>
    <row r="67" spans="2:7" x14ac:dyDescent="0.2">
      <c r="B67" s="78">
        <v>306</v>
      </c>
      <c r="C67" s="79" t="s">
        <v>569</v>
      </c>
      <c r="E67" s="76"/>
      <c r="F67" s="77"/>
      <c r="G67" s="81"/>
    </row>
    <row r="68" spans="2:7" x14ac:dyDescent="0.2">
      <c r="B68" s="78">
        <f>G70-B59-B62-B64</f>
        <v>1817</v>
      </c>
      <c r="C68" s="79" t="s">
        <v>1043</v>
      </c>
      <c r="D68" s="79" t="s">
        <v>564</v>
      </c>
      <c r="E68" s="76"/>
      <c r="F68" s="77"/>
      <c r="G68" s="81"/>
    </row>
    <row r="69" spans="2:7" ht="17.45" customHeight="1" x14ac:dyDescent="0.2">
      <c r="B69" s="78"/>
      <c r="E69" s="76"/>
      <c r="F69" s="77"/>
      <c r="G69" s="81"/>
    </row>
    <row r="70" spans="2:7" ht="17.45" customHeight="1" x14ac:dyDescent="0.2">
      <c r="B70" s="83">
        <f>B59+B62+B64+B68</f>
        <v>2138</v>
      </c>
      <c r="C70" s="84" t="s">
        <v>1039</v>
      </c>
      <c r="D70" s="72"/>
      <c r="E70" s="167" t="s">
        <v>1039</v>
      </c>
      <c r="F70" s="72"/>
      <c r="G70" s="85">
        <f>G59+G60+G63</f>
        <v>2138</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1817</v>
      </c>
    </row>
    <row r="78" spans="2:7" x14ac:dyDescent="0.2">
      <c r="B78" s="78"/>
      <c r="D78" s="79" t="s">
        <v>563</v>
      </c>
      <c r="E78" s="166"/>
      <c r="F78" s="79"/>
      <c r="G78" s="81"/>
    </row>
    <row r="79" spans="2:7" x14ac:dyDescent="0.2">
      <c r="B79" s="78">
        <f>G82-B77</f>
        <v>1817</v>
      </c>
      <c r="C79" s="79" t="s">
        <v>1045</v>
      </c>
      <c r="D79" s="62" t="s">
        <v>562</v>
      </c>
      <c r="E79" s="76"/>
      <c r="F79" s="77"/>
      <c r="G79" s="81"/>
    </row>
    <row r="80" spans="2:7" x14ac:dyDescent="0.2">
      <c r="B80" s="78">
        <f>B79-B13</f>
        <v>380</v>
      </c>
      <c r="C80" s="79" t="s">
        <v>1046</v>
      </c>
      <c r="D80" s="60" t="s">
        <v>559</v>
      </c>
      <c r="E80" s="76"/>
      <c r="F80" s="77"/>
      <c r="G80" s="81"/>
    </row>
    <row r="81" spans="2:7" x14ac:dyDescent="0.2">
      <c r="B81" s="78"/>
      <c r="E81" s="76"/>
      <c r="F81" s="77"/>
      <c r="G81" s="81"/>
    </row>
    <row r="82" spans="2:7" x14ac:dyDescent="0.2">
      <c r="B82" s="83">
        <f>B77+B79</f>
        <v>1817</v>
      </c>
      <c r="C82" s="84" t="s">
        <v>1039</v>
      </c>
      <c r="D82" s="72"/>
      <c r="E82" s="167" t="s">
        <v>1039</v>
      </c>
      <c r="F82" s="72"/>
      <c r="G82" s="85">
        <f>G77</f>
        <v>1817</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380</v>
      </c>
      <c r="C92" s="79" t="s">
        <v>1047</v>
      </c>
      <c r="D92" s="60" t="s">
        <v>552</v>
      </c>
      <c r="E92" s="166" t="s">
        <v>1045</v>
      </c>
      <c r="F92" s="60" t="s">
        <v>559</v>
      </c>
      <c r="G92" s="81">
        <f>+B80</f>
        <v>380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380</v>
      </c>
      <c r="C99" s="84" t="s">
        <v>1039</v>
      </c>
      <c r="D99" s="72"/>
      <c r="E99" s="167" t="s">
        <v>1039</v>
      </c>
      <c r="F99" s="72"/>
      <c r="G99" s="85">
        <f>G92+G93+G96</f>
        <v>380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1151</v>
      </c>
      <c r="C106" s="79" t="s">
        <v>1048</v>
      </c>
      <c r="D106" s="94" t="s">
        <v>553</v>
      </c>
      <c r="E106" s="76"/>
      <c r="F106" s="77"/>
      <c r="G106" s="76"/>
    </row>
    <row r="107" spans="2:7" x14ac:dyDescent="0.2">
      <c r="B107" s="78">
        <v>1326</v>
      </c>
      <c r="C107" s="79" t="s">
        <v>1049</v>
      </c>
      <c r="D107" s="79"/>
      <c r="E107" s="166" t="s">
        <v>1047</v>
      </c>
      <c r="F107" s="62" t="s">
        <v>552</v>
      </c>
      <c r="G107" s="81"/>
    </row>
    <row r="108" spans="2:7" x14ac:dyDescent="0.2">
      <c r="B108" s="78">
        <f>-B13</f>
        <v>-1437</v>
      </c>
      <c r="C108" s="79" t="s">
        <v>1055</v>
      </c>
      <c r="D108" s="79" t="s">
        <v>551</v>
      </c>
      <c r="E108" s="166"/>
      <c r="F108" s="61" t="s">
        <v>550</v>
      </c>
      <c r="G108" s="81">
        <f>B92</f>
        <v>380</v>
      </c>
    </row>
    <row r="109" spans="2:7" x14ac:dyDescent="0.2">
      <c r="B109" s="78">
        <v>-175</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666</v>
      </c>
      <c r="C113" s="168" t="s">
        <v>1051</v>
      </c>
      <c r="D113" s="60" t="s">
        <v>546</v>
      </c>
      <c r="E113" s="170"/>
      <c r="F113" s="92"/>
      <c r="G113" s="81"/>
    </row>
    <row r="114" spans="2:7" x14ac:dyDescent="0.2">
      <c r="B114" s="78"/>
      <c r="D114" s="79"/>
      <c r="E114" s="170"/>
      <c r="F114" s="77"/>
      <c r="G114" s="81"/>
    </row>
    <row r="115" spans="2:7" x14ac:dyDescent="0.2">
      <c r="B115" s="83">
        <f>B106+B108+B111+B113</f>
        <v>380</v>
      </c>
      <c r="C115" s="84" t="s">
        <v>1039</v>
      </c>
      <c r="D115" s="98"/>
      <c r="E115" s="167" t="s">
        <v>1039</v>
      </c>
      <c r="F115" s="72"/>
      <c r="G115" s="85">
        <f>G108</f>
        <v>380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666</v>
      </c>
    </row>
    <row r="123" spans="2:7" ht="15" x14ac:dyDescent="0.2">
      <c r="B123" s="78">
        <f>B125+B128+B131+B134+B137+B142+B143+B144</f>
        <v>-18852</v>
      </c>
      <c r="C123" s="52"/>
      <c r="D123" s="79" t="s">
        <v>540</v>
      </c>
      <c r="E123" s="52"/>
      <c r="F123" s="52"/>
      <c r="G123" s="81">
        <f>G125+G128+G131+G134+G137+G142+G143+G144</f>
        <v>-19518</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-20535</v>
      </c>
      <c r="D128" s="79" t="s">
        <v>536</v>
      </c>
      <c r="G128" s="81">
        <f>G129+G130</f>
        <v>0</v>
      </c>
    </row>
    <row r="129" spans="2:7" x14ac:dyDescent="0.2">
      <c r="B129" s="78">
        <v>-20535</v>
      </c>
      <c r="D129" s="79" t="s">
        <v>535</v>
      </c>
      <c r="G129" s="81">
        <v>0</v>
      </c>
    </row>
    <row r="130" spans="2:7" x14ac:dyDescent="0.2">
      <c r="B130" s="78">
        <v>0</v>
      </c>
      <c r="D130" s="79" t="s">
        <v>534</v>
      </c>
      <c r="G130" s="81">
        <v>0</v>
      </c>
    </row>
    <row r="131" spans="2:7" x14ac:dyDescent="0.2">
      <c r="B131" s="78">
        <f>B132+B133</f>
        <v>500</v>
      </c>
      <c r="D131" s="79" t="s">
        <v>533</v>
      </c>
      <c r="G131" s="81">
        <f>G132+G133</f>
        <v>0</v>
      </c>
    </row>
    <row r="132" spans="2:7" x14ac:dyDescent="0.2">
      <c r="B132" s="78">
        <v>-1500</v>
      </c>
      <c r="D132" s="79" t="s">
        <v>532</v>
      </c>
      <c r="G132" s="81">
        <v>0</v>
      </c>
    </row>
    <row r="133" spans="2:7" x14ac:dyDescent="0.2">
      <c r="B133" s="78">
        <v>2000</v>
      </c>
      <c r="D133" s="79" t="s">
        <v>531</v>
      </c>
      <c r="G133" s="81">
        <v>0</v>
      </c>
    </row>
    <row r="134" spans="2:7" x14ac:dyDescent="0.2">
      <c r="B134" s="78">
        <f>B135+B136</f>
        <v>-17</v>
      </c>
      <c r="D134" s="79" t="s">
        <v>530</v>
      </c>
      <c r="G134" s="81">
        <f>G135+G136</f>
        <v>-6</v>
      </c>
    </row>
    <row r="135" spans="2:7" x14ac:dyDescent="0.2">
      <c r="B135" s="78">
        <v>4</v>
      </c>
      <c r="D135" s="79" t="s">
        <v>529</v>
      </c>
      <c r="G135" s="81">
        <v>-6</v>
      </c>
    </row>
    <row r="136" spans="2:7" x14ac:dyDescent="0.2">
      <c r="B136" s="78">
        <v>-21</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1200</v>
      </c>
      <c r="D144" s="79" t="s">
        <v>520</v>
      </c>
      <c r="G144" s="81">
        <f>G145+G146</f>
        <v>-19512</v>
      </c>
    </row>
    <row r="145" spans="2:7" x14ac:dyDescent="0.2">
      <c r="B145" s="78">
        <v>8</v>
      </c>
      <c r="D145" s="79" t="s">
        <v>519</v>
      </c>
      <c r="G145" s="81">
        <v>0</v>
      </c>
    </row>
    <row r="146" spans="2:7" x14ac:dyDescent="0.2">
      <c r="B146" s="83">
        <v>1192</v>
      </c>
      <c r="C146" s="99"/>
      <c r="D146" s="98" t="s">
        <v>518</v>
      </c>
      <c r="E146" s="99"/>
      <c r="F146" s="99"/>
      <c r="G146" s="85">
        <v>-19512</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688</v>
      </c>
      <c r="C3" s="117"/>
      <c r="D3" s="121"/>
      <c r="E3" s="117"/>
      <c r="F3" s="117"/>
      <c r="G3" s="117"/>
      <c r="H3" s="117"/>
      <c r="I3" s="117"/>
      <c r="J3" s="117"/>
      <c r="K3" s="117"/>
      <c r="L3" s="122"/>
    </row>
    <row r="4" spans="2:12" s="120" customFormat="1" ht="15" customHeight="1" x14ac:dyDescent="0.25">
      <c r="B4" s="70" t="s">
        <v>687</v>
      </c>
      <c r="C4" s="117"/>
      <c r="D4" s="121"/>
      <c r="E4" s="117"/>
      <c r="F4" s="117"/>
      <c r="G4" s="117"/>
      <c r="H4" s="117"/>
      <c r="I4" s="117"/>
      <c r="J4" s="117"/>
      <c r="K4" s="117"/>
      <c r="L4" s="122"/>
    </row>
    <row r="5" spans="2:12" s="123" customFormat="1" ht="15" customHeight="1" x14ac:dyDescent="0.2">
      <c r="B5" s="70" t="s">
        <v>686</v>
      </c>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1902</v>
      </c>
      <c r="C11" s="79" t="s">
        <v>1029</v>
      </c>
      <c r="D11" s="79" t="s">
        <v>599</v>
      </c>
      <c r="E11" s="166" t="s">
        <v>1052</v>
      </c>
      <c r="F11" s="80" t="s">
        <v>598</v>
      </c>
      <c r="G11" s="81">
        <f>G12+G13</f>
        <v>2795</v>
      </c>
    </row>
    <row r="12" spans="2:12" x14ac:dyDescent="0.2">
      <c r="B12" s="78">
        <f>G11-B11</f>
        <v>893</v>
      </c>
      <c r="C12" s="79" t="s">
        <v>1030</v>
      </c>
      <c r="D12" s="60" t="s">
        <v>593</v>
      </c>
      <c r="E12" s="166" t="s">
        <v>1060</v>
      </c>
      <c r="F12" s="77" t="s">
        <v>1061</v>
      </c>
      <c r="G12" s="81">
        <v>2795</v>
      </c>
    </row>
    <row r="13" spans="2:12" x14ac:dyDescent="0.2">
      <c r="B13" s="78">
        <v>14</v>
      </c>
      <c r="C13" s="79" t="s">
        <v>1031</v>
      </c>
      <c r="D13" s="79" t="s">
        <v>551</v>
      </c>
      <c r="E13" s="166" t="s">
        <v>1062</v>
      </c>
      <c r="F13" s="75" t="s">
        <v>1063</v>
      </c>
      <c r="G13" s="81">
        <v>0</v>
      </c>
    </row>
    <row r="14" spans="2:12" x14ac:dyDescent="0.2">
      <c r="B14" s="78">
        <f>B12-B13</f>
        <v>879</v>
      </c>
      <c r="C14" s="79" t="s">
        <v>1032</v>
      </c>
      <c r="D14" s="60" t="s">
        <v>597</v>
      </c>
      <c r="E14" s="166"/>
      <c r="F14" s="77"/>
      <c r="G14" s="81"/>
    </row>
    <row r="15" spans="2:12" ht="7.15" customHeight="1" x14ac:dyDescent="0.2">
      <c r="B15" s="78"/>
      <c r="E15" s="76"/>
      <c r="F15" s="77"/>
      <c r="G15" s="81"/>
    </row>
    <row r="16" spans="2:12" x14ac:dyDescent="0.2">
      <c r="B16" s="83">
        <f>B11+B12</f>
        <v>2795</v>
      </c>
      <c r="C16" s="84" t="s">
        <v>545</v>
      </c>
      <c r="D16" s="72"/>
      <c r="E16" s="167" t="s">
        <v>1039</v>
      </c>
      <c r="F16" s="72"/>
      <c r="G16" s="85">
        <f>G11</f>
        <v>2795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644</v>
      </c>
      <c r="C26" s="79" t="s">
        <v>1033</v>
      </c>
      <c r="D26" s="79" t="s">
        <v>594</v>
      </c>
      <c r="E26" s="166" t="s">
        <v>1030</v>
      </c>
      <c r="F26" s="62" t="s">
        <v>593</v>
      </c>
      <c r="G26" s="81">
        <f>+B12</f>
        <v>893</v>
      </c>
    </row>
    <row r="27" spans="2:7" x14ac:dyDescent="0.2">
      <c r="B27" s="78">
        <v>499</v>
      </c>
      <c r="C27" s="79" t="s">
        <v>592</v>
      </c>
      <c r="E27" s="76"/>
      <c r="F27" s="77"/>
      <c r="G27" s="81"/>
    </row>
    <row r="28" spans="2:7" x14ac:dyDescent="0.2">
      <c r="B28" s="78">
        <f>B29+B30</f>
        <v>145</v>
      </c>
      <c r="C28" s="79" t="s">
        <v>591</v>
      </c>
      <c r="E28" s="76"/>
      <c r="F28" s="77"/>
      <c r="G28" s="81"/>
    </row>
    <row r="29" spans="2:7" x14ac:dyDescent="0.2">
      <c r="B29" s="78">
        <v>145</v>
      </c>
      <c r="C29" s="79" t="s">
        <v>1056</v>
      </c>
      <c r="E29" s="76"/>
      <c r="F29" s="77"/>
      <c r="G29" s="81"/>
    </row>
    <row r="30" spans="2:7" x14ac:dyDescent="0.2">
      <c r="B30" s="78">
        <v>0</v>
      </c>
      <c r="C30" s="79" t="s">
        <v>1057</v>
      </c>
      <c r="E30" s="76"/>
      <c r="F30" s="77"/>
      <c r="G30" s="81"/>
    </row>
    <row r="31" spans="2:7" ht="12.75" customHeight="1" x14ac:dyDescent="0.2">
      <c r="B31" s="78">
        <v>5</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244</v>
      </c>
      <c r="C33" s="79" t="s">
        <v>1036</v>
      </c>
      <c r="D33" s="60" t="s">
        <v>587</v>
      </c>
      <c r="E33" s="76"/>
      <c r="F33" s="77"/>
      <c r="G33" s="81"/>
    </row>
    <row r="34" spans="2:7" x14ac:dyDescent="0.2">
      <c r="B34" s="78"/>
      <c r="E34" s="76"/>
      <c r="F34" s="77"/>
      <c r="G34" s="81"/>
    </row>
    <row r="35" spans="2:7" x14ac:dyDescent="0.2">
      <c r="B35" s="83">
        <f>B26+B31+B32+B33</f>
        <v>893</v>
      </c>
      <c r="C35" s="84" t="s">
        <v>1039</v>
      </c>
      <c r="D35" s="72"/>
      <c r="E35" s="167" t="s">
        <v>1039</v>
      </c>
      <c r="F35" s="72"/>
      <c r="G35" s="85">
        <f>G26</f>
        <v>893</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71</v>
      </c>
      <c r="C42" s="79" t="s">
        <v>1037</v>
      </c>
      <c r="D42" s="82" t="s">
        <v>586</v>
      </c>
      <c r="E42" s="166" t="s">
        <v>1036</v>
      </c>
      <c r="F42" s="60" t="s">
        <v>587</v>
      </c>
      <c r="G42" s="81">
        <f>+B33</f>
        <v>244</v>
      </c>
    </row>
    <row r="43" spans="2:7" x14ac:dyDescent="0.2">
      <c r="B43" s="78">
        <v>71</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173</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244</v>
      </c>
      <c r="C52" s="84" t="s">
        <v>1039</v>
      </c>
      <c r="D52" s="72"/>
      <c r="E52" s="167" t="s">
        <v>1039</v>
      </c>
      <c r="F52" s="72"/>
      <c r="G52" s="85">
        <f>G42+G43+G50</f>
        <v>244</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173</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97</v>
      </c>
    </row>
    <row r="64" spans="2:7" x14ac:dyDescent="0.2">
      <c r="B64" s="78">
        <f>B65+B66+B67</f>
        <v>394</v>
      </c>
      <c r="C64" s="79" t="s">
        <v>1042</v>
      </c>
      <c r="D64" s="75" t="s">
        <v>572</v>
      </c>
      <c r="E64" s="166" t="s">
        <v>1080</v>
      </c>
      <c r="F64" s="75" t="s">
        <v>1081</v>
      </c>
      <c r="G64" s="81">
        <v>0</v>
      </c>
    </row>
    <row r="65" spans="2:7" x14ac:dyDescent="0.2">
      <c r="B65" s="78">
        <v>3</v>
      </c>
      <c r="C65" s="79" t="s">
        <v>571</v>
      </c>
      <c r="E65" s="166" t="s">
        <v>1082</v>
      </c>
      <c r="F65" s="75" t="s">
        <v>1083</v>
      </c>
      <c r="G65" s="81">
        <v>0</v>
      </c>
    </row>
    <row r="66" spans="2:7" x14ac:dyDescent="0.2">
      <c r="B66" s="78">
        <v>0</v>
      </c>
      <c r="C66" s="79" t="s">
        <v>570</v>
      </c>
      <c r="E66" s="166" t="s">
        <v>1084</v>
      </c>
      <c r="F66" s="75" t="s">
        <v>1085</v>
      </c>
      <c r="G66" s="81">
        <v>97</v>
      </c>
    </row>
    <row r="67" spans="2:7" x14ac:dyDescent="0.2">
      <c r="B67" s="78">
        <v>391</v>
      </c>
      <c r="C67" s="79" t="s">
        <v>569</v>
      </c>
      <c r="E67" s="76"/>
      <c r="F67" s="77"/>
      <c r="G67" s="81"/>
    </row>
    <row r="68" spans="2:7" x14ac:dyDescent="0.2">
      <c r="B68" s="78">
        <f>G70-B59-B62-B64</f>
        <v>-124</v>
      </c>
      <c r="C68" s="79" t="s">
        <v>1043</v>
      </c>
      <c r="D68" s="79" t="s">
        <v>564</v>
      </c>
      <c r="E68" s="76"/>
      <c r="F68" s="77"/>
      <c r="G68" s="81"/>
    </row>
    <row r="69" spans="2:7" ht="17.45" customHeight="1" x14ac:dyDescent="0.2">
      <c r="B69" s="78"/>
      <c r="E69" s="76"/>
      <c r="F69" s="77"/>
      <c r="G69" s="81"/>
    </row>
    <row r="70" spans="2:7" ht="17.45" customHeight="1" x14ac:dyDescent="0.2">
      <c r="B70" s="83">
        <f>B59+B62+B64+B68</f>
        <v>270</v>
      </c>
      <c r="C70" s="84" t="s">
        <v>1039</v>
      </c>
      <c r="D70" s="72"/>
      <c r="E70" s="167" t="s">
        <v>1039</v>
      </c>
      <c r="F70" s="72"/>
      <c r="G70" s="85">
        <f>G59+G60+G63</f>
        <v>270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-124</v>
      </c>
    </row>
    <row r="78" spans="2:7" x14ac:dyDescent="0.2">
      <c r="B78" s="78"/>
      <c r="D78" s="79" t="s">
        <v>563</v>
      </c>
      <c r="E78" s="166"/>
      <c r="F78" s="79"/>
      <c r="G78" s="81"/>
    </row>
    <row r="79" spans="2:7" x14ac:dyDescent="0.2">
      <c r="B79" s="78">
        <f>G82-B77</f>
        <v>-124</v>
      </c>
      <c r="C79" s="79" t="s">
        <v>1045</v>
      </c>
      <c r="D79" s="62" t="s">
        <v>562</v>
      </c>
      <c r="E79" s="76"/>
      <c r="F79" s="77"/>
      <c r="G79" s="81"/>
    </row>
    <row r="80" spans="2:7" x14ac:dyDescent="0.2">
      <c r="B80" s="78">
        <f>B79-B13</f>
        <v>-138</v>
      </c>
      <c r="C80" s="79" t="s">
        <v>1046</v>
      </c>
      <c r="D80" s="60" t="s">
        <v>559</v>
      </c>
      <c r="E80" s="76"/>
      <c r="F80" s="77"/>
      <c r="G80" s="81"/>
    </row>
    <row r="81" spans="2:7" x14ac:dyDescent="0.2">
      <c r="B81" s="78"/>
      <c r="E81" s="76"/>
      <c r="F81" s="77"/>
      <c r="G81" s="81"/>
    </row>
    <row r="82" spans="2:7" x14ac:dyDescent="0.2">
      <c r="B82" s="83">
        <f>B77+B79</f>
        <v>-124</v>
      </c>
      <c r="C82" s="84" t="s">
        <v>1039</v>
      </c>
      <c r="D82" s="72"/>
      <c r="E82" s="167" t="s">
        <v>1039</v>
      </c>
      <c r="F82" s="72"/>
      <c r="G82" s="85">
        <f>G77</f>
        <v>-124</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-138</v>
      </c>
      <c r="C92" s="79" t="s">
        <v>1047</v>
      </c>
      <c r="D92" s="60" t="s">
        <v>552</v>
      </c>
      <c r="E92" s="166" t="s">
        <v>1045</v>
      </c>
      <c r="F92" s="60" t="s">
        <v>559</v>
      </c>
      <c r="G92" s="81">
        <f>+B80</f>
        <v>-138</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-138</v>
      </c>
      <c r="C99" s="84" t="s">
        <v>1039</v>
      </c>
      <c r="D99" s="72"/>
      <c r="E99" s="167" t="s">
        <v>1039</v>
      </c>
      <c r="F99" s="72"/>
      <c r="G99" s="85">
        <f>G92+G93+G96</f>
        <v>-138</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9</v>
      </c>
      <c r="C106" s="79" t="s">
        <v>1048</v>
      </c>
      <c r="D106" s="94" t="s">
        <v>553</v>
      </c>
      <c r="E106" s="76"/>
      <c r="F106" s="77"/>
      <c r="G106" s="76"/>
    </row>
    <row r="107" spans="2:7" x14ac:dyDescent="0.2">
      <c r="B107" s="78">
        <v>9</v>
      </c>
      <c r="C107" s="79" t="s">
        <v>1049</v>
      </c>
      <c r="D107" s="79"/>
      <c r="E107" s="166" t="s">
        <v>1047</v>
      </c>
      <c r="F107" s="62" t="s">
        <v>552</v>
      </c>
      <c r="G107" s="81"/>
    </row>
    <row r="108" spans="2:7" x14ac:dyDescent="0.2">
      <c r="B108" s="78">
        <f>-B13</f>
        <v>-14</v>
      </c>
      <c r="C108" s="79" t="s">
        <v>1055</v>
      </c>
      <c r="D108" s="79" t="s">
        <v>551</v>
      </c>
      <c r="E108" s="166"/>
      <c r="F108" s="61" t="s">
        <v>550</v>
      </c>
      <c r="G108" s="81">
        <f>B92</f>
        <v>-138</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-133</v>
      </c>
      <c r="C113" s="168" t="s">
        <v>1051</v>
      </c>
      <c r="D113" s="60" t="s">
        <v>546</v>
      </c>
      <c r="E113" s="170"/>
      <c r="F113" s="92"/>
      <c r="G113" s="81"/>
    </row>
    <row r="114" spans="2:7" x14ac:dyDescent="0.2">
      <c r="B114" s="78"/>
      <c r="D114" s="79"/>
      <c r="E114" s="170"/>
      <c r="F114" s="77"/>
      <c r="G114" s="81"/>
    </row>
    <row r="115" spans="2:7" x14ac:dyDescent="0.2">
      <c r="B115" s="83">
        <f>B106+B108+B111+B113</f>
        <v>-138</v>
      </c>
      <c r="C115" s="84" t="s">
        <v>1039</v>
      </c>
      <c r="D115" s="98"/>
      <c r="E115" s="167" t="s">
        <v>1039</v>
      </c>
      <c r="F115" s="72"/>
      <c r="G115" s="85">
        <f>G108</f>
        <v>-138</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-133</v>
      </c>
    </row>
    <row r="123" spans="2:7" ht="15" x14ac:dyDescent="0.2">
      <c r="B123" s="78">
        <f>B125+B128+B131+B134+B137+B142+B143+B144</f>
        <v>-97</v>
      </c>
      <c r="C123" s="52"/>
      <c r="D123" s="79" t="s">
        <v>540</v>
      </c>
      <c r="E123" s="52"/>
      <c r="F123" s="52"/>
      <c r="G123" s="81">
        <f>G125+G128+G131+G134+G137+G142+G143+G144</f>
        <v>36</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-259</v>
      </c>
      <c r="D128" s="79" t="s">
        <v>536</v>
      </c>
      <c r="G128" s="81">
        <f>G129+G130</f>
        <v>0</v>
      </c>
    </row>
    <row r="129" spans="2:7" x14ac:dyDescent="0.2">
      <c r="B129" s="78">
        <v>-259</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121</v>
      </c>
    </row>
    <row r="135" spans="2:7" x14ac:dyDescent="0.2">
      <c r="B135" s="78">
        <v>0</v>
      </c>
      <c r="D135" s="79" t="s">
        <v>529</v>
      </c>
      <c r="G135" s="81">
        <v>128</v>
      </c>
    </row>
    <row r="136" spans="2:7" x14ac:dyDescent="0.2">
      <c r="B136" s="78">
        <v>0</v>
      </c>
      <c r="D136" s="79" t="s">
        <v>528</v>
      </c>
      <c r="G136" s="81">
        <v>-7</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162</v>
      </c>
      <c r="D144" s="79" t="s">
        <v>520</v>
      </c>
      <c r="G144" s="81">
        <f>G145+G146</f>
        <v>-85</v>
      </c>
    </row>
    <row r="145" spans="2:7" x14ac:dyDescent="0.2">
      <c r="B145" s="78">
        <v>-133</v>
      </c>
      <c r="D145" s="79" t="s">
        <v>519</v>
      </c>
      <c r="G145" s="81">
        <v>29</v>
      </c>
    </row>
    <row r="146" spans="2:7" x14ac:dyDescent="0.2">
      <c r="B146" s="83">
        <v>295</v>
      </c>
      <c r="C146" s="99"/>
      <c r="D146" s="98" t="s">
        <v>518</v>
      </c>
      <c r="E146" s="99"/>
      <c r="F146" s="99"/>
      <c r="G146" s="85">
        <v>-114</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689</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4492</v>
      </c>
      <c r="C11" s="79" t="s">
        <v>1029</v>
      </c>
      <c r="D11" s="79" t="s">
        <v>599</v>
      </c>
      <c r="E11" s="166" t="s">
        <v>1052</v>
      </c>
      <c r="F11" s="80" t="s">
        <v>598</v>
      </c>
      <c r="G11" s="81">
        <f>G12+G13</f>
        <v>14938</v>
      </c>
    </row>
    <row r="12" spans="2:12" x14ac:dyDescent="0.2">
      <c r="B12" s="78">
        <f>G11-B11</f>
        <v>10446</v>
      </c>
      <c r="C12" s="79" t="s">
        <v>1030</v>
      </c>
      <c r="D12" s="60" t="s">
        <v>593</v>
      </c>
      <c r="E12" s="166" t="s">
        <v>1060</v>
      </c>
      <c r="F12" s="77" t="s">
        <v>1061</v>
      </c>
      <c r="G12" s="81">
        <v>14938</v>
      </c>
    </row>
    <row r="13" spans="2:12" x14ac:dyDescent="0.2">
      <c r="B13" s="78">
        <v>1148</v>
      </c>
      <c r="C13" s="79" t="s">
        <v>1031</v>
      </c>
      <c r="D13" s="79" t="s">
        <v>551</v>
      </c>
      <c r="E13" s="166" t="s">
        <v>1062</v>
      </c>
      <c r="F13" s="75" t="s">
        <v>1063</v>
      </c>
      <c r="G13" s="81">
        <v>0</v>
      </c>
    </row>
    <row r="14" spans="2:12" x14ac:dyDescent="0.2">
      <c r="B14" s="78">
        <f>B12-B13</f>
        <v>9298</v>
      </c>
      <c r="C14" s="79" t="s">
        <v>1032</v>
      </c>
      <c r="D14" s="60" t="s">
        <v>597</v>
      </c>
      <c r="E14" s="166"/>
      <c r="F14" s="77"/>
      <c r="G14" s="81"/>
    </row>
    <row r="15" spans="2:12" ht="7.15" customHeight="1" x14ac:dyDescent="0.2">
      <c r="B15" s="78"/>
      <c r="E15" s="76"/>
      <c r="F15" s="77"/>
      <c r="G15" s="81"/>
    </row>
    <row r="16" spans="2:12" x14ac:dyDescent="0.2">
      <c r="B16" s="83">
        <f>B11+B12</f>
        <v>14938</v>
      </c>
      <c r="C16" s="84" t="s">
        <v>545</v>
      </c>
      <c r="D16" s="72"/>
      <c r="E16" s="167" t="s">
        <v>1039</v>
      </c>
      <c r="F16" s="72"/>
      <c r="G16" s="85">
        <f>G11</f>
        <v>14938</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5192</v>
      </c>
      <c r="C26" s="79" t="s">
        <v>1033</v>
      </c>
      <c r="D26" s="79" t="s">
        <v>594</v>
      </c>
      <c r="E26" s="166" t="s">
        <v>1030</v>
      </c>
      <c r="F26" s="62" t="s">
        <v>593</v>
      </c>
      <c r="G26" s="81">
        <f>+B12</f>
        <v>10446</v>
      </c>
    </row>
    <row r="27" spans="2:7" x14ac:dyDescent="0.2">
      <c r="B27" s="78">
        <v>4062</v>
      </c>
      <c r="C27" s="79" t="s">
        <v>592</v>
      </c>
      <c r="E27" s="76"/>
      <c r="F27" s="77"/>
      <c r="G27" s="81"/>
    </row>
    <row r="28" spans="2:7" x14ac:dyDescent="0.2">
      <c r="B28" s="78">
        <f>B29+B30</f>
        <v>1130</v>
      </c>
      <c r="C28" s="79" t="s">
        <v>591</v>
      </c>
      <c r="E28" s="76"/>
      <c r="F28" s="77"/>
      <c r="G28" s="81"/>
    </row>
    <row r="29" spans="2:7" x14ac:dyDescent="0.2">
      <c r="B29" s="78">
        <v>1129</v>
      </c>
      <c r="C29" s="79" t="s">
        <v>1056</v>
      </c>
      <c r="E29" s="76"/>
      <c r="F29" s="77"/>
      <c r="G29" s="81"/>
    </row>
    <row r="30" spans="2:7" x14ac:dyDescent="0.2">
      <c r="B30" s="78">
        <v>1</v>
      </c>
      <c r="C30" s="79" t="s">
        <v>1057</v>
      </c>
      <c r="E30" s="76"/>
      <c r="F30" s="77"/>
      <c r="G30" s="81"/>
    </row>
    <row r="31" spans="2:7" ht="12.75" customHeight="1" x14ac:dyDescent="0.2">
      <c r="B31" s="78">
        <v>105</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5149</v>
      </c>
      <c r="C33" s="79" t="s">
        <v>1036</v>
      </c>
      <c r="D33" s="60" t="s">
        <v>587</v>
      </c>
      <c r="E33" s="76"/>
      <c r="F33" s="77"/>
      <c r="G33" s="81"/>
    </row>
    <row r="34" spans="2:7" x14ac:dyDescent="0.2">
      <c r="B34" s="78"/>
      <c r="E34" s="76"/>
      <c r="F34" s="77"/>
      <c r="G34" s="81"/>
    </row>
    <row r="35" spans="2:7" x14ac:dyDescent="0.2">
      <c r="B35" s="83">
        <f>B26+B31+B32+B33</f>
        <v>10446</v>
      </c>
      <c r="C35" s="84" t="s">
        <v>1039</v>
      </c>
      <c r="D35" s="72"/>
      <c r="E35" s="167" t="s">
        <v>1039</v>
      </c>
      <c r="F35" s="72"/>
      <c r="G35" s="85">
        <f>G26</f>
        <v>10446</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1872</v>
      </c>
      <c r="C42" s="79" t="s">
        <v>1037</v>
      </c>
      <c r="D42" s="82" t="s">
        <v>586</v>
      </c>
      <c r="E42" s="166" t="s">
        <v>1036</v>
      </c>
      <c r="F42" s="60" t="s">
        <v>587</v>
      </c>
      <c r="G42" s="81">
        <f>+B33</f>
        <v>5149</v>
      </c>
    </row>
    <row r="43" spans="2:7" x14ac:dyDescent="0.2">
      <c r="B43" s="78">
        <v>132</v>
      </c>
      <c r="C43" s="88" t="s">
        <v>585</v>
      </c>
      <c r="E43" s="169" t="s">
        <v>1037</v>
      </c>
      <c r="F43" s="89" t="s">
        <v>586</v>
      </c>
      <c r="G43" s="81">
        <f>G44+G45+G47+G48+G49</f>
        <v>0</v>
      </c>
    </row>
    <row r="44" spans="2:7" x14ac:dyDescent="0.2">
      <c r="B44" s="78">
        <v>1740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3277</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5149</v>
      </c>
      <c r="C52" s="84" t="s">
        <v>1039</v>
      </c>
      <c r="D52" s="72"/>
      <c r="E52" s="167" t="s">
        <v>1039</v>
      </c>
      <c r="F52" s="72"/>
      <c r="G52" s="85">
        <f>G42+G43+G50</f>
        <v>5149</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355</v>
      </c>
      <c r="C59" s="79" t="s">
        <v>1040</v>
      </c>
      <c r="D59" s="80" t="s">
        <v>578</v>
      </c>
      <c r="E59" s="166" t="s">
        <v>1038</v>
      </c>
      <c r="F59" s="60" t="s">
        <v>577</v>
      </c>
      <c r="G59" s="81">
        <f>+B49</f>
        <v>3277</v>
      </c>
    </row>
    <row r="60" spans="2:7" x14ac:dyDescent="0.2">
      <c r="B60" s="78">
        <v>355</v>
      </c>
      <c r="C60" s="79" t="s">
        <v>576</v>
      </c>
      <c r="E60" s="166" t="s">
        <v>1058</v>
      </c>
      <c r="F60" s="79" t="s">
        <v>1059</v>
      </c>
      <c r="G60" s="81">
        <f>G61+G62</f>
        <v>1</v>
      </c>
    </row>
    <row r="61" spans="2:7" x14ac:dyDescent="0.2">
      <c r="B61" s="78">
        <v>0</v>
      </c>
      <c r="C61" s="79" t="s">
        <v>575</v>
      </c>
      <c r="E61" s="166" t="s">
        <v>1076</v>
      </c>
      <c r="F61" s="75" t="s">
        <v>1077</v>
      </c>
      <c r="G61" s="81">
        <v>0</v>
      </c>
    </row>
    <row r="62" spans="2:7" x14ac:dyDescent="0.2">
      <c r="B62" s="78">
        <v>1</v>
      </c>
      <c r="C62" s="79" t="s">
        <v>1041</v>
      </c>
      <c r="D62" s="79" t="s">
        <v>574</v>
      </c>
      <c r="E62" s="166" t="s">
        <v>1078</v>
      </c>
      <c r="F62" s="75" t="s">
        <v>1079</v>
      </c>
      <c r="G62" s="81">
        <v>1</v>
      </c>
    </row>
    <row r="63" spans="2:7" x14ac:dyDescent="0.2">
      <c r="B63" s="78"/>
      <c r="D63" s="79" t="s">
        <v>573</v>
      </c>
      <c r="E63" s="166" t="s">
        <v>1042</v>
      </c>
      <c r="F63" s="75" t="s">
        <v>572</v>
      </c>
      <c r="G63" s="81">
        <f>G64+G65+G66</f>
        <v>0</v>
      </c>
    </row>
    <row r="64" spans="2:7" x14ac:dyDescent="0.2">
      <c r="B64" s="78">
        <f>B65+B66+B67</f>
        <v>7</v>
      </c>
      <c r="C64" s="79" t="s">
        <v>1042</v>
      </c>
      <c r="D64" s="75" t="s">
        <v>572</v>
      </c>
      <c r="E64" s="166" t="s">
        <v>1080</v>
      </c>
      <c r="F64" s="75" t="s">
        <v>1081</v>
      </c>
      <c r="G64" s="81">
        <v>0</v>
      </c>
    </row>
    <row r="65" spans="2:7" x14ac:dyDescent="0.2">
      <c r="B65" s="78">
        <v>7</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2915</v>
      </c>
      <c r="C68" s="79" t="s">
        <v>1043</v>
      </c>
      <c r="D68" s="79" t="s">
        <v>564</v>
      </c>
      <c r="E68" s="76"/>
      <c r="F68" s="77"/>
      <c r="G68" s="81"/>
    </row>
    <row r="69" spans="2:7" ht="17.45" customHeight="1" x14ac:dyDescent="0.2">
      <c r="B69" s="78"/>
      <c r="E69" s="76"/>
      <c r="F69" s="77"/>
      <c r="G69" s="81"/>
    </row>
    <row r="70" spans="2:7" ht="17.45" customHeight="1" x14ac:dyDescent="0.2">
      <c r="B70" s="83">
        <f>B59+B62+B64+B68</f>
        <v>3278</v>
      </c>
      <c r="C70" s="84" t="s">
        <v>1039</v>
      </c>
      <c r="D70" s="72"/>
      <c r="E70" s="167" t="s">
        <v>1039</v>
      </c>
      <c r="F70" s="72"/>
      <c r="G70" s="85">
        <f>G59+G60+G63</f>
        <v>3278</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2915</v>
      </c>
    </row>
    <row r="78" spans="2:7" x14ac:dyDescent="0.2">
      <c r="B78" s="78"/>
      <c r="D78" s="79" t="s">
        <v>563</v>
      </c>
      <c r="E78" s="166"/>
      <c r="F78" s="79"/>
      <c r="G78" s="81"/>
    </row>
    <row r="79" spans="2:7" x14ac:dyDescent="0.2">
      <c r="B79" s="78">
        <f>G82-B77</f>
        <v>2915</v>
      </c>
      <c r="C79" s="79" t="s">
        <v>1045</v>
      </c>
      <c r="D79" s="62" t="s">
        <v>562</v>
      </c>
      <c r="E79" s="76"/>
      <c r="F79" s="77"/>
      <c r="G79" s="81"/>
    </row>
    <row r="80" spans="2:7" x14ac:dyDescent="0.2">
      <c r="B80" s="78">
        <f>B79-B13</f>
        <v>1767</v>
      </c>
      <c r="C80" s="79" t="s">
        <v>1046</v>
      </c>
      <c r="D80" s="60" t="s">
        <v>559</v>
      </c>
      <c r="E80" s="76"/>
      <c r="F80" s="77"/>
      <c r="G80" s="81"/>
    </row>
    <row r="81" spans="2:7" x14ac:dyDescent="0.2">
      <c r="B81" s="78"/>
      <c r="E81" s="76"/>
      <c r="F81" s="77"/>
      <c r="G81" s="81"/>
    </row>
    <row r="82" spans="2:7" x14ac:dyDescent="0.2">
      <c r="B82" s="83">
        <f>B77+B79</f>
        <v>2915</v>
      </c>
      <c r="C82" s="84" t="s">
        <v>1039</v>
      </c>
      <c r="D82" s="72"/>
      <c r="E82" s="167" t="s">
        <v>1039</v>
      </c>
      <c r="F82" s="72"/>
      <c r="G82" s="85">
        <f>G77</f>
        <v>2915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1335</v>
      </c>
      <c r="C92" s="79" t="s">
        <v>1047</v>
      </c>
      <c r="D92" s="60" t="s">
        <v>552</v>
      </c>
      <c r="E92" s="166" t="s">
        <v>1045</v>
      </c>
      <c r="F92" s="60" t="s">
        <v>559</v>
      </c>
      <c r="G92" s="81">
        <f>+B80</f>
        <v>1767</v>
      </c>
    </row>
    <row r="93" spans="2:7" x14ac:dyDescent="0.2">
      <c r="B93" s="78"/>
      <c r="D93" s="62" t="s">
        <v>550</v>
      </c>
      <c r="E93" s="166" t="s">
        <v>1053</v>
      </c>
      <c r="F93" s="75" t="s">
        <v>558</v>
      </c>
      <c r="G93" s="81">
        <f>G94+G95</f>
        <v>144</v>
      </c>
    </row>
    <row r="94" spans="2:7" x14ac:dyDescent="0.2">
      <c r="B94" s="78"/>
      <c r="D94" s="79"/>
      <c r="E94" s="166" t="s">
        <v>557</v>
      </c>
      <c r="G94" s="81">
        <v>144</v>
      </c>
    </row>
    <row r="95" spans="2:7" x14ac:dyDescent="0.2">
      <c r="B95" s="78"/>
      <c r="D95" s="79"/>
      <c r="E95" s="166" t="s">
        <v>556</v>
      </c>
      <c r="G95" s="81">
        <v>0</v>
      </c>
    </row>
    <row r="96" spans="2:7" x14ac:dyDescent="0.2">
      <c r="B96" s="78"/>
      <c r="C96" s="79"/>
      <c r="E96" s="166" t="s">
        <v>1054</v>
      </c>
      <c r="F96" s="75" t="s">
        <v>555</v>
      </c>
      <c r="G96" s="81">
        <f>G97</f>
        <v>-576</v>
      </c>
    </row>
    <row r="97" spans="2:7" x14ac:dyDescent="0.2">
      <c r="B97" s="90"/>
      <c r="C97" s="91"/>
      <c r="D97" s="79"/>
      <c r="E97" s="166" t="s">
        <v>1086</v>
      </c>
      <c r="F97" s="92" t="s">
        <v>1087</v>
      </c>
      <c r="G97" s="81">
        <v>-576</v>
      </c>
    </row>
    <row r="98" spans="2:7" x14ac:dyDescent="0.2">
      <c r="B98" s="78"/>
      <c r="E98" s="76"/>
      <c r="F98" s="77"/>
      <c r="G98" s="81"/>
    </row>
    <row r="99" spans="2:7" x14ac:dyDescent="0.2">
      <c r="B99" s="83">
        <f>B92</f>
        <v>1335</v>
      </c>
      <c r="C99" s="84" t="s">
        <v>1039</v>
      </c>
      <c r="D99" s="72"/>
      <c r="E99" s="167" t="s">
        <v>1039</v>
      </c>
      <c r="F99" s="72"/>
      <c r="G99" s="85">
        <f>G92+G93+G96</f>
        <v>1335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3592</v>
      </c>
      <c r="C106" s="79" t="s">
        <v>1048</v>
      </c>
      <c r="D106" s="94" t="s">
        <v>553</v>
      </c>
      <c r="E106" s="76"/>
      <c r="F106" s="77"/>
      <c r="G106" s="76"/>
    </row>
    <row r="107" spans="2:7" x14ac:dyDescent="0.2">
      <c r="B107" s="78">
        <v>3663</v>
      </c>
      <c r="C107" s="79" t="s">
        <v>1049</v>
      </c>
      <c r="D107" s="79"/>
      <c r="E107" s="166" t="s">
        <v>1047</v>
      </c>
      <c r="F107" s="62" t="s">
        <v>552</v>
      </c>
      <c r="G107" s="81"/>
    </row>
    <row r="108" spans="2:7" x14ac:dyDescent="0.2">
      <c r="B108" s="78">
        <f>-B13</f>
        <v>-1148</v>
      </c>
      <c r="C108" s="79" t="s">
        <v>1055</v>
      </c>
      <c r="D108" s="79" t="s">
        <v>551</v>
      </c>
      <c r="E108" s="166"/>
      <c r="F108" s="61" t="s">
        <v>550</v>
      </c>
      <c r="G108" s="81">
        <f>B92</f>
        <v>1335</v>
      </c>
    </row>
    <row r="109" spans="2:7" x14ac:dyDescent="0.2">
      <c r="B109" s="78">
        <v>-71</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-1109</v>
      </c>
      <c r="C113" s="168" t="s">
        <v>1051</v>
      </c>
      <c r="D113" s="60" t="s">
        <v>546</v>
      </c>
      <c r="E113" s="170"/>
      <c r="F113" s="92"/>
      <c r="G113" s="81"/>
    </row>
    <row r="114" spans="2:7" x14ac:dyDescent="0.2">
      <c r="B114" s="78"/>
      <c r="D114" s="79"/>
      <c r="E114" s="170"/>
      <c r="F114" s="77"/>
      <c r="G114" s="81"/>
    </row>
    <row r="115" spans="2:7" x14ac:dyDescent="0.2">
      <c r="B115" s="83">
        <f>B106+B108+B111+B113</f>
        <v>1335</v>
      </c>
      <c r="C115" s="84" t="s">
        <v>1039</v>
      </c>
      <c r="D115" s="98"/>
      <c r="E115" s="167" t="s">
        <v>1039</v>
      </c>
      <c r="F115" s="72"/>
      <c r="G115" s="85">
        <f>G108</f>
        <v>1335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-1109</v>
      </c>
    </row>
    <row r="123" spans="2:7" ht="15" x14ac:dyDescent="0.2">
      <c r="B123" s="78">
        <f>B125+B128+B131+B134+B137+B142+B143+B144</f>
        <v>423</v>
      </c>
      <c r="C123" s="52"/>
      <c r="D123" s="79" t="s">
        <v>540</v>
      </c>
      <c r="E123" s="52"/>
      <c r="F123" s="52"/>
      <c r="G123" s="81">
        <f>G125+G128+G131+G134+G137+G142+G143+G144</f>
        <v>1532</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226</v>
      </c>
      <c r="D128" s="79" t="s">
        <v>536</v>
      </c>
      <c r="G128" s="81">
        <f>G129+G130</f>
        <v>0</v>
      </c>
    </row>
    <row r="129" spans="2:7" x14ac:dyDescent="0.2">
      <c r="B129" s="78">
        <v>223</v>
      </c>
      <c r="D129" s="79" t="s">
        <v>535</v>
      </c>
      <c r="G129" s="81">
        <v>0</v>
      </c>
    </row>
    <row r="130" spans="2:7" x14ac:dyDescent="0.2">
      <c r="B130" s="78">
        <v>3</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35</v>
      </c>
      <c r="D134" s="79" t="s">
        <v>530</v>
      </c>
      <c r="G134" s="81">
        <f>G135+G136</f>
        <v>-479</v>
      </c>
    </row>
    <row r="135" spans="2:7" x14ac:dyDescent="0.2">
      <c r="B135" s="78">
        <v>35</v>
      </c>
      <c r="D135" s="79" t="s">
        <v>529</v>
      </c>
      <c r="G135" s="81">
        <v>22</v>
      </c>
    </row>
    <row r="136" spans="2:7" x14ac:dyDescent="0.2">
      <c r="B136" s="78">
        <v>0</v>
      </c>
      <c r="D136" s="79" t="s">
        <v>528</v>
      </c>
      <c r="G136" s="81">
        <v>-501</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162</v>
      </c>
      <c r="D144" s="79" t="s">
        <v>520</v>
      </c>
      <c r="G144" s="81">
        <f>G145+G146</f>
        <v>2011</v>
      </c>
    </row>
    <row r="145" spans="2:7" x14ac:dyDescent="0.2">
      <c r="B145" s="78">
        <v>-61</v>
      </c>
      <c r="D145" s="79" t="s">
        <v>519</v>
      </c>
      <c r="G145" s="81">
        <v>150</v>
      </c>
    </row>
    <row r="146" spans="2:7" x14ac:dyDescent="0.2">
      <c r="B146" s="83">
        <v>223</v>
      </c>
      <c r="C146" s="99"/>
      <c r="D146" s="98" t="s">
        <v>518</v>
      </c>
      <c r="E146" s="99"/>
      <c r="F146" s="99"/>
      <c r="G146" s="85">
        <v>1861</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691</v>
      </c>
      <c r="C3" s="117"/>
      <c r="D3" s="121"/>
      <c r="E3" s="117"/>
      <c r="F3" s="117"/>
      <c r="G3" s="117"/>
      <c r="H3" s="117"/>
      <c r="I3" s="117"/>
      <c r="J3" s="117"/>
      <c r="K3" s="117"/>
      <c r="L3" s="122"/>
    </row>
    <row r="4" spans="2:12" s="120" customFormat="1" ht="15" customHeight="1" x14ac:dyDescent="0.25">
      <c r="B4" s="70" t="s">
        <v>690</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50221</v>
      </c>
      <c r="C11" s="79" t="s">
        <v>1029</v>
      </c>
      <c r="D11" s="79" t="s">
        <v>599</v>
      </c>
      <c r="E11" s="166" t="s">
        <v>1052</v>
      </c>
      <c r="F11" s="80" t="s">
        <v>598</v>
      </c>
      <c r="G11" s="81">
        <f>G12+G13</f>
        <v>120159</v>
      </c>
    </row>
    <row r="12" spans="2:12" x14ac:dyDescent="0.2">
      <c r="B12" s="78">
        <f>G11-B11</f>
        <v>69938</v>
      </c>
      <c r="C12" s="79" t="s">
        <v>1030</v>
      </c>
      <c r="D12" s="60" t="s">
        <v>593</v>
      </c>
      <c r="E12" s="166" t="s">
        <v>1060</v>
      </c>
      <c r="F12" s="77" t="s">
        <v>1061</v>
      </c>
      <c r="G12" s="81">
        <v>117089</v>
      </c>
    </row>
    <row r="13" spans="2:12" x14ac:dyDescent="0.2">
      <c r="B13" s="78">
        <v>11676</v>
      </c>
      <c r="C13" s="79" t="s">
        <v>1031</v>
      </c>
      <c r="D13" s="79" t="s">
        <v>551</v>
      </c>
      <c r="E13" s="166" t="s">
        <v>1062</v>
      </c>
      <c r="F13" s="75" t="s">
        <v>1063</v>
      </c>
      <c r="G13" s="81">
        <v>3070</v>
      </c>
    </row>
    <row r="14" spans="2:12" x14ac:dyDescent="0.2">
      <c r="B14" s="78">
        <f>B12-B13</f>
        <v>58262</v>
      </c>
      <c r="C14" s="79" t="s">
        <v>1032</v>
      </c>
      <c r="D14" s="60" t="s">
        <v>597</v>
      </c>
      <c r="E14" s="166"/>
      <c r="F14" s="77"/>
      <c r="G14" s="81"/>
    </row>
    <row r="15" spans="2:12" ht="7.15" customHeight="1" x14ac:dyDescent="0.2">
      <c r="B15" s="78"/>
      <c r="E15" s="76"/>
      <c r="F15" s="77"/>
      <c r="G15" s="81"/>
    </row>
    <row r="16" spans="2:12" x14ac:dyDescent="0.2">
      <c r="B16" s="83">
        <f>B11+B12</f>
        <v>120159</v>
      </c>
      <c r="C16" s="84" t="s">
        <v>545</v>
      </c>
      <c r="D16" s="72"/>
      <c r="E16" s="167" t="s">
        <v>1039</v>
      </c>
      <c r="F16" s="72"/>
      <c r="G16" s="85">
        <f>G11</f>
        <v>120159</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47300</v>
      </c>
      <c r="C26" s="79" t="s">
        <v>1033</v>
      </c>
      <c r="D26" s="79" t="s">
        <v>594</v>
      </c>
      <c r="E26" s="166" t="s">
        <v>1030</v>
      </c>
      <c r="F26" s="62" t="s">
        <v>593</v>
      </c>
      <c r="G26" s="81">
        <f>+B12</f>
        <v>69938</v>
      </c>
    </row>
    <row r="27" spans="2:7" x14ac:dyDescent="0.2">
      <c r="B27" s="78">
        <v>36489</v>
      </c>
      <c r="C27" s="79" t="s">
        <v>592</v>
      </c>
      <c r="E27" s="76"/>
      <c r="F27" s="77"/>
      <c r="G27" s="81"/>
    </row>
    <row r="28" spans="2:7" x14ac:dyDescent="0.2">
      <c r="B28" s="78">
        <f>B29+B30</f>
        <v>10811</v>
      </c>
      <c r="C28" s="79" t="s">
        <v>591</v>
      </c>
      <c r="E28" s="76"/>
      <c r="F28" s="77"/>
      <c r="G28" s="81"/>
    </row>
    <row r="29" spans="2:7" x14ac:dyDescent="0.2">
      <c r="B29" s="78">
        <v>10652</v>
      </c>
      <c r="C29" s="79" t="s">
        <v>1056</v>
      </c>
      <c r="E29" s="76"/>
      <c r="F29" s="77"/>
      <c r="G29" s="81"/>
    </row>
    <row r="30" spans="2:7" x14ac:dyDescent="0.2">
      <c r="B30" s="78">
        <v>159</v>
      </c>
      <c r="C30" s="79" t="s">
        <v>1057</v>
      </c>
      <c r="E30" s="76"/>
      <c r="F30" s="77"/>
      <c r="G30" s="81"/>
    </row>
    <row r="31" spans="2:7" ht="12.75" customHeight="1" x14ac:dyDescent="0.2">
      <c r="B31" s="78">
        <v>379</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22259</v>
      </c>
      <c r="C33" s="79" t="s">
        <v>1036</v>
      </c>
      <c r="D33" s="60" t="s">
        <v>587</v>
      </c>
      <c r="E33" s="76"/>
      <c r="F33" s="77"/>
      <c r="G33" s="81"/>
    </row>
    <row r="34" spans="2:7" x14ac:dyDescent="0.2">
      <c r="B34" s="78"/>
      <c r="E34" s="76"/>
      <c r="F34" s="77"/>
      <c r="G34" s="81"/>
    </row>
    <row r="35" spans="2:7" x14ac:dyDescent="0.2">
      <c r="B35" s="83">
        <f>B26+B31+B32+B33</f>
        <v>69938</v>
      </c>
      <c r="C35" s="84" t="s">
        <v>1039</v>
      </c>
      <c r="D35" s="72"/>
      <c r="E35" s="167" t="s">
        <v>1039</v>
      </c>
      <c r="F35" s="72"/>
      <c r="G35" s="85">
        <f>G26</f>
        <v>69938</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9130</v>
      </c>
      <c r="C42" s="79" t="s">
        <v>1037</v>
      </c>
      <c r="D42" s="82" t="s">
        <v>586</v>
      </c>
      <c r="E42" s="166" t="s">
        <v>1036</v>
      </c>
      <c r="F42" s="60" t="s">
        <v>587</v>
      </c>
      <c r="G42" s="81">
        <f>+B33</f>
        <v>22259</v>
      </c>
    </row>
    <row r="43" spans="2:7" x14ac:dyDescent="0.2">
      <c r="B43" s="78">
        <v>114</v>
      </c>
      <c r="C43" s="88" t="s">
        <v>585</v>
      </c>
      <c r="E43" s="169" t="s">
        <v>1037</v>
      </c>
      <c r="F43" s="89" t="s">
        <v>586</v>
      </c>
      <c r="G43" s="81">
        <f>G44+G45+G47+G48+G49</f>
        <v>4626</v>
      </c>
    </row>
    <row r="44" spans="2:7" x14ac:dyDescent="0.2">
      <c r="B44" s="78">
        <v>9016</v>
      </c>
      <c r="C44" s="79" t="s">
        <v>584</v>
      </c>
      <c r="E44" s="169" t="s">
        <v>1064</v>
      </c>
      <c r="F44" s="75" t="s">
        <v>1065</v>
      </c>
      <c r="G44" s="81">
        <v>79</v>
      </c>
    </row>
    <row r="45" spans="2:7" x14ac:dyDescent="0.2">
      <c r="B45" s="78">
        <v>0</v>
      </c>
      <c r="C45" s="79" t="s">
        <v>583</v>
      </c>
      <c r="D45" s="77"/>
      <c r="E45" s="166" t="s">
        <v>1066</v>
      </c>
      <c r="F45" s="75" t="s">
        <v>1067</v>
      </c>
      <c r="G45" s="81">
        <v>4547</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17755</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26885</v>
      </c>
      <c r="C52" s="84" t="s">
        <v>1039</v>
      </c>
      <c r="D52" s="72"/>
      <c r="E52" s="167" t="s">
        <v>1039</v>
      </c>
      <c r="F52" s="72"/>
      <c r="G52" s="85">
        <f>G42+G43+G50</f>
        <v>26885</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1706</v>
      </c>
      <c r="C59" s="79" t="s">
        <v>1040</v>
      </c>
      <c r="D59" s="80" t="s">
        <v>578</v>
      </c>
      <c r="E59" s="166" t="s">
        <v>1038</v>
      </c>
      <c r="F59" s="60" t="s">
        <v>577</v>
      </c>
      <c r="G59" s="81">
        <f>+B49</f>
        <v>17755</v>
      </c>
    </row>
    <row r="60" spans="2:7" x14ac:dyDescent="0.2">
      <c r="B60" s="78">
        <v>1706</v>
      </c>
      <c r="C60" s="79" t="s">
        <v>576</v>
      </c>
      <c r="E60" s="166" t="s">
        <v>1058</v>
      </c>
      <c r="F60" s="79" t="s">
        <v>1059</v>
      </c>
      <c r="G60" s="81">
        <f>G61+G62</f>
        <v>159</v>
      </c>
    </row>
    <row r="61" spans="2:7" x14ac:dyDescent="0.2">
      <c r="B61" s="78">
        <v>0</v>
      </c>
      <c r="C61" s="79" t="s">
        <v>575</v>
      </c>
      <c r="E61" s="166" t="s">
        <v>1076</v>
      </c>
      <c r="F61" s="75" t="s">
        <v>1077</v>
      </c>
      <c r="G61" s="81">
        <v>0</v>
      </c>
    </row>
    <row r="62" spans="2:7" x14ac:dyDescent="0.2">
      <c r="B62" s="78">
        <v>159</v>
      </c>
      <c r="C62" s="79" t="s">
        <v>1041</v>
      </c>
      <c r="D62" s="79" t="s">
        <v>574</v>
      </c>
      <c r="E62" s="166" t="s">
        <v>1078</v>
      </c>
      <c r="F62" s="75" t="s">
        <v>1079</v>
      </c>
      <c r="G62" s="81">
        <v>159</v>
      </c>
    </row>
    <row r="63" spans="2:7" x14ac:dyDescent="0.2">
      <c r="B63" s="78"/>
      <c r="D63" s="79" t="s">
        <v>573</v>
      </c>
      <c r="E63" s="166" t="s">
        <v>1042</v>
      </c>
      <c r="F63" s="75" t="s">
        <v>572</v>
      </c>
      <c r="G63" s="81">
        <f>G64+G65+G66</f>
        <v>51</v>
      </c>
    </row>
    <row r="64" spans="2:7" x14ac:dyDescent="0.2">
      <c r="B64" s="78">
        <f>B65+B66+B67</f>
        <v>208</v>
      </c>
      <c r="C64" s="79" t="s">
        <v>1042</v>
      </c>
      <c r="D64" s="75" t="s">
        <v>572</v>
      </c>
      <c r="E64" s="166" t="s">
        <v>1080</v>
      </c>
      <c r="F64" s="75" t="s">
        <v>1081</v>
      </c>
      <c r="G64" s="81">
        <v>0</v>
      </c>
    </row>
    <row r="65" spans="2:7" x14ac:dyDescent="0.2">
      <c r="B65" s="78">
        <v>206</v>
      </c>
      <c r="C65" s="79" t="s">
        <v>571</v>
      </c>
      <c r="E65" s="166" t="s">
        <v>1082</v>
      </c>
      <c r="F65" s="75" t="s">
        <v>1083</v>
      </c>
      <c r="G65" s="81">
        <v>0</v>
      </c>
    </row>
    <row r="66" spans="2:7" x14ac:dyDescent="0.2">
      <c r="B66" s="78">
        <v>0</v>
      </c>
      <c r="C66" s="79" t="s">
        <v>570</v>
      </c>
      <c r="E66" s="166" t="s">
        <v>1084</v>
      </c>
      <c r="F66" s="75" t="s">
        <v>1085</v>
      </c>
      <c r="G66" s="81">
        <v>51</v>
      </c>
    </row>
    <row r="67" spans="2:7" x14ac:dyDescent="0.2">
      <c r="B67" s="78">
        <v>2</v>
      </c>
      <c r="C67" s="79" t="s">
        <v>569</v>
      </c>
      <c r="E67" s="76"/>
      <c r="F67" s="77"/>
      <c r="G67" s="81"/>
    </row>
    <row r="68" spans="2:7" x14ac:dyDescent="0.2">
      <c r="B68" s="78">
        <f>G70-B59-B62-B64</f>
        <v>15892</v>
      </c>
      <c r="C68" s="79" t="s">
        <v>1043</v>
      </c>
      <c r="D68" s="79" t="s">
        <v>564</v>
      </c>
      <c r="E68" s="76"/>
      <c r="F68" s="77"/>
      <c r="G68" s="81"/>
    </row>
    <row r="69" spans="2:7" ht="17.45" customHeight="1" x14ac:dyDescent="0.2">
      <c r="B69" s="78"/>
      <c r="E69" s="76"/>
      <c r="F69" s="77"/>
      <c r="G69" s="81"/>
    </row>
    <row r="70" spans="2:7" ht="17.45" customHeight="1" x14ac:dyDescent="0.2">
      <c r="B70" s="83">
        <f>B59+B62+B64+B68</f>
        <v>17965</v>
      </c>
      <c r="C70" s="84" t="s">
        <v>1039</v>
      </c>
      <c r="D70" s="72"/>
      <c r="E70" s="167" t="s">
        <v>1039</v>
      </c>
      <c r="F70" s="72"/>
      <c r="G70" s="85">
        <f>G59+G60+G63</f>
        <v>17965</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15892</v>
      </c>
    </row>
    <row r="78" spans="2:7" x14ac:dyDescent="0.2">
      <c r="B78" s="78"/>
      <c r="D78" s="79" t="s">
        <v>563</v>
      </c>
      <c r="E78" s="166"/>
      <c r="F78" s="79"/>
      <c r="G78" s="81"/>
    </row>
    <row r="79" spans="2:7" x14ac:dyDescent="0.2">
      <c r="B79" s="78">
        <f>G82-B77</f>
        <v>15892</v>
      </c>
      <c r="C79" s="79" t="s">
        <v>1045</v>
      </c>
      <c r="D79" s="62" t="s">
        <v>562</v>
      </c>
      <c r="E79" s="76"/>
      <c r="F79" s="77"/>
      <c r="G79" s="81"/>
    </row>
    <row r="80" spans="2:7" x14ac:dyDescent="0.2">
      <c r="B80" s="78">
        <f>B79-B13</f>
        <v>4216</v>
      </c>
      <c r="C80" s="79" t="s">
        <v>1046</v>
      </c>
      <c r="D80" s="60" t="s">
        <v>559</v>
      </c>
      <c r="E80" s="76"/>
      <c r="F80" s="77"/>
      <c r="G80" s="81"/>
    </row>
    <row r="81" spans="2:7" x14ac:dyDescent="0.2">
      <c r="B81" s="78"/>
      <c r="E81" s="76"/>
      <c r="F81" s="77"/>
      <c r="G81" s="81"/>
    </row>
    <row r="82" spans="2:7" x14ac:dyDescent="0.2">
      <c r="B82" s="83">
        <f>B77+B79</f>
        <v>15892</v>
      </c>
      <c r="C82" s="84" t="s">
        <v>1039</v>
      </c>
      <c r="D82" s="72"/>
      <c r="E82" s="167" t="s">
        <v>1039</v>
      </c>
      <c r="F82" s="72"/>
      <c r="G82" s="85">
        <f>G77</f>
        <v>15892</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4216</v>
      </c>
      <c r="C92" s="79" t="s">
        <v>1047</v>
      </c>
      <c r="D92" s="60" t="s">
        <v>552</v>
      </c>
      <c r="E92" s="166" t="s">
        <v>1045</v>
      </c>
      <c r="F92" s="60" t="s">
        <v>559</v>
      </c>
      <c r="G92" s="81">
        <f>+B80</f>
        <v>4216</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4216</v>
      </c>
      <c r="C99" s="84" t="s">
        <v>1039</v>
      </c>
      <c r="D99" s="72"/>
      <c r="E99" s="167" t="s">
        <v>1039</v>
      </c>
      <c r="F99" s="72"/>
      <c r="G99" s="85">
        <f>G92+G93+G96</f>
        <v>4216</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16029</v>
      </c>
      <c r="C106" s="79" t="s">
        <v>1048</v>
      </c>
      <c r="D106" s="94" t="s">
        <v>553</v>
      </c>
      <c r="E106" s="76"/>
      <c r="F106" s="77"/>
      <c r="G106" s="76"/>
    </row>
    <row r="107" spans="2:7" x14ac:dyDescent="0.2">
      <c r="B107" s="78">
        <v>16095</v>
      </c>
      <c r="C107" s="79" t="s">
        <v>1049</v>
      </c>
      <c r="D107" s="79"/>
      <c r="E107" s="166" t="s">
        <v>1047</v>
      </c>
      <c r="F107" s="62" t="s">
        <v>552</v>
      </c>
      <c r="G107" s="81"/>
    </row>
    <row r="108" spans="2:7" x14ac:dyDescent="0.2">
      <c r="B108" s="78">
        <f>-B13</f>
        <v>-11676</v>
      </c>
      <c r="C108" s="79" t="s">
        <v>1055</v>
      </c>
      <c r="D108" s="79" t="s">
        <v>551</v>
      </c>
      <c r="E108" s="166"/>
      <c r="F108" s="61" t="s">
        <v>550</v>
      </c>
      <c r="G108" s="81">
        <f>B92</f>
        <v>4216</v>
      </c>
    </row>
    <row r="109" spans="2:7" x14ac:dyDescent="0.2">
      <c r="B109" s="78">
        <v>-66</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-137</v>
      </c>
      <c r="C113" s="168" t="s">
        <v>1051</v>
      </c>
      <c r="D113" s="60" t="s">
        <v>546</v>
      </c>
      <c r="E113" s="170"/>
      <c r="F113" s="92"/>
      <c r="G113" s="81"/>
    </row>
    <row r="114" spans="2:7" x14ac:dyDescent="0.2">
      <c r="B114" s="78"/>
      <c r="D114" s="79"/>
      <c r="E114" s="170"/>
      <c r="F114" s="77"/>
      <c r="G114" s="81"/>
    </row>
    <row r="115" spans="2:7" x14ac:dyDescent="0.2">
      <c r="B115" s="83">
        <f>B106+B108+B111+B113</f>
        <v>4216</v>
      </c>
      <c r="C115" s="84" t="s">
        <v>1039</v>
      </c>
      <c r="D115" s="98"/>
      <c r="E115" s="167" t="s">
        <v>1039</v>
      </c>
      <c r="F115" s="72"/>
      <c r="G115" s="85">
        <f>G108</f>
        <v>4216</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-137</v>
      </c>
    </row>
    <row r="123" spans="2:7" ht="15" x14ac:dyDescent="0.2">
      <c r="B123" s="78">
        <f>B125+B128+B131+B134+B137+B142+B143+B144</f>
        <v>3292</v>
      </c>
      <c r="C123" s="52"/>
      <c r="D123" s="79" t="s">
        <v>540</v>
      </c>
      <c r="E123" s="52"/>
      <c r="F123" s="52"/>
      <c r="G123" s="81">
        <f>G125+G128+G131+G134+G137+G142+G143+G144</f>
        <v>3429</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3046</v>
      </c>
      <c r="D128" s="79" t="s">
        <v>536</v>
      </c>
      <c r="G128" s="81">
        <f>G129+G130</f>
        <v>10</v>
      </c>
    </row>
    <row r="129" spans="2:7" x14ac:dyDescent="0.2">
      <c r="B129" s="78">
        <v>3050</v>
      </c>
      <c r="D129" s="79" t="s">
        <v>535</v>
      </c>
      <c r="G129" s="81">
        <v>0</v>
      </c>
    </row>
    <row r="130" spans="2:7" x14ac:dyDescent="0.2">
      <c r="B130" s="78">
        <v>-4</v>
      </c>
      <c r="D130" s="79" t="s">
        <v>534</v>
      </c>
      <c r="G130" s="81">
        <v>10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-195</v>
      </c>
      <c r="D134" s="79" t="s">
        <v>530</v>
      </c>
      <c r="G134" s="81">
        <f>G135+G136</f>
        <v>1312</v>
      </c>
    </row>
    <row r="135" spans="2:7" x14ac:dyDescent="0.2">
      <c r="B135" s="78">
        <v>-163</v>
      </c>
      <c r="D135" s="79" t="s">
        <v>529</v>
      </c>
      <c r="G135" s="81">
        <v>-216</v>
      </c>
    </row>
    <row r="136" spans="2:7" x14ac:dyDescent="0.2">
      <c r="B136" s="78">
        <v>-32</v>
      </c>
      <c r="D136" s="79" t="s">
        <v>528</v>
      </c>
      <c r="G136" s="81">
        <v>1528</v>
      </c>
    </row>
    <row r="137" spans="2:7" x14ac:dyDescent="0.2">
      <c r="B137" s="78">
        <f>B138+B141</f>
        <v>1351</v>
      </c>
      <c r="D137" s="97" t="s">
        <v>527</v>
      </c>
      <c r="G137" s="81">
        <f>G138+G141</f>
        <v>-235</v>
      </c>
    </row>
    <row r="138" spans="2:7" x14ac:dyDescent="0.2">
      <c r="B138" s="78">
        <f>B139+B140</f>
        <v>1351</v>
      </c>
      <c r="D138" s="97" t="s">
        <v>526</v>
      </c>
      <c r="G138" s="81">
        <f>G139+G140</f>
        <v>-235</v>
      </c>
    </row>
    <row r="139" spans="2:7" x14ac:dyDescent="0.2">
      <c r="B139" s="78">
        <v>1351</v>
      </c>
      <c r="D139" s="97" t="s">
        <v>525</v>
      </c>
      <c r="G139" s="81">
        <v>-235</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-910</v>
      </c>
      <c r="D144" s="79" t="s">
        <v>520</v>
      </c>
      <c r="G144" s="81">
        <f>G145+G146</f>
        <v>2342</v>
      </c>
    </row>
    <row r="145" spans="2:7" x14ac:dyDescent="0.2">
      <c r="B145" s="78">
        <v>1308</v>
      </c>
      <c r="D145" s="79" t="s">
        <v>519</v>
      </c>
      <c r="G145" s="81">
        <v>803</v>
      </c>
    </row>
    <row r="146" spans="2:7" x14ac:dyDescent="0.2">
      <c r="B146" s="83">
        <v>-2218</v>
      </c>
      <c r="C146" s="99"/>
      <c r="D146" s="98" t="s">
        <v>518</v>
      </c>
      <c r="E146" s="99"/>
      <c r="F146" s="99"/>
      <c r="G146" s="85">
        <v>1539</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692</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235667</v>
      </c>
      <c r="C11" s="79" t="s">
        <v>1029</v>
      </c>
      <c r="D11" s="79" t="s">
        <v>599</v>
      </c>
      <c r="E11" s="166" t="s">
        <v>1052</v>
      </c>
      <c r="F11" s="80" t="s">
        <v>598</v>
      </c>
      <c r="G11" s="81">
        <f>G12+G13</f>
        <v>632132</v>
      </c>
    </row>
    <row r="12" spans="2:12" x14ac:dyDescent="0.2">
      <c r="B12" s="78">
        <f>G11-B11</f>
        <v>396465</v>
      </c>
      <c r="C12" s="79" t="s">
        <v>1030</v>
      </c>
      <c r="D12" s="60" t="s">
        <v>593</v>
      </c>
      <c r="E12" s="166" t="s">
        <v>1060</v>
      </c>
      <c r="F12" s="77" t="s">
        <v>1061</v>
      </c>
      <c r="G12" s="81">
        <v>632132</v>
      </c>
    </row>
    <row r="13" spans="2:12" x14ac:dyDescent="0.2">
      <c r="B13" s="78">
        <v>44467</v>
      </c>
      <c r="C13" s="79" t="s">
        <v>1031</v>
      </c>
      <c r="D13" s="79" t="s">
        <v>551</v>
      </c>
      <c r="E13" s="166" t="s">
        <v>1062</v>
      </c>
      <c r="F13" s="75" t="s">
        <v>1063</v>
      </c>
      <c r="G13" s="81">
        <v>0</v>
      </c>
    </row>
    <row r="14" spans="2:12" x14ac:dyDescent="0.2">
      <c r="B14" s="78">
        <f>B12-B13</f>
        <v>351998</v>
      </c>
      <c r="C14" s="79" t="s">
        <v>1032</v>
      </c>
      <c r="D14" s="60" t="s">
        <v>597</v>
      </c>
      <c r="E14" s="166"/>
      <c r="F14" s="77"/>
      <c r="G14" s="81"/>
    </row>
    <row r="15" spans="2:12" ht="7.15" customHeight="1" x14ac:dyDescent="0.2">
      <c r="B15" s="78"/>
      <c r="E15" s="76"/>
      <c r="F15" s="77"/>
      <c r="G15" s="81"/>
    </row>
    <row r="16" spans="2:12" x14ac:dyDescent="0.2">
      <c r="B16" s="83">
        <f>B11+B12</f>
        <v>632132</v>
      </c>
      <c r="C16" s="84" t="s">
        <v>545</v>
      </c>
      <c r="D16" s="72"/>
      <c r="E16" s="167" t="s">
        <v>1039</v>
      </c>
      <c r="F16" s="72"/>
      <c r="G16" s="85">
        <f>G11</f>
        <v>632132</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311848</v>
      </c>
      <c r="C26" s="79" t="s">
        <v>1033</v>
      </c>
      <c r="D26" s="79" t="s">
        <v>594</v>
      </c>
      <c r="E26" s="166" t="s">
        <v>1030</v>
      </c>
      <c r="F26" s="62" t="s">
        <v>593</v>
      </c>
      <c r="G26" s="81">
        <f>+B12</f>
        <v>396465</v>
      </c>
    </row>
    <row r="27" spans="2:7" x14ac:dyDescent="0.2">
      <c r="B27" s="78">
        <v>246610</v>
      </c>
      <c r="C27" s="79" t="s">
        <v>592</v>
      </c>
      <c r="E27" s="76"/>
      <c r="F27" s="77"/>
      <c r="G27" s="81"/>
    </row>
    <row r="28" spans="2:7" x14ac:dyDescent="0.2">
      <c r="B28" s="78">
        <f>B29+B30</f>
        <v>65238</v>
      </c>
      <c r="C28" s="79" t="s">
        <v>591</v>
      </c>
      <c r="E28" s="76"/>
      <c r="F28" s="77"/>
      <c r="G28" s="81"/>
    </row>
    <row r="29" spans="2:7" x14ac:dyDescent="0.2">
      <c r="B29" s="78">
        <v>63238</v>
      </c>
      <c r="C29" s="79" t="s">
        <v>1056</v>
      </c>
      <c r="E29" s="76"/>
      <c r="F29" s="77"/>
      <c r="G29" s="81"/>
    </row>
    <row r="30" spans="2:7" x14ac:dyDescent="0.2">
      <c r="B30" s="78">
        <v>2000</v>
      </c>
      <c r="C30" s="79" t="s">
        <v>1057</v>
      </c>
      <c r="E30" s="76"/>
      <c r="F30" s="77"/>
      <c r="G30" s="81"/>
    </row>
    <row r="31" spans="2:7" ht="12.75" customHeight="1" x14ac:dyDescent="0.2">
      <c r="B31" s="78">
        <v>2161</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82456</v>
      </c>
      <c r="C33" s="79" t="s">
        <v>1036</v>
      </c>
      <c r="D33" s="60" t="s">
        <v>587</v>
      </c>
      <c r="E33" s="76"/>
      <c r="F33" s="77"/>
      <c r="G33" s="81"/>
    </row>
    <row r="34" spans="2:7" x14ac:dyDescent="0.2">
      <c r="B34" s="78"/>
      <c r="E34" s="76"/>
      <c r="F34" s="77"/>
      <c r="G34" s="81"/>
    </row>
    <row r="35" spans="2:7" x14ac:dyDescent="0.2">
      <c r="B35" s="83">
        <f>B26+B31+B32+B33</f>
        <v>396465</v>
      </c>
      <c r="C35" s="84" t="s">
        <v>1039</v>
      </c>
      <c r="D35" s="72"/>
      <c r="E35" s="167" t="s">
        <v>1039</v>
      </c>
      <c r="F35" s="72"/>
      <c r="G35" s="85">
        <f>G26</f>
        <v>396465</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2604613</v>
      </c>
      <c r="C42" s="79" t="s">
        <v>1037</v>
      </c>
      <c r="D42" s="82" t="s">
        <v>586</v>
      </c>
      <c r="E42" s="166" t="s">
        <v>1036</v>
      </c>
      <c r="F42" s="60" t="s">
        <v>587</v>
      </c>
      <c r="G42" s="81">
        <f>+B33</f>
        <v>82456</v>
      </c>
    </row>
    <row r="43" spans="2:7" x14ac:dyDescent="0.2">
      <c r="B43" s="78">
        <v>214613</v>
      </c>
      <c r="C43" s="88" t="s">
        <v>585</v>
      </c>
      <c r="E43" s="169" t="s">
        <v>1037</v>
      </c>
      <c r="F43" s="89" t="s">
        <v>586</v>
      </c>
      <c r="G43" s="81">
        <f>G44+G45+G47+G48+G49</f>
        <v>6578836</v>
      </c>
    </row>
    <row r="44" spans="2:7" x14ac:dyDescent="0.2">
      <c r="B44" s="78">
        <v>2390000</v>
      </c>
      <c r="C44" s="79" t="s">
        <v>584</v>
      </c>
      <c r="E44" s="169" t="s">
        <v>1064</v>
      </c>
      <c r="F44" s="75" t="s">
        <v>1065</v>
      </c>
      <c r="G44" s="81">
        <v>6348348</v>
      </c>
    </row>
    <row r="45" spans="2:7" x14ac:dyDescent="0.2">
      <c r="B45" s="78">
        <v>0</v>
      </c>
      <c r="C45" s="79" t="s">
        <v>583</v>
      </c>
      <c r="D45" s="77"/>
      <c r="E45" s="166" t="s">
        <v>1066</v>
      </c>
      <c r="F45" s="75" t="s">
        <v>1067</v>
      </c>
      <c r="G45" s="81">
        <v>230488</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3497944</v>
      </c>
      <c r="C49" s="79" t="s">
        <v>1038</v>
      </c>
      <c r="D49" s="60" t="s">
        <v>577</v>
      </c>
      <c r="E49" s="166" t="s">
        <v>1072</v>
      </c>
      <c r="F49" s="79" t="s">
        <v>1073</v>
      </c>
      <c r="G49" s="81">
        <v>0</v>
      </c>
    </row>
    <row r="50" spans="2:7" x14ac:dyDescent="0.2">
      <c r="B50" s="78"/>
      <c r="C50" s="79"/>
      <c r="D50" s="79"/>
      <c r="E50" s="166" t="s">
        <v>1074</v>
      </c>
      <c r="F50" s="79" t="s">
        <v>1075</v>
      </c>
      <c r="G50" s="81">
        <v>-558735</v>
      </c>
    </row>
    <row r="51" spans="2:7" x14ac:dyDescent="0.2">
      <c r="B51" s="78"/>
      <c r="E51" s="166"/>
      <c r="G51" s="81"/>
    </row>
    <row r="52" spans="2:7" x14ac:dyDescent="0.2">
      <c r="B52" s="83">
        <f>B42+B49</f>
        <v>6102557</v>
      </c>
      <c r="C52" s="84" t="s">
        <v>1039</v>
      </c>
      <c r="D52" s="72"/>
      <c r="E52" s="167" t="s">
        <v>1039</v>
      </c>
      <c r="F52" s="72"/>
      <c r="G52" s="85">
        <f>G42+G43+G50</f>
        <v>6102557</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115101</v>
      </c>
      <c r="C59" s="79" t="s">
        <v>1040</v>
      </c>
      <c r="D59" s="80" t="s">
        <v>578</v>
      </c>
      <c r="E59" s="166" t="s">
        <v>1038</v>
      </c>
      <c r="F59" s="60" t="s">
        <v>577</v>
      </c>
      <c r="G59" s="81">
        <f>+B49</f>
        <v>3497944</v>
      </c>
    </row>
    <row r="60" spans="2:7" x14ac:dyDescent="0.2">
      <c r="B60" s="78">
        <v>115101</v>
      </c>
      <c r="C60" s="79" t="s">
        <v>576</v>
      </c>
      <c r="E60" s="166" t="s">
        <v>1058</v>
      </c>
      <c r="F60" s="79" t="s">
        <v>1059</v>
      </c>
      <c r="G60" s="81">
        <f>G61+G62</f>
        <v>2000</v>
      </c>
    </row>
    <row r="61" spans="2:7" x14ac:dyDescent="0.2">
      <c r="B61" s="78">
        <v>0</v>
      </c>
      <c r="C61" s="79" t="s">
        <v>575</v>
      </c>
      <c r="E61" s="166" t="s">
        <v>1076</v>
      </c>
      <c r="F61" s="75" t="s">
        <v>1077</v>
      </c>
      <c r="G61" s="81">
        <v>0</v>
      </c>
    </row>
    <row r="62" spans="2:7" x14ac:dyDescent="0.2">
      <c r="B62" s="78">
        <v>2000</v>
      </c>
      <c r="C62" s="79" t="s">
        <v>1041</v>
      </c>
      <c r="D62" s="79" t="s">
        <v>574</v>
      </c>
      <c r="E62" s="166" t="s">
        <v>1078</v>
      </c>
      <c r="F62" s="75" t="s">
        <v>1079</v>
      </c>
      <c r="G62" s="81">
        <v>2000</v>
      </c>
    </row>
    <row r="63" spans="2:7" x14ac:dyDescent="0.2">
      <c r="B63" s="78"/>
      <c r="D63" s="79" t="s">
        <v>573</v>
      </c>
      <c r="E63" s="166" t="s">
        <v>1042</v>
      </c>
      <c r="F63" s="75" t="s">
        <v>572</v>
      </c>
      <c r="G63" s="81">
        <f>G64+G65+G66</f>
        <v>0</v>
      </c>
    </row>
    <row r="64" spans="2:7" x14ac:dyDescent="0.2">
      <c r="B64" s="78">
        <f>B65+B66+B67</f>
        <v>7038</v>
      </c>
      <c r="C64" s="79" t="s">
        <v>1042</v>
      </c>
      <c r="D64" s="75" t="s">
        <v>572</v>
      </c>
      <c r="E64" s="166" t="s">
        <v>1080</v>
      </c>
      <c r="F64" s="75" t="s">
        <v>1081</v>
      </c>
      <c r="G64" s="81">
        <v>0</v>
      </c>
    </row>
    <row r="65" spans="2:7" x14ac:dyDescent="0.2">
      <c r="B65" s="78">
        <v>38</v>
      </c>
      <c r="C65" s="79" t="s">
        <v>571</v>
      </c>
      <c r="E65" s="166" t="s">
        <v>1082</v>
      </c>
      <c r="F65" s="75" t="s">
        <v>1083</v>
      </c>
      <c r="G65" s="81">
        <v>0</v>
      </c>
    </row>
    <row r="66" spans="2:7" x14ac:dyDescent="0.2">
      <c r="B66" s="78">
        <v>0</v>
      </c>
      <c r="C66" s="79" t="s">
        <v>570</v>
      </c>
      <c r="E66" s="166" t="s">
        <v>1084</v>
      </c>
      <c r="F66" s="75" t="s">
        <v>1085</v>
      </c>
      <c r="G66" s="81">
        <v>0</v>
      </c>
    </row>
    <row r="67" spans="2:7" x14ac:dyDescent="0.2">
      <c r="B67" s="78">
        <v>7000</v>
      </c>
      <c r="C67" s="79" t="s">
        <v>569</v>
      </c>
      <c r="E67" s="76"/>
      <c r="F67" s="77"/>
      <c r="G67" s="81"/>
    </row>
    <row r="68" spans="2:7" x14ac:dyDescent="0.2">
      <c r="B68" s="78">
        <f>G70-B59-B62-B64</f>
        <v>3375805</v>
      </c>
      <c r="C68" s="79" t="s">
        <v>1043</v>
      </c>
      <c r="D68" s="79" t="s">
        <v>564</v>
      </c>
      <c r="E68" s="76"/>
      <c r="F68" s="77"/>
      <c r="G68" s="81"/>
    </row>
    <row r="69" spans="2:7" ht="17.45" customHeight="1" x14ac:dyDescent="0.2">
      <c r="B69" s="78"/>
      <c r="E69" s="76"/>
      <c r="F69" s="77"/>
      <c r="G69" s="81"/>
    </row>
    <row r="70" spans="2:7" ht="17.45" customHeight="1" x14ac:dyDescent="0.2">
      <c r="B70" s="83">
        <f>B59+B62+B64+B68</f>
        <v>3499944</v>
      </c>
      <c r="C70" s="84" t="s">
        <v>1039</v>
      </c>
      <c r="D70" s="72"/>
      <c r="E70" s="167" t="s">
        <v>1039</v>
      </c>
      <c r="F70" s="72"/>
      <c r="G70" s="85">
        <f>G59+G60+G63</f>
        <v>3499944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3375805</v>
      </c>
    </row>
    <row r="78" spans="2:7" x14ac:dyDescent="0.2">
      <c r="B78" s="78"/>
      <c r="D78" s="79" t="s">
        <v>563</v>
      </c>
      <c r="E78" s="166"/>
      <c r="F78" s="79"/>
      <c r="G78" s="81"/>
    </row>
    <row r="79" spans="2:7" x14ac:dyDescent="0.2">
      <c r="B79" s="78">
        <f>G82-B77</f>
        <v>3375805</v>
      </c>
      <c r="C79" s="79" t="s">
        <v>1045</v>
      </c>
      <c r="D79" s="62" t="s">
        <v>562</v>
      </c>
      <c r="E79" s="76"/>
      <c r="F79" s="77"/>
      <c r="G79" s="81"/>
    </row>
    <row r="80" spans="2:7" x14ac:dyDescent="0.2">
      <c r="B80" s="78">
        <f>B79-B13</f>
        <v>3331338</v>
      </c>
      <c r="C80" s="79" t="s">
        <v>1046</v>
      </c>
      <c r="D80" s="60" t="s">
        <v>559</v>
      </c>
      <c r="E80" s="76"/>
      <c r="F80" s="77"/>
      <c r="G80" s="81"/>
    </row>
    <row r="81" spans="2:7" x14ac:dyDescent="0.2">
      <c r="B81" s="78"/>
      <c r="E81" s="76"/>
      <c r="F81" s="77"/>
      <c r="G81" s="81"/>
    </row>
    <row r="82" spans="2:7" x14ac:dyDescent="0.2">
      <c r="B82" s="83">
        <f>B77+B79</f>
        <v>3375805</v>
      </c>
      <c r="C82" s="84" t="s">
        <v>1039</v>
      </c>
      <c r="D82" s="72"/>
      <c r="E82" s="167" t="s">
        <v>1039</v>
      </c>
      <c r="F82" s="72"/>
      <c r="G82" s="85">
        <f>G77</f>
        <v>3375805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3348704</v>
      </c>
      <c r="C92" s="79" t="s">
        <v>1047</v>
      </c>
      <c r="D92" s="60" t="s">
        <v>552</v>
      </c>
      <c r="E92" s="166" t="s">
        <v>1045</v>
      </c>
      <c r="F92" s="60" t="s">
        <v>559</v>
      </c>
      <c r="G92" s="81">
        <f>+B80</f>
        <v>3331338</v>
      </c>
    </row>
    <row r="93" spans="2:7" x14ac:dyDescent="0.2">
      <c r="B93" s="78"/>
      <c r="D93" s="62" t="s">
        <v>550</v>
      </c>
      <c r="E93" s="166" t="s">
        <v>1053</v>
      </c>
      <c r="F93" s="75" t="s">
        <v>558</v>
      </c>
      <c r="G93" s="81">
        <f>G94+G95</f>
        <v>17366</v>
      </c>
    </row>
    <row r="94" spans="2:7" x14ac:dyDescent="0.2">
      <c r="B94" s="78"/>
      <c r="D94" s="79"/>
      <c r="E94" s="166" t="s">
        <v>557</v>
      </c>
      <c r="G94" s="81">
        <v>17366</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3348704</v>
      </c>
      <c r="C99" s="84" t="s">
        <v>1039</v>
      </c>
      <c r="D99" s="72"/>
      <c r="E99" s="167" t="s">
        <v>1039</v>
      </c>
      <c r="F99" s="72"/>
      <c r="G99" s="85">
        <f>G92+G93+G96</f>
        <v>3348704</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-9195</v>
      </c>
      <c r="C106" s="79" t="s">
        <v>1048</v>
      </c>
      <c r="D106" s="94" t="s">
        <v>553</v>
      </c>
      <c r="E106" s="76"/>
      <c r="F106" s="77"/>
      <c r="G106" s="76"/>
    </row>
    <row r="107" spans="2:7" x14ac:dyDescent="0.2">
      <c r="B107" s="78">
        <v>-9195</v>
      </c>
      <c r="C107" s="79" t="s">
        <v>1049</v>
      </c>
      <c r="D107" s="79"/>
      <c r="E107" s="166" t="s">
        <v>1047</v>
      </c>
      <c r="F107" s="62" t="s">
        <v>552</v>
      </c>
      <c r="G107" s="81"/>
    </row>
    <row r="108" spans="2:7" x14ac:dyDescent="0.2">
      <c r="B108" s="78">
        <f>-B13</f>
        <v>-44467</v>
      </c>
      <c r="C108" s="79" t="s">
        <v>1055</v>
      </c>
      <c r="D108" s="79" t="s">
        <v>551</v>
      </c>
      <c r="E108" s="166"/>
      <c r="F108" s="61" t="s">
        <v>550</v>
      </c>
      <c r="G108" s="81">
        <f>B92</f>
        <v>3348704</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3402366</v>
      </c>
      <c r="C113" s="168" t="s">
        <v>1051</v>
      </c>
      <c r="D113" s="60" t="s">
        <v>546</v>
      </c>
      <c r="E113" s="170"/>
      <c r="F113" s="92"/>
      <c r="G113" s="81"/>
    </row>
    <row r="114" spans="2:7" x14ac:dyDescent="0.2">
      <c r="B114" s="78"/>
      <c r="D114" s="79"/>
      <c r="E114" s="170"/>
      <c r="F114" s="77"/>
      <c r="G114" s="81"/>
    </row>
    <row r="115" spans="2:7" x14ac:dyDescent="0.2">
      <c r="B115" s="83">
        <f>B106+B108+B111+B113</f>
        <v>3348704</v>
      </c>
      <c r="C115" s="84" t="s">
        <v>1039</v>
      </c>
      <c r="D115" s="98"/>
      <c r="E115" s="167" t="s">
        <v>1039</v>
      </c>
      <c r="F115" s="72"/>
      <c r="G115" s="85">
        <f>G108</f>
        <v>3348704</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3412366</v>
      </c>
    </row>
    <row r="123" spans="2:7" ht="15" x14ac:dyDescent="0.2">
      <c r="B123" s="78">
        <f>B125+B128+B131+B134+B137+B142+B143+B144</f>
        <v>-36936115</v>
      </c>
      <c r="C123" s="52"/>
      <c r="D123" s="79" t="s">
        <v>540</v>
      </c>
      <c r="E123" s="52"/>
      <c r="F123" s="52"/>
      <c r="G123" s="81">
        <f>G125+G128+G131+G134+G137+G142+G143+G144</f>
        <v>-40348481</v>
      </c>
    </row>
    <row r="124" spans="2:7" ht="13.15" customHeight="1" x14ac:dyDescent="0.2">
      <c r="B124" s="53"/>
      <c r="C124" s="52"/>
      <c r="D124" s="79"/>
      <c r="E124" s="52"/>
      <c r="F124" s="52"/>
      <c r="G124" s="51"/>
    </row>
    <row r="125" spans="2:7" ht="13.15" customHeight="1" x14ac:dyDescent="0.2">
      <c r="B125" s="78">
        <f>B126+B127</f>
        <v>-22000</v>
      </c>
      <c r="C125" s="52"/>
      <c r="D125" s="79" t="s">
        <v>539</v>
      </c>
      <c r="E125" s="52"/>
      <c r="F125" s="52"/>
      <c r="G125" s="81">
        <f>G126+G127</f>
        <v>-2000</v>
      </c>
    </row>
    <row r="126" spans="2:7" ht="13.15" customHeight="1" x14ac:dyDescent="0.2">
      <c r="B126" s="78">
        <v>0</v>
      </c>
      <c r="C126" s="52"/>
      <c r="D126" s="79" t="s">
        <v>538</v>
      </c>
      <c r="E126" s="52"/>
      <c r="F126" s="52"/>
      <c r="G126" s="81">
        <v>0</v>
      </c>
    </row>
    <row r="127" spans="2:7" ht="15" x14ac:dyDescent="0.2">
      <c r="B127" s="78">
        <v>-22000</v>
      </c>
      <c r="C127" s="52"/>
      <c r="D127" s="79" t="s">
        <v>537</v>
      </c>
      <c r="E127" s="52"/>
      <c r="F127" s="52"/>
      <c r="G127" s="81">
        <v>-2000</v>
      </c>
    </row>
    <row r="128" spans="2:7" x14ac:dyDescent="0.2">
      <c r="B128" s="78">
        <f>B129+B130</f>
        <v>-27212664</v>
      </c>
      <c r="D128" s="79" t="s">
        <v>536</v>
      </c>
      <c r="G128" s="81">
        <f>G129+G130</f>
        <v>-36693440</v>
      </c>
    </row>
    <row r="129" spans="2:7" x14ac:dyDescent="0.2">
      <c r="B129" s="78">
        <v>0</v>
      </c>
      <c r="D129" s="79" t="s">
        <v>535</v>
      </c>
      <c r="G129" s="81">
        <v>372000</v>
      </c>
    </row>
    <row r="130" spans="2:7" x14ac:dyDescent="0.2">
      <c r="B130" s="78">
        <v>-27212664</v>
      </c>
      <c r="D130" s="79" t="s">
        <v>534</v>
      </c>
      <c r="G130" s="81">
        <v>-37065440</v>
      </c>
    </row>
    <row r="131" spans="2:7" x14ac:dyDescent="0.2">
      <c r="B131" s="78">
        <f>B132+B133</f>
        <v>-9535158</v>
      </c>
      <c r="D131" s="79" t="s">
        <v>533</v>
      </c>
      <c r="G131" s="81">
        <f>G132+G133</f>
        <v>-3634926</v>
      </c>
    </row>
    <row r="132" spans="2:7" x14ac:dyDescent="0.2">
      <c r="B132" s="78">
        <v>-2570000</v>
      </c>
      <c r="D132" s="79" t="s">
        <v>532</v>
      </c>
      <c r="G132" s="81">
        <v>-2201000</v>
      </c>
    </row>
    <row r="133" spans="2:7" x14ac:dyDescent="0.2">
      <c r="B133" s="78">
        <v>-6965158</v>
      </c>
      <c r="D133" s="79" t="s">
        <v>531</v>
      </c>
      <c r="G133" s="81">
        <v>-1433926</v>
      </c>
    </row>
    <row r="134" spans="2:7" x14ac:dyDescent="0.2">
      <c r="B134" s="78">
        <f>B135+B136</f>
        <v>-186242</v>
      </c>
      <c r="D134" s="79" t="s">
        <v>530</v>
      </c>
      <c r="G134" s="81">
        <f>G135+G136</f>
        <v>-125487</v>
      </c>
    </row>
    <row r="135" spans="2:7" x14ac:dyDescent="0.2">
      <c r="B135" s="78">
        <v>25000</v>
      </c>
      <c r="D135" s="79" t="s">
        <v>529</v>
      </c>
      <c r="G135" s="81">
        <v>0</v>
      </c>
    </row>
    <row r="136" spans="2:7" x14ac:dyDescent="0.2">
      <c r="B136" s="78">
        <v>-211242</v>
      </c>
      <c r="D136" s="79" t="s">
        <v>528</v>
      </c>
      <c r="G136" s="81">
        <v>-125487</v>
      </c>
    </row>
    <row r="137" spans="2:7" x14ac:dyDescent="0.2">
      <c r="B137" s="78">
        <f>B138+B141</f>
        <v>115354</v>
      </c>
      <c r="D137" s="97" t="s">
        <v>527</v>
      </c>
      <c r="G137" s="81">
        <f>G138+G141</f>
        <v>-195000</v>
      </c>
    </row>
    <row r="138" spans="2:7" x14ac:dyDescent="0.2">
      <c r="B138" s="78">
        <f>B139+B140</f>
        <v>24354</v>
      </c>
      <c r="D138" s="97" t="s">
        <v>526</v>
      </c>
      <c r="G138" s="81">
        <f>G139+G140</f>
        <v>-195000</v>
      </c>
    </row>
    <row r="139" spans="2:7" x14ac:dyDescent="0.2">
      <c r="B139" s="78">
        <v>178354</v>
      </c>
      <c r="D139" s="97" t="s">
        <v>525</v>
      </c>
      <c r="G139" s="81">
        <v>0</v>
      </c>
    </row>
    <row r="140" spans="2:7" x14ac:dyDescent="0.2">
      <c r="B140" s="78">
        <v>-154000</v>
      </c>
      <c r="D140" s="97" t="s">
        <v>524</v>
      </c>
      <c r="G140" s="81">
        <v>-195000</v>
      </c>
    </row>
    <row r="141" spans="2:7" x14ac:dyDescent="0.2">
      <c r="B141" s="78">
        <v>91000</v>
      </c>
      <c r="D141" s="97" t="s">
        <v>523</v>
      </c>
      <c r="G141" s="81">
        <v>0</v>
      </c>
    </row>
    <row r="142" spans="2:7" x14ac:dyDescent="0.2">
      <c r="B142" s="78">
        <v>0</v>
      </c>
      <c r="D142" s="79" t="s">
        <v>522</v>
      </c>
      <c r="G142" s="81">
        <v>0</v>
      </c>
    </row>
    <row r="143" spans="2:7" x14ac:dyDescent="0.2">
      <c r="B143" s="78">
        <v>-68713</v>
      </c>
      <c r="D143" s="79" t="s">
        <v>521</v>
      </c>
      <c r="G143" s="81">
        <v>-6970</v>
      </c>
    </row>
    <row r="144" spans="2:7" x14ac:dyDescent="0.2">
      <c r="B144" s="78">
        <f>B145+B146</f>
        <v>-26692</v>
      </c>
      <c r="D144" s="79" t="s">
        <v>520</v>
      </c>
      <c r="G144" s="81">
        <f>G145+G146</f>
        <v>309342</v>
      </c>
    </row>
    <row r="145" spans="2:7" x14ac:dyDescent="0.2">
      <c r="B145" s="78">
        <v>0</v>
      </c>
      <c r="D145" s="79" t="s">
        <v>519</v>
      </c>
      <c r="G145" s="81">
        <v>0</v>
      </c>
    </row>
    <row r="146" spans="2:7" x14ac:dyDescent="0.2">
      <c r="B146" s="83">
        <v>-26692</v>
      </c>
      <c r="C146" s="99"/>
      <c r="D146" s="98" t="s">
        <v>518</v>
      </c>
      <c r="E146" s="99"/>
      <c r="F146" s="99"/>
      <c r="G146" s="85">
        <v>309342</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694</v>
      </c>
      <c r="C3" s="117"/>
      <c r="D3" s="121"/>
      <c r="E3" s="117"/>
      <c r="F3" s="117"/>
      <c r="G3" s="117"/>
      <c r="H3" s="117"/>
      <c r="I3" s="117"/>
      <c r="J3" s="117"/>
      <c r="K3" s="117"/>
      <c r="L3" s="122"/>
    </row>
    <row r="4" spans="2:12" s="120" customFormat="1" ht="15" customHeight="1" x14ac:dyDescent="0.25">
      <c r="B4" s="70" t="s">
        <v>693</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50795</v>
      </c>
      <c r="C11" s="79" t="s">
        <v>1029</v>
      </c>
      <c r="D11" s="79" t="s">
        <v>599</v>
      </c>
      <c r="E11" s="166" t="s">
        <v>1052</v>
      </c>
      <c r="F11" s="80" t="s">
        <v>598</v>
      </c>
      <c r="G11" s="81">
        <f>G12+G13</f>
        <v>109380</v>
      </c>
    </row>
    <row r="12" spans="2:12" x14ac:dyDescent="0.2">
      <c r="B12" s="78">
        <f>G11-B11</f>
        <v>58585</v>
      </c>
      <c r="C12" s="79" t="s">
        <v>1030</v>
      </c>
      <c r="D12" s="60" t="s">
        <v>593</v>
      </c>
      <c r="E12" s="166" t="s">
        <v>1060</v>
      </c>
      <c r="F12" s="77" t="s">
        <v>1061</v>
      </c>
      <c r="G12" s="81">
        <v>109380</v>
      </c>
    </row>
    <row r="13" spans="2:12" x14ac:dyDescent="0.2">
      <c r="B13" s="78">
        <v>1862</v>
      </c>
      <c r="C13" s="79" t="s">
        <v>1031</v>
      </c>
      <c r="D13" s="79" t="s">
        <v>551</v>
      </c>
      <c r="E13" s="166" t="s">
        <v>1062</v>
      </c>
      <c r="F13" s="75" t="s">
        <v>1063</v>
      </c>
      <c r="G13" s="81">
        <v>0</v>
      </c>
    </row>
    <row r="14" spans="2:12" x14ac:dyDescent="0.2">
      <c r="B14" s="78">
        <f>B12-B13</f>
        <v>56723</v>
      </c>
      <c r="C14" s="79" t="s">
        <v>1032</v>
      </c>
      <c r="D14" s="60" t="s">
        <v>597</v>
      </c>
      <c r="E14" s="166"/>
      <c r="F14" s="77"/>
      <c r="G14" s="81"/>
    </row>
    <row r="15" spans="2:12" ht="7.15" customHeight="1" x14ac:dyDescent="0.2">
      <c r="B15" s="78"/>
      <c r="E15" s="76"/>
      <c r="F15" s="77"/>
      <c r="G15" s="81"/>
    </row>
    <row r="16" spans="2:12" x14ac:dyDescent="0.2">
      <c r="B16" s="83">
        <f>B11+B12</f>
        <v>109380</v>
      </c>
      <c r="C16" s="84" t="s">
        <v>545</v>
      </c>
      <c r="D16" s="72"/>
      <c r="E16" s="167" t="s">
        <v>1039</v>
      </c>
      <c r="F16" s="72"/>
      <c r="G16" s="85">
        <f>G11</f>
        <v>109380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33353</v>
      </c>
      <c r="C26" s="79" t="s">
        <v>1033</v>
      </c>
      <c r="D26" s="79" t="s">
        <v>594</v>
      </c>
      <c r="E26" s="166" t="s">
        <v>1030</v>
      </c>
      <c r="F26" s="62" t="s">
        <v>593</v>
      </c>
      <c r="G26" s="81">
        <f>+B12</f>
        <v>58585</v>
      </c>
    </row>
    <row r="27" spans="2:7" x14ac:dyDescent="0.2">
      <c r="B27" s="78">
        <v>27719</v>
      </c>
      <c r="C27" s="79" t="s">
        <v>592</v>
      </c>
      <c r="E27" s="76"/>
      <c r="F27" s="77"/>
      <c r="G27" s="81"/>
    </row>
    <row r="28" spans="2:7" x14ac:dyDescent="0.2">
      <c r="B28" s="78">
        <f>B29+B30</f>
        <v>5634</v>
      </c>
      <c r="C28" s="79" t="s">
        <v>591</v>
      </c>
      <c r="E28" s="76"/>
      <c r="F28" s="77"/>
      <c r="G28" s="81"/>
    </row>
    <row r="29" spans="2:7" x14ac:dyDescent="0.2">
      <c r="B29" s="78">
        <v>5634</v>
      </c>
      <c r="C29" s="79" t="s">
        <v>1056</v>
      </c>
      <c r="E29" s="76"/>
      <c r="F29" s="77"/>
      <c r="G29" s="81"/>
    </row>
    <row r="30" spans="2:7" x14ac:dyDescent="0.2">
      <c r="B30" s="78">
        <v>0</v>
      </c>
      <c r="C30" s="79" t="s">
        <v>1057</v>
      </c>
      <c r="E30" s="76"/>
      <c r="F30" s="77"/>
      <c r="G30" s="81"/>
    </row>
    <row r="31" spans="2:7" ht="12.75" customHeight="1" x14ac:dyDescent="0.2">
      <c r="B31" s="78">
        <v>461</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24771</v>
      </c>
      <c r="C33" s="79" t="s">
        <v>1036</v>
      </c>
      <c r="D33" s="60" t="s">
        <v>587</v>
      </c>
      <c r="E33" s="76"/>
      <c r="F33" s="77"/>
      <c r="G33" s="81"/>
    </row>
    <row r="34" spans="2:7" x14ac:dyDescent="0.2">
      <c r="B34" s="78"/>
      <c r="E34" s="76"/>
      <c r="F34" s="77"/>
      <c r="G34" s="81"/>
    </row>
    <row r="35" spans="2:7" x14ac:dyDescent="0.2">
      <c r="B35" s="83">
        <f>B26+B31+B32+B33</f>
        <v>58585</v>
      </c>
      <c r="C35" s="84" t="s">
        <v>1039</v>
      </c>
      <c r="D35" s="72"/>
      <c r="E35" s="167" t="s">
        <v>1039</v>
      </c>
      <c r="F35" s="72"/>
      <c r="G35" s="85">
        <f>G26</f>
        <v>58585</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33780</v>
      </c>
      <c r="C42" s="79" t="s">
        <v>1037</v>
      </c>
      <c r="D42" s="82" t="s">
        <v>586</v>
      </c>
      <c r="E42" s="166" t="s">
        <v>1036</v>
      </c>
      <c r="F42" s="60" t="s">
        <v>587</v>
      </c>
      <c r="G42" s="81">
        <f>+B33</f>
        <v>24771</v>
      </c>
    </row>
    <row r="43" spans="2:7" x14ac:dyDescent="0.2">
      <c r="B43" s="78">
        <v>0</v>
      </c>
      <c r="C43" s="88" t="s">
        <v>585</v>
      </c>
      <c r="E43" s="169" t="s">
        <v>1037</v>
      </c>
      <c r="F43" s="89" t="s">
        <v>586</v>
      </c>
      <c r="G43" s="81">
        <f>G44+G45+G47+G48+G49</f>
        <v>18590</v>
      </c>
    </row>
    <row r="44" spans="2:7" x14ac:dyDescent="0.2">
      <c r="B44" s="78">
        <v>28878</v>
      </c>
      <c r="C44" s="79" t="s">
        <v>584</v>
      </c>
      <c r="E44" s="169" t="s">
        <v>1064</v>
      </c>
      <c r="F44" s="75" t="s">
        <v>1065</v>
      </c>
      <c r="G44" s="81">
        <v>9574</v>
      </c>
    </row>
    <row r="45" spans="2:7" x14ac:dyDescent="0.2">
      <c r="B45" s="78">
        <v>0</v>
      </c>
      <c r="C45" s="79" t="s">
        <v>583</v>
      </c>
      <c r="D45" s="77"/>
      <c r="E45" s="166" t="s">
        <v>1066</v>
      </c>
      <c r="F45" s="75" t="s">
        <v>1067</v>
      </c>
      <c r="G45" s="81">
        <v>9016</v>
      </c>
    </row>
    <row r="46" spans="2:7" x14ac:dyDescent="0.2">
      <c r="B46" s="78"/>
      <c r="D46" s="82" t="s">
        <v>582</v>
      </c>
      <c r="E46" s="166" t="s">
        <v>1068</v>
      </c>
      <c r="F46" s="74" t="s">
        <v>1069</v>
      </c>
      <c r="G46" s="81"/>
    </row>
    <row r="47" spans="2:7" x14ac:dyDescent="0.2">
      <c r="B47" s="78">
        <v>4902</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9581</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43361</v>
      </c>
      <c r="C52" s="84" t="s">
        <v>1039</v>
      </c>
      <c r="D52" s="72"/>
      <c r="E52" s="167" t="s">
        <v>1039</v>
      </c>
      <c r="F52" s="72"/>
      <c r="G52" s="85">
        <f>G42+G43+G50</f>
        <v>43361</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1244</v>
      </c>
      <c r="C59" s="79" t="s">
        <v>1040</v>
      </c>
      <c r="D59" s="80" t="s">
        <v>578</v>
      </c>
      <c r="E59" s="166" t="s">
        <v>1038</v>
      </c>
      <c r="F59" s="60" t="s">
        <v>577</v>
      </c>
      <c r="G59" s="81">
        <f>+B49</f>
        <v>9581</v>
      </c>
    </row>
    <row r="60" spans="2:7" x14ac:dyDescent="0.2">
      <c r="B60" s="78">
        <v>1244</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70632</v>
      </c>
    </row>
    <row r="64" spans="2:7" x14ac:dyDescent="0.2">
      <c r="B64" s="78">
        <f>B65+B66+B67</f>
        <v>70632</v>
      </c>
      <c r="C64" s="79" t="s">
        <v>1042</v>
      </c>
      <c r="D64" s="75" t="s">
        <v>572</v>
      </c>
      <c r="E64" s="166" t="s">
        <v>1080</v>
      </c>
      <c r="F64" s="75" t="s">
        <v>1081</v>
      </c>
      <c r="G64" s="81">
        <v>70632</v>
      </c>
    </row>
    <row r="65" spans="2:7" x14ac:dyDescent="0.2">
      <c r="B65" s="78">
        <v>0</v>
      </c>
      <c r="C65" s="79" t="s">
        <v>571</v>
      </c>
      <c r="E65" s="166" t="s">
        <v>1082</v>
      </c>
      <c r="F65" s="75" t="s">
        <v>1083</v>
      </c>
      <c r="G65" s="81">
        <v>0</v>
      </c>
    </row>
    <row r="66" spans="2:7" x14ac:dyDescent="0.2">
      <c r="B66" s="78">
        <v>70632</v>
      </c>
      <c r="C66" s="79" t="s">
        <v>570</v>
      </c>
      <c r="E66" s="166" t="s">
        <v>1084</v>
      </c>
      <c r="F66" s="75" t="s">
        <v>1085</v>
      </c>
      <c r="G66" s="81">
        <v>0</v>
      </c>
    </row>
    <row r="67" spans="2:7" x14ac:dyDescent="0.2">
      <c r="B67" s="78">
        <v>0</v>
      </c>
      <c r="C67" s="79" t="s">
        <v>569</v>
      </c>
      <c r="E67" s="76"/>
      <c r="F67" s="77"/>
      <c r="G67" s="81"/>
    </row>
    <row r="68" spans="2:7" x14ac:dyDescent="0.2">
      <c r="B68" s="78">
        <f>G70-B59-B62-B64</f>
        <v>8337</v>
      </c>
      <c r="C68" s="79" t="s">
        <v>1043</v>
      </c>
      <c r="D68" s="79" t="s">
        <v>564</v>
      </c>
      <c r="E68" s="76"/>
      <c r="F68" s="77"/>
      <c r="G68" s="81"/>
    </row>
    <row r="69" spans="2:7" ht="17.45" customHeight="1" x14ac:dyDescent="0.2">
      <c r="B69" s="78"/>
      <c r="E69" s="76"/>
      <c r="F69" s="77"/>
      <c r="G69" s="81"/>
    </row>
    <row r="70" spans="2:7" ht="17.45" customHeight="1" x14ac:dyDescent="0.2">
      <c r="B70" s="83">
        <f>B59+B62+B64+B68</f>
        <v>80213</v>
      </c>
      <c r="C70" s="84" t="s">
        <v>1039</v>
      </c>
      <c r="D70" s="72"/>
      <c r="E70" s="167" t="s">
        <v>1039</v>
      </c>
      <c r="F70" s="72"/>
      <c r="G70" s="85">
        <f>G59+G60+G63</f>
        <v>80213</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8337</v>
      </c>
    </row>
    <row r="78" spans="2:7" x14ac:dyDescent="0.2">
      <c r="B78" s="78"/>
      <c r="D78" s="79" t="s">
        <v>563</v>
      </c>
      <c r="E78" s="166"/>
      <c r="F78" s="79"/>
      <c r="G78" s="81"/>
    </row>
    <row r="79" spans="2:7" x14ac:dyDescent="0.2">
      <c r="B79" s="78">
        <f>G82-B77</f>
        <v>8337</v>
      </c>
      <c r="C79" s="79" t="s">
        <v>1045</v>
      </c>
      <c r="D79" s="62" t="s">
        <v>562</v>
      </c>
      <c r="E79" s="76"/>
      <c r="F79" s="77"/>
      <c r="G79" s="81"/>
    </row>
    <row r="80" spans="2:7" x14ac:dyDescent="0.2">
      <c r="B80" s="78">
        <f>B79-B13</f>
        <v>6475</v>
      </c>
      <c r="C80" s="79" t="s">
        <v>1046</v>
      </c>
      <c r="D80" s="60" t="s">
        <v>559</v>
      </c>
      <c r="E80" s="76"/>
      <c r="F80" s="77"/>
      <c r="G80" s="81"/>
    </row>
    <row r="81" spans="2:7" x14ac:dyDescent="0.2">
      <c r="B81" s="78"/>
      <c r="E81" s="76"/>
      <c r="F81" s="77"/>
      <c r="G81" s="81"/>
    </row>
    <row r="82" spans="2:7" x14ac:dyDescent="0.2">
      <c r="B82" s="83">
        <f>B77+B79</f>
        <v>8337</v>
      </c>
      <c r="C82" s="84" t="s">
        <v>1039</v>
      </c>
      <c r="D82" s="72"/>
      <c r="E82" s="167" t="s">
        <v>1039</v>
      </c>
      <c r="F82" s="72"/>
      <c r="G82" s="85">
        <f>G77</f>
        <v>8337</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6475</v>
      </c>
      <c r="C92" s="79" t="s">
        <v>1047</v>
      </c>
      <c r="D92" s="60" t="s">
        <v>552</v>
      </c>
      <c r="E92" s="166" t="s">
        <v>1045</v>
      </c>
      <c r="F92" s="60" t="s">
        <v>559</v>
      </c>
      <c r="G92" s="81">
        <f>+B80</f>
        <v>6475</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6475</v>
      </c>
      <c r="C99" s="84" t="s">
        <v>1039</v>
      </c>
      <c r="D99" s="72"/>
      <c r="E99" s="167" t="s">
        <v>1039</v>
      </c>
      <c r="F99" s="72"/>
      <c r="G99" s="85">
        <f>G92+G93+G96</f>
        <v>6475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4976</v>
      </c>
      <c r="C106" s="79" t="s">
        <v>1048</v>
      </c>
      <c r="D106" s="94" t="s">
        <v>553</v>
      </c>
      <c r="E106" s="76"/>
      <c r="F106" s="77"/>
      <c r="G106" s="76"/>
    </row>
    <row r="107" spans="2:7" x14ac:dyDescent="0.2">
      <c r="B107" s="78">
        <v>4976</v>
      </c>
      <c r="C107" s="79" t="s">
        <v>1049</v>
      </c>
      <c r="D107" s="79"/>
      <c r="E107" s="166" t="s">
        <v>1047</v>
      </c>
      <c r="F107" s="62" t="s">
        <v>552</v>
      </c>
      <c r="G107" s="81"/>
    </row>
    <row r="108" spans="2:7" x14ac:dyDescent="0.2">
      <c r="B108" s="78">
        <f>-B13</f>
        <v>-1862</v>
      </c>
      <c r="C108" s="79" t="s">
        <v>1055</v>
      </c>
      <c r="D108" s="79" t="s">
        <v>551</v>
      </c>
      <c r="E108" s="166"/>
      <c r="F108" s="61" t="s">
        <v>550</v>
      </c>
      <c r="G108" s="81">
        <f>B92</f>
        <v>6475</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3361</v>
      </c>
      <c r="C113" s="168" t="s">
        <v>1051</v>
      </c>
      <c r="D113" s="60" t="s">
        <v>546</v>
      </c>
      <c r="E113" s="170"/>
      <c r="F113" s="92"/>
      <c r="G113" s="81"/>
    </row>
    <row r="114" spans="2:7" x14ac:dyDescent="0.2">
      <c r="B114" s="78"/>
      <c r="D114" s="79"/>
      <c r="E114" s="170"/>
      <c r="F114" s="77"/>
      <c r="G114" s="81"/>
    </row>
    <row r="115" spans="2:7" x14ac:dyDescent="0.2">
      <c r="B115" s="83">
        <f>B106+B108+B111+B113</f>
        <v>6475</v>
      </c>
      <c r="C115" s="84" t="s">
        <v>1039</v>
      </c>
      <c r="D115" s="98"/>
      <c r="E115" s="167" t="s">
        <v>1039</v>
      </c>
      <c r="F115" s="72"/>
      <c r="G115" s="85">
        <f>G108</f>
        <v>6475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3361</v>
      </c>
    </row>
    <row r="123" spans="2:7" ht="15" x14ac:dyDescent="0.2">
      <c r="B123" s="78">
        <f>B125+B128+B131+B134+B137+B142+B143+B144</f>
        <v>-10376</v>
      </c>
      <c r="C123" s="52"/>
      <c r="D123" s="79" t="s">
        <v>540</v>
      </c>
      <c r="E123" s="52"/>
      <c r="F123" s="52"/>
      <c r="G123" s="81">
        <f>G125+G128+G131+G134+G137+G142+G143+G144</f>
        <v>-13737</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14311</v>
      </c>
      <c r="D128" s="79" t="s">
        <v>536</v>
      </c>
      <c r="G128" s="81">
        <f>G129+G130</f>
        <v>-430</v>
      </c>
    </row>
    <row r="129" spans="2:7" x14ac:dyDescent="0.2">
      <c r="B129" s="78">
        <v>14285</v>
      </c>
      <c r="D129" s="79" t="s">
        <v>535</v>
      </c>
      <c r="G129" s="81">
        <v>0</v>
      </c>
    </row>
    <row r="130" spans="2:7" x14ac:dyDescent="0.2">
      <c r="B130" s="78">
        <v>26</v>
      </c>
      <c r="D130" s="79" t="s">
        <v>534</v>
      </c>
      <c r="G130" s="81">
        <v>-430</v>
      </c>
    </row>
    <row r="131" spans="2:7" x14ac:dyDescent="0.2">
      <c r="B131" s="78">
        <f>B132+B133</f>
        <v>-18810</v>
      </c>
      <c r="D131" s="79" t="s">
        <v>533</v>
      </c>
      <c r="G131" s="81">
        <f>G132+G133</f>
        <v>0</v>
      </c>
    </row>
    <row r="132" spans="2:7" x14ac:dyDescent="0.2">
      <c r="B132" s="78">
        <v>0</v>
      </c>
      <c r="D132" s="79" t="s">
        <v>532</v>
      </c>
      <c r="G132" s="81">
        <v>0</v>
      </c>
    </row>
    <row r="133" spans="2:7" x14ac:dyDescent="0.2">
      <c r="B133" s="78">
        <v>-18810</v>
      </c>
      <c r="D133" s="79" t="s">
        <v>531</v>
      </c>
      <c r="G133" s="81">
        <v>0</v>
      </c>
    </row>
    <row r="134" spans="2:7" x14ac:dyDescent="0.2">
      <c r="B134" s="78">
        <f>B135+B136</f>
        <v>-5336</v>
      </c>
      <c r="D134" s="79" t="s">
        <v>530</v>
      </c>
      <c r="G134" s="81">
        <f>G135+G136</f>
        <v>0</v>
      </c>
    </row>
    <row r="135" spans="2:7" x14ac:dyDescent="0.2">
      <c r="B135" s="78">
        <v>5336</v>
      </c>
      <c r="D135" s="79" t="s">
        <v>529</v>
      </c>
      <c r="G135" s="81">
        <v>0</v>
      </c>
    </row>
    <row r="136" spans="2:7" x14ac:dyDescent="0.2">
      <c r="B136" s="78">
        <v>-10672</v>
      </c>
      <c r="D136" s="79" t="s">
        <v>528</v>
      </c>
      <c r="G136" s="81">
        <v>0</v>
      </c>
    </row>
    <row r="137" spans="2:7" x14ac:dyDescent="0.2">
      <c r="B137" s="78">
        <f>B138+B141</f>
        <v>3267</v>
      </c>
      <c r="D137" s="97" t="s">
        <v>527</v>
      </c>
      <c r="G137" s="81">
        <f>G138+G141</f>
        <v>0</v>
      </c>
    </row>
    <row r="138" spans="2:7" x14ac:dyDescent="0.2">
      <c r="B138" s="78">
        <f>B139+B140</f>
        <v>27969</v>
      </c>
      <c r="D138" s="97" t="s">
        <v>526</v>
      </c>
      <c r="G138" s="81">
        <f>G139+G140</f>
        <v>0</v>
      </c>
    </row>
    <row r="139" spans="2:7" x14ac:dyDescent="0.2">
      <c r="B139" s="78">
        <v>27969</v>
      </c>
      <c r="D139" s="97" t="s">
        <v>525</v>
      </c>
      <c r="G139" s="81">
        <v>0</v>
      </c>
    </row>
    <row r="140" spans="2:7" x14ac:dyDescent="0.2">
      <c r="B140" s="78">
        <v>0</v>
      </c>
      <c r="D140" s="97" t="s">
        <v>524</v>
      </c>
      <c r="G140" s="81">
        <v>0</v>
      </c>
    </row>
    <row r="141" spans="2:7" x14ac:dyDescent="0.2">
      <c r="B141" s="78">
        <v>-24702</v>
      </c>
      <c r="D141" s="97" t="s">
        <v>523</v>
      </c>
      <c r="G141" s="81">
        <v>0</v>
      </c>
    </row>
    <row r="142" spans="2:7" x14ac:dyDescent="0.2">
      <c r="B142" s="78">
        <v>0</v>
      </c>
      <c r="D142" s="79" t="s">
        <v>522</v>
      </c>
      <c r="G142" s="81">
        <v>-4978</v>
      </c>
    </row>
    <row r="143" spans="2:7" x14ac:dyDescent="0.2">
      <c r="B143" s="78">
        <v>-2471</v>
      </c>
      <c r="D143" s="79" t="s">
        <v>521</v>
      </c>
      <c r="G143" s="81">
        <v>0</v>
      </c>
    </row>
    <row r="144" spans="2:7" x14ac:dyDescent="0.2">
      <c r="B144" s="78">
        <f>B145+B146</f>
        <v>-1337</v>
      </c>
      <c r="D144" s="79" t="s">
        <v>520</v>
      </c>
      <c r="G144" s="81">
        <f>G145+G146</f>
        <v>-8329</v>
      </c>
    </row>
    <row r="145" spans="2:7" x14ac:dyDescent="0.2">
      <c r="B145" s="78">
        <v>-4906</v>
      </c>
      <c r="D145" s="79" t="s">
        <v>519</v>
      </c>
      <c r="G145" s="81">
        <v>-743</v>
      </c>
    </row>
    <row r="146" spans="2:7" x14ac:dyDescent="0.2">
      <c r="B146" s="83">
        <v>3569</v>
      </c>
      <c r="C146" s="99"/>
      <c r="D146" s="98" t="s">
        <v>518</v>
      </c>
      <c r="E146" s="99"/>
      <c r="F146" s="99"/>
      <c r="G146" s="85">
        <v>-7586</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695</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10001</v>
      </c>
      <c r="C11" s="79" t="s">
        <v>1029</v>
      </c>
      <c r="D11" s="79" t="s">
        <v>599</v>
      </c>
      <c r="E11" s="166" t="s">
        <v>1052</v>
      </c>
      <c r="F11" s="80" t="s">
        <v>598</v>
      </c>
      <c r="G11" s="81">
        <f>G12+G13</f>
        <v>67945</v>
      </c>
    </row>
    <row r="12" spans="2:12" x14ac:dyDescent="0.2">
      <c r="B12" s="78">
        <f>G11-B11</f>
        <v>57944</v>
      </c>
      <c r="C12" s="79" t="s">
        <v>1030</v>
      </c>
      <c r="D12" s="60" t="s">
        <v>593</v>
      </c>
      <c r="E12" s="166" t="s">
        <v>1060</v>
      </c>
      <c r="F12" s="77" t="s">
        <v>1061</v>
      </c>
      <c r="G12" s="81">
        <v>66884</v>
      </c>
    </row>
    <row r="13" spans="2:12" x14ac:dyDescent="0.2">
      <c r="B13" s="78">
        <v>2384</v>
      </c>
      <c r="C13" s="79" t="s">
        <v>1031</v>
      </c>
      <c r="D13" s="79" t="s">
        <v>551</v>
      </c>
      <c r="E13" s="166" t="s">
        <v>1062</v>
      </c>
      <c r="F13" s="75" t="s">
        <v>1063</v>
      </c>
      <c r="G13" s="81">
        <v>1061</v>
      </c>
    </row>
    <row r="14" spans="2:12" x14ac:dyDescent="0.2">
      <c r="B14" s="78">
        <f>B12-B13</f>
        <v>55560</v>
      </c>
      <c r="C14" s="79" t="s">
        <v>1032</v>
      </c>
      <c r="D14" s="60" t="s">
        <v>597</v>
      </c>
      <c r="E14" s="166"/>
      <c r="F14" s="77"/>
      <c r="G14" s="81"/>
    </row>
    <row r="15" spans="2:12" ht="7.15" customHeight="1" x14ac:dyDescent="0.2">
      <c r="B15" s="78"/>
      <c r="E15" s="76"/>
      <c r="F15" s="77"/>
      <c r="G15" s="81"/>
    </row>
    <row r="16" spans="2:12" x14ac:dyDescent="0.2">
      <c r="B16" s="83">
        <f>B11+B12</f>
        <v>67945</v>
      </c>
      <c r="C16" s="84" t="s">
        <v>545</v>
      </c>
      <c r="D16" s="72"/>
      <c r="E16" s="167" t="s">
        <v>1039</v>
      </c>
      <c r="F16" s="72"/>
      <c r="G16" s="85">
        <f>G11</f>
        <v>67945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35190</v>
      </c>
      <c r="C26" s="79" t="s">
        <v>1033</v>
      </c>
      <c r="D26" s="79" t="s">
        <v>594</v>
      </c>
      <c r="E26" s="166" t="s">
        <v>1030</v>
      </c>
      <c r="F26" s="62" t="s">
        <v>593</v>
      </c>
      <c r="G26" s="81">
        <f>+B12</f>
        <v>57944</v>
      </c>
    </row>
    <row r="27" spans="2:7" x14ac:dyDescent="0.2">
      <c r="B27" s="78">
        <v>28652</v>
      </c>
      <c r="C27" s="79" t="s">
        <v>592</v>
      </c>
      <c r="E27" s="76"/>
      <c r="F27" s="77"/>
      <c r="G27" s="81"/>
    </row>
    <row r="28" spans="2:7" x14ac:dyDescent="0.2">
      <c r="B28" s="78">
        <f>B29+B30</f>
        <v>6538</v>
      </c>
      <c r="C28" s="79" t="s">
        <v>591</v>
      </c>
      <c r="E28" s="76"/>
      <c r="F28" s="77"/>
      <c r="G28" s="81"/>
    </row>
    <row r="29" spans="2:7" x14ac:dyDescent="0.2">
      <c r="B29" s="78">
        <v>6537</v>
      </c>
      <c r="C29" s="79" t="s">
        <v>1056</v>
      </c>
      <c r="E29" s="76"/>
      <c r="F29" s="77"/>
      <c r="G29" s="81"/>
    </row>
    <row r="30" spans="2:7" x14ac:dyDescent="0.2">
      <c r="B30" s="78">
        <v>1</v>
      </c>
      <c r="C30" s="79" t="s">
        <v>1057</v>
      </c>
      <c r="E30" s="76"/>
      <c r="F30" s="77"/>
      <c r="G30" s="81"/>
    </row>
    <row r="31" spans="2:7" ht="12.75" customHeight="1" x14ac:dyDescent="0.2">
      <c r="B31" s="78">
        <v>505</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22249</v>
      </c>
      <c r="C33" s="79" t="s">
        <v>1036</v>
      </c>
      <c r="D33" s="60" t="s">
        <v>587</v>
      </c>
      <c r="E33" s="76"/>
      <c r="F33" s="77"/>
      <c r="G33" s="81"/>
    </row>
    <row r="34" spans="2:7" x14ac:dyDescent="0.2">
      <c r="B34" s="78"/>
      <c r="E34" s="76"/>
      <c r="F34" s="77"/>
      <c r="G34" s="81"/>
    </row>
    <row r="35" spans="2:7" x14ac:dyDescent="0.2">
      <c r="B35" s="83">
        <f>B26+B31+B32+B33</f>
        <v>57944</v>
      </c>
      <c r="C35" s="84" t="s">
        <v>1039</v>
      </c>
      <c r="D35" s="72"/>
      <c r="E35" s="167" t="s">
        <v>1039</v>
      </c>
      <c r="F35" s="72"/>
      <c r="G35" s="85">
        <f>G26</f>
        <v>57944</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24151</v>
      </c>
      <c r="C42" s="79" t="s">
        <v>1037</v>
      </c>
      <c r="D42" s="82" t="s">
        <v>586</v>
      </c>
      <c r="E42" s="166" t="s">
        <v>1036</v>
      </c>
      <c r="F42" s="60" t="s">
        <v>587</v>
      </c>
      <c r="G42" s="81">
        <f>+B33</f>
        <v>22249</v>
      </c>
    </row>
    <row r="43" spans="2:7" x14ac:dyDescent="0.2">
      <c r="B43" s="78">
        <v>14</v>
      </c>
      <c r="C43" s="88" t="s">
        <v>585</v>
      </c>
      <c r="E43" s="169" t="s">
        <v>1037</v>
      </c>
      <c r="F43" s="89" t="s">
        <v>586</v>
      </c>
      <c r="G43" s="81">
        <f>G44+G45+G47+G48+G49</f>
        <v>1761</v>
      </c>
    </row>
    <row r="44" spans="2:7" x14ac:dyDescent="0.2">
      <c r="B44" s="78">
        <v>24137</v>
      </c>
      <c r="C44" s="79" t="s">
        <v>584</v>
      </c>
      <c r="E44" s="169" t="s">
        <v>1064</v>
      </c>
      <c r="F44" s="75" t="s">
        <v>1065</v>
      </c>
      <c r="G44" s="81">
        <v>1761</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-141</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24010</v>
      </c>
      <c r="C52" s="84" t="s">
        <v>1039</v>
      </c>
      <c r="D52" s="72"/>
      <c r="E52" s="167" t="s">
        <v>1039</v>
      </c>
      <c r="F52" s="72"/>
      <c r="G52" s="85">
        <f>G42+G43+G50</f>
        <v>24010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-141</v>
      </c>
    </row>
    <row r="60" spans="2:7" x14ac:dyDescent="0.2">
      <c r="B60" s="78">
        <v>0</v>
      </c>
      <c r="C60" s="79" t="s">
        <v>576</v>
      </c>
      <c r="E60" s="166" t="s">
        <v>1058</v>
      </c>
      <c r="F60" s="79" t="s">
        <v>1059</v>
      </c>
      <c r="G60" s="81">
        <f>G61+G62</f>
        <v>1</v>
      </c>
    </row>
    <row r="61" spans="2:7" x14ac:dyDescent="0.2">
      <c r="B61" s="78">
        <v>0</v>
      </c>
      <c r="C61" s="79" t="s">
        <v>575</v>
      </c>
      <c r="E61" s="166" t="s">
        <v>1076</v>
      </c>
      <c r="F61" s="75" t="s">
        <v>1077</v>
      </c>
      <c r="G61" s="81">
        <v>0</v>
      </c>
    </row>
    <row r="62" spans="2:7" x14ac:dyDescent="0.2">
      <c r="B62" s="78">
        <v>1</v>
      </c>
      <c r="C62" s="79" t="s">
        <v>1041</v>
      </c>
      <c r="D62" s="79" t="s">
        <v>574</v>
      </c>
      <c r="E62" s="166" t="s">
        <v>1078</v>
      </c>
      <c r="F62" s="75" t="s">
        <v>1079</v>
      </c>
      <c r="G62" s="81">
        <v>1</v>
      </c>
    </row>
    <row r="63" spans="2:7" x14ac:dyDescent="0.2">
      <c r="B63" s="78"/>
      <c r="D63" s="79" t="s">
        <v>573</v>
      </c>
      <c r="E63" s="166" t="s">
        <v>1042</v>
      </c>
      <c r="F63" s="75" t="s">
        <v>572</v>
      </c>
      <c r="G63" s="81">
        <f>G64+G65+G66</f>
        <v>0</v>
      </c>
    </row>
    <row r="64" spans="2:7" x14ac:dyDescent="0.2">
      <c r="B64" s="78">
        <f>B65+B66+B67</f>
        <v>2113</v>
      </c>
      <c r="C64" s="79" t="s">
        <v>1042</v>
      </c>
      <c r="D64" s="75" t="s">
        <v>572</v>
      </c>
      <c r="E64" s="166" t="s">
        <v>1080</v>
      </c>
      <c r="F64" s="75" t="s">
        <v>1081</v>
      </c>
      <c r="G64" s="81">
        <v>0</v>
      </c>
    </row>
    <row r="65" spans="2:7" x14ac:dyDescent="0.2">
      <c r="B65" s="78">
        <v>19</v>
      </c>
      <c r="C65" s="79" t="s">
        <v>571</v>
      </c>
      <c r="E65" s="166" t="s">
        <v>1082</v>
      </c>
      <c r="F65" s="75" t="s">
        <v>1083</v>
      </c>
      <c r="G65" s="81">
        <v>0</v>
      </c>
    </row>
    <row r="66" spans="2:7" x14ac:dyDescent="0.2">
      <c r="B66" s="78">
        <v>0</v>
      </c>
      <c r="C66" s="79" t="s">
        <v>570</v>
      </c>
      <c r="E66" s="166" t="s">
        <v>1084</v>
      </c>
      <c r="F66" s="75" t="s">
        <v>1085</v>
      </c>
      <c r="G66" s="81">
        <v>0</v>
      </c>
    </row>
    <row r="67" spans="2:7" x14ac:dyDescent="0.2">
      <c r="B67" s="78">
        <v>2094</v>
      </c>
      <c r="C67" s="79" t="s">
        <v>569</v>
      </c>
      <c r="E67" s="76"/>
      <c r="F67" s="77"/>
      <c r="G67" s="81"/>
    </row>
    <row r="68" spans="2:7" x14ac:dyDescent="0.2">
      <c r="B68" s="78">
        <f>G70-B59-B62-B64</f>
        <v>-2254</v>
      </c>
      <c r="C68" s="79" t="s">
        <v>1043</v>
      </c>
      <c r="D68" s="79" t="s">
        <v>564</v>
      </c>
      <c r="E68" s="76"/>
      <c r="F68" s="77"/>
      <c r="G68" s="81"/>
    </row>
    <row r="69" spans="2:7" ht="17.45" customHeight="1" x14ac:dyDescent="0.2">
      <c r="B69" s="78"/>
      <c r="E69" s="76"/>
      <c r="F69" s="77"/>
      <c r="G69" s="81"/>
    </row>
    <row r="70" spans="2:7" ht="17.45" customHeight="1" x14ac:dyDescent="0.2">
      <c r="B70" s="83">
        <f>B59+B62+B64+B68</f>
        <v>-140</v>
      </c>
      <c r="C70" s="84" t="s">
        <v>1039</v>
      </c>
      <c r="D70" s="72"/>
      <c r="E70" s="167" t="s">
        <v>1039</v>
      </c>
      <c r="F70" s="72"/>
      <c r="G70" s="85">
        <f>G59+G60+G63</f>
        <v>-140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-2254</v>
      </c>
    </row>
    <row r="78" spans="2:7" x14ac:dyDescent="0.2">
      <c r="B78" s="78"/>
      <c r="D78" s="79" t="s">
        <v>563</v>
      </c>
      <c r="E78" s="166"/>
      <c r="F78" s="79"/>
      <c r="G78" s="81"/>
    </row>
    <row r="79" spans="2:7" x14ac:dyDescent="0.2">
      <c r="B79" s="78">
        <f>G82-B77</f>
        <v>-2254</v>
      </c>
      <c r="C79" s="79" t="s">
        <v>1045</v>
      </c>
      <c r="D79" s="62" t="s">
        <v>562</v>
      </c>
      <c r="E79" s="76"/>
      <c r="F79" s="77"/>
      <c r="G79" s="81"/>
    </row>
    <row r="80" spans="2:7" x14ac:dyDescent="0.2">
      <c r="B80" s="78">
        <f>B79-B13</f>
        <v>-4638</v>
      </c>
      <c r="C80" s="79" t="s">
        <v>1046</v>
      </c>
      <c r="D80" s="60" t="s">
        <v>559</v>
      </c>
      <c r="E80" s="76"/>
      <c r="F80" s="77"/>
      <c r="G80" s="81"/>
    </row>
    <row r="81" spans="2:7" x14ac:dyDescent="0.2">
      <c r="B81" s="78"/>
      <c r="E81" s="76"/>
      <c r="F81" s="77"/>
      <c r="G81" s="81"/>
    </row>
    <row r="82" spans="2:7" x14ac:dyDescent="0.2">
      <c r="B82" s="83">
        <f>B77+B79</f>
        <v>-2254</v>
      </c>
      <c r="C82" s="84" t="s">
        <v>1039</v>
      </c>
      <c r="D82" s="72"/>
      <c r="E82" s="167" t="s">
        <v>1039</v>
      </c>
      <c r="F82" s="72"/>
      <c r="G82" s="85">
        <f>G77</f>
        <v>-2254</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-5695</v>
      </c>
      <c r="C92" s="79" t="s">
        <v>1047</v>
      </c>
      <c r="D92" s="60" t="s">
        <v>552</v>
      </c>
      <c r="E92" s="166" t="s">
        <v>1045</v>
      </c>
      <c r="F92" s="60" t="s">
        <v>559</v>
      </c>
      <c r="G92" s="81">
        <f>+B80</f>
        <v>-4638</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-1057</v>
      </c>
    </row>
    <row r="97" spans="2:7" x14ac:dyDescent="0.2">
      <c r="B97" s="90"/>
      <c r="C97" s="91"/>
      <c r="D97" s="79"/>
      <c r="E97" s="166" t="s">
        <v>1086</v>
      </c>
      <c r="F97" s="92" t="s">
        <v>1087</v>
      </c>
      <c r="G97" s="81">
        <v>-1057</v>
      </c>
    </row>
    <row r="98" spans="2:7" x14ac:dyDescent="0.2">
      <c r="B98" s="78"/>
      <c r="E98" s="76"/>
      <c r="F98" s="77"/>
      <c r="G98" s="81"/>
    </row>
    <row r="99" spans="2:7" x14ac:dyDescent="0.2">
      <c r="B99" s="83">
        <f>B92</f>
        <v>-5695</v>
      </c>
      <c r="C99" s="84" t="s">
        <v>1039</v>
      </c>
      <c r="D99" s="72"/>
      <c r="E99" s="167" t="s">
        <v>1039</v>
      </c>
      <c r="F99" s="72"/>
      <c r="G99" s="85">
        <f>G92+G93+G96</f>
        <v>-5695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1338</v>
      </c>
      <c r="C106" s="79" t="s">
        <v>1048</v>
      </c>
      <c r="D106" s="94" t="s">
        <v>553</v>
      </c>
      <c r="E106" s="76"/>
      <c r="F106" s="77"/>
      <c r="G106" s="76"/>
    </row>
    <row r="107" spans="2:7" x14ac:dyDescent="0.2">
      <c r="B107" s="78">
        <v>1338</v>
      </c>
      <c r="C107" s="79" t="s">
        <v>1049</v>
      </c>
      <c r="D107" s="79"/>
      <c r="E107" s="166" t="s">
        <v>1047</v>
      </c>
      <c r="F107" s="62" t="s">
        <v>552</v>
      </c>
      <c r="G107" s="81"/>
    </row>
    <row r="108" spans="2:7" x14ac:dyDescent="0.2">
      <c r="B108" s="78">
        <f>-B13</f>
        <v>-2384</v>
      </c>
      <c r="C108" s="79" t="s">
        <v>1055</v>
      </c>
      <c r="D108" s="79" t="s">
        <v>551</v>
      </c>
      <c r="E108" s="166"/>
      <c r="F108" s="61" t="s">
        <v>550</v>
      </c>
      <c r="G108" s="81">
        <f>B92</f>
        <v>-5695</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-4649</v>
      </c>
      <c r="C113" s="168" t="s">
        <v>1051</v>
      </c>
      <c r="D113" s="60" t="s">
        <v>546</v>
      </c>
      <c r="E113" s="170"/>
      <c r="F113" s="92"/>
      <c r="G113" s="81"/>
    </row>
    <row r="114" spans="2:7" x14ac:dyDescent="0.2">
      <c r="B114" s="78"/>
      <c r="D114" s="79"/>
      <c r="E114" s="170"/>
      <c r="F114" s="77"/>
      <c r="G114" s="81"/>
    </row>
    <row r="115" spans="2:7" x14ac:dyDescent="0.2">
      <c r="B115" s="83">
        <f>B106+B108+B111+B113</f>
        <v>-5695</v>
      </c>
      <c r="C115" s="84" t="s">
        <v>1039</v>
      </c>
      <c r="D115" s="98"/>
      <c r="E115" s="167" t="s">
        <v>1039</v>
      </c>
      <c r="F115" s="72"/>
      <c r="G115" s="85">
        <f>G108</f>
        <v>-5695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-4649</v>
      </c>
    </row>
    <row r="123" spans="2:7" ht="15" x14ac:dyDescent="0.2">
      <c r="B123" s="78">
        <f>B125+B128+B131+B134+B137+B142+B143+B144</f>
        <v>-4784</v>
      </c>
      <c r="C123" s="52"/>
      <c r="D123" s="79" t="s">
        <v>540</v>
      </c>
      <c r="E123" s="52"/>
      <c r="F123" s="52"/>
      <c r="G123" s="81">
        <f>G125+G128+G131+G134+G137+G142+G143+G144</f>
        <v>-135</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5310</v>
      </c>
      <c r="D128" s="79" t="s">
        <v>536</v>
      </c>
      <c r="G128" s="81">
        <f>G129+G130</f>
        <v>0</v>
      </c>
    </row>
    <row r="129" spans="2:7" x14ac:dyDescent="0.2">
      <c r="B129" s="78">
        <v>5305</v>
      </c>
      <c r="D129" s="79" t="s">
        <v>535</v>
      </c>
      <c r="G129" s="81">
        <v>0</v>
      </c>
    </row>
    <row r="130" spans="2:7" x14ac:dyDescent="0.2">
      <c r="B130" s="78">
        <v>5</v>
      </c>
      <c r="D130" s="79" t="s">
        <v>534</v>
      </c>
      <c r="G130" s="81">
        <v>0</v>
      </c>
    </row>
    <row r="131" spans="2:7" x14ac:dyDescent="0.2">
      <c r="B131" s="78">
        <f>B132+B133</f>
        <v>-4729</v>
      </c>
      <c r="D131" s="79" t="s">
        <v>533</v>
      </c>
      <c r="G131" s="81">
        <f>G132+G133</f>
        <v>0</v>
      </c>
    </row>
    <row r="132" spans="2:7" x14ac:dyDescent="0.2">
      <c r="B132" s="78">
        <v>0</v>
      </c>
      <c r="D132" s="79" t="s">
        <v>532</v>
      </c>
      <c r="G132" s="81">
        <v>0</v>
      </c>
    </row>
    <row r="133" spans="2:7" x14ac:dyDescent="0.2">
      <c r="B133" s="78">
        <v>-4729</v>
      </c>
      <c r="D133" s="79" t="s">
        <v>531</v>
      </c>
      <c r="G133" s="81">
        <v>0</v>
      </c>
    </row>
    <row r="134" spans="2:7" x14ac:dyDescent="0.2">
      <c r="B134" s="78">
        <f>B135+B136</f>
        <v>-4718</v>
      </c>
      <c r="D134" s="79" t="s">
        <v>530</v>
      </c>
      <c r="G134" s="81">
        <f>G135+G136</f>
        <v>0</v>
      </c>
    </row>
    <row r="135" spans="2:7" x14ac:dyDescent="0.2">
      <c r="B135" s="78">
        <v>-4758</v>
      </c>
      <c r="D135" s="79" t="s">
        <v>529</v>
      </c>
      <c r="G135" s="81">
        <v>0</v>
      </c>
    </row>
    <row r="136" spans="2:7" x14ac:dyDescent="0.2">
      <c r="B136" s="78">
        <v>40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-647</v>
      </c>
      <c r="D144" s="79" t="s">
        <v>520</v>
      </c>
      <c r="G144" s="81">
        <f>G145+G146</f>
        <v>-135</v>
      </c>
    </row>
    <row r="145" spans="2:7" x14ac:dyDescent="0.2">
      <c r="B145" s="78">
        <v>1808</v>
      </c>
      <c r="D145" s="79" t="s">
        <v>519</v>
      </c>
      <c r="G145" s="81">
        <v>-3</v>
      </c>
    </row>
    <row r="146" spans="2:7" x14ac:dyDescent="0.2">
      <c r="B146" s="83">
        <v>-2455</v>
      </c>
      <c r="C146" s="99"/>
      <c r="D146" s="98" t="s">
        <v>518</v>
      </c>
      <c r="E146" s="99"/>
      <c r="F146" s="99"/>
      <c r="G146" s="85">
        <v>-132</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696</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149534</v>
      </c>
      <c r="C11" s="79" t="s">
        <v>1029</v>
      </c>
      <c r="D11" s="79" t="s">
        <v>599</v>
      </c>
      <c r="E11" s="166" t="s">
        <v>1052</v>
      </c>
      <c r="F11" s="80" t="s">
        <v>598</v>
      </c>
      <c r="G11" s="81">
        <f>G12+G13</f>
        <v>387687</v>
      </c>
    </row>
    <row r="12" spans="2:12" x14ac:dyDescent="0.2">
      <c r="B12" s="78">
        <f>G11-B11</f>
        <v>238153</v>
      </c>
      <c r="C12" s="79" t="s">
        <v>1030</v>
      </c>
      <c r="D12" s="60" t="s">
        <v>593</v>
      </c>
      <c r="E12" s="166" t="s">
        <v>1060</v>
      </c>
      <c r="F12" s="77" t="s">
        <v>1061</v>
      </c>
      <c r="G12" s="81">
        <v>387659</v>
      </c>
    </row>
    <row r="13" spans="2:12" x14ac:dyDescent="0.2">
      <c r="B13" s="78">
        <v>88604</v>
      </c>
      <c r="C13" s="79" t="s">
        <v>1031</v>
      </c>
      <c r="D13" s="79" t="s">
        <v>551</v>
      </c>
      <c r="E13" s="166" t="s">
        <v>1062</v>
      </c>
      <c r="F13" s="75" t="s">
        <v>1063</v>
      </c>
      <c r="G13" s="81">
        <v>28</v>
      </c>
    </row>
    <row r="14" spans="2:12" x14ac:dyDescent="0.2">
      <c r="B14" s="78">
        <f>B12-B13</f>
        <v>149549</v>
      </c>
      <c r="C14" s="79" t="s">
        <v>1032</v>
      </c>
      <c r="D14" s="60" t="s">
        <v>597</v>
      </c>
      <c r="E14" s="166"/>
      <c r="F14" s="77"/>
      <c r="G14" s="81"/>
    </row>
    <row r="15" spans="2:12" ht="7.15" customHeight="1" x14ac:dyDescent="0.2">
      <c r="B15" s="78"/>
      <c r="E15" s="76"/>
      <c r="F15" s="77"/>
      <c r="G15" s="81"/>
    </row>
    <row r="16" spans="2:12" x14ac:dyDescent="0.2">
      <c r="B16" s="83">
        <f>B11+B12</f>
        <v>387687</v>
      </c>
      <c r="C16" s="84" t="s">
        <v>545</v>
      </c>
      <c r="D16" s="72"/>
      <c r="E16" s="167" t="s">
        <v>1039</v>
      </c>
      <c r="F16" s="72"/>
      <c r="G16" s="85">
        <f>G11</f>
        <v>387687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74465</v>
      </c>
      <c r="C26" s="79" t="s">
        <v>1033</v>
      </c>
      <c r="D26" s="79" t="s">
        <v>594</v>
      </c>
      <c r="E26" s="166" t="s">
        <v>1030</v>
      </c>
      <c r="F26" s="62" t="s">
        <v>593</v>
      </c>
      <c r="G26" s="81">
        <f>+B12</f>
        <v>238153</v>
      </c>
    </row>
    <row r="27" spans="2:7" x14ac:dyDescent="0.2">
      <c r="B27" s="78">
        <v>58250</v>
      </c>
      <c r="C27" s="79" t="s">
        <v>592</v>
      </c>
      <c r="E27" s="76"/>
      <c r="F27" s="77"/>
      <c r="G27" s="81"/>
    </row>
    <row r="28" spans="2:7" x14ac:dyDescent="0.2">
      <c r="B28" s="78">
        <f>B29+B30</f>
        <v>16215</v>
      </c>
      <c r="C28" s="79" t="s">
        <v>591</v>
      </c>
      <c r="E28" s="76"/>
      <c r="F28" s="77"/>
      <c r="G28" s="81"/>
    </row>
    <row r="29" spans="2:7" x14ac:dyDescent="0.2">
      <c r="B29" s="78">
        <v>15063</v>
      </c>
      <c r="C29" s="79" t="s">
        <v>1056</v>
      </c>
      <c r="E29" s="76"/>
      <c r="F29" s="77"/>
      <c r="G29" s="81"/>
    </row>
    <row r="30" spans="2:7" x14ac:dyDescent="0.2">
      <c r="B30" s="78">
        <v>1152</v>
      </c>
      <c r="C30" s="79" t="s">
        <v>1057</v>
      </c>
      <c r="E30" s="76"/>
      <c r="F30" s="77"/>
      <c r="G30" s="81"/>
    </row>
    <row r="31" spans="2:7" ht="12.75" customHeight="1" x14ac:dyDescent="0.2">
      <c r="B31" s="78">
        <v>21267</v>
      </c>
      <c r="C31" s="79" t="s">
        <v>1034</v>
      </c>
      <c r="D31" s="75" t="s">
        <v>590</v>
      </c>
      <c r="E31" s="76"/>
      <c r="F31" s="77"/>
      <c r="G31" s="81"/>
    </row>
    <row r="32" spans="2:7" ht="12.75" customHeight="1" x14ac:dyDescent="0.2">
      <c r="B32" s="78">
        <v>-6000</v>
      </c>
      <c r="C32" s="79" t="s">
        <v>1035</v>
      </c>
      <c r="D32" s="75" t="s">
        <v>589</v>
      </c>
      <c r="E32" s="76"/>
      <c r="F32" s="77"/>
      <c r="G32" s="81"/>
    </row>
    <row r="33" spans="2:7" x14ac:dyDescent="0.2">
      <c r="B33" s="78">
        <f>G35-B26-B31-B32</f>
        <v>148421</v>
      </c>
      <c r="C33" s="79" t="s">
        <v>1036</v>
      </c>
      <c r="D33" s="60" t="s">
        <v>587</v>
      </c>
      <c r="E33" s="76"/>
      <c r="F33" s="77"/>
      <c r="G33" s="81"/>
    </row>
    <row r="34" spans="2:7" x14ac:dyDescent="0.2">
      <c r="B34" s="78"/>
      <c r="E34" s="76"/>
      <c r="F34" s="77"/>
      <c r="G34" s="81"/>
    </row>
    <row r="35" spans="2:7" x14ac:dyDescent="0.2">
      <c r="B35" s="83">
        <f>B26+B31+B32+B33</f>
        <v>238153</v>
      </c>
      <c r="C35" s="84" t="s">
        <v>1039</v>
      </c>
      <c r="D35" s="72"/>
      <c r="E35" s="167" t="s">
        <v>1039</v>
      </c>
      <c r="F35" s="72"/>
      <c r="G35" s="85">
        <f>G26</f>
        <v>238153</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30681</v>
      </c>
      <c r="C42" s="79" t="s">
        <v>1037</v>
      </c>
      <c r="D42" s="82" t="s">
        <v>586</v>
      </c>
      <c r="E42" s="166" t="s">
        <v>1036</v>
      </c>
      <c r="F42" s="60" t="s">
        <v>587</v>
      </c>
      <c r="G42" s="81">
        <f>+B33</f>
        <v>148421</v>
      </c>
    </row>
    <row r="43" spans="2:7" x14ac:dyDescent="0.2">
      <c r="B43" s="78">
        <v>14684</v>
      </c>
      <c r="C43" s="88" t="s">
        <v>585</v>
      </c>
      <c r="E43" s="169" t="s">
        <v>1037</v>
      </c>
      <c r="F43" s="89" t="s">
        <v>586</v>
      </c>
      <c r="G43" s="81">
        <f>G44+G45+G47+G48+G49</f>
        <v>9743</v>
      </c>
    </row>
    <row r="44" spans="2:7" x14ac:dyDescent="0.2">
      <c r="B44" s="78">
        <v>15997</v>
      </c>
      <c r="C44" s="79" t="s">
        <v>584</v>
      </c>
      <c r="E44" s="169" t="s">
        <v>1064</v>
      </c>
      <c r="F44" s="75" t="s">
        <v>1065</v>
      </c>
      <c r="G44" s="81">
        <v>9725</v>
      </c>
    </row>
    <row r="45" spans="2:7" x14ac:dyDescent="0.2">
      <c r="B45" s="78">
        <v>0</v>
      </c>
      <c r="C45" s="79" t="s">
        <v>583</v>
      </c>
      <c r="D45" s="77"/>
      <c r="E45" s="166" t="s">
        <v>1066</v>
      </c>
      <c r="F45" s="75" t="s">
        <v>1067</v>
      </c>
      <c r="G45" s="81">
        <v>18</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127483</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158164</v>
      </c>
      <c r="C52" s="84" t="s">
        <v>1039</v>
      </c>
      <c r="D52" s="72"/>
      <c r="E52" s="167" t="s">
        <v>1039</v>
      </c>
      <c r="F52" s="72"/>
      <c r="G52" s="85">
        <f>G42+G43+G50</f>
        <v>158164</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7262</v>
      </c>
      <c r="C59" s="79" t="s">
        <v>1040</v>
      </c>
      <c r="D59" s="80" t="s">
        <v>578</v>
      </c>
      <c r="E59" s="166" t="s">
        <v>1038</v>
      </c>
      <c r="F59" s="60" t="s">
        <v>577</v>
      </c>
      <c r="G59" s="81">
        <f>+B49</f>
        <v>127483</v>
      </c>
    </row>
    <row r="60" spans="2:7" x14ac:dyDescent="0.2">
      <c r="B60" s="78">
        <v>7262</v>
      </c>
      <c r="C60" s="79" t="s">
        <v>576</v>
      </c>
      <c r="E60" s="166" t="s">
        <v>1058</v>
      </c>
      <c r="F60" s="79" t="s">
        <v>1059</v>
      </c>
      <c r="G60" s="81">
        <f>G61+G62</f>
        <v>1152</v>
      </c>
    </row>
    <row r="61" spans="2:7" x14ac:dyDescent="0.2">
      <c r="B61" s="78">
        <v>0</v>
      </c>
      <c r="C61" s="79" t="s">
        <v>575</v>
      </c>
      <c r="E61" s="166" t="s">
        <v>1076</v>
      </c>
      <c r="F61" s="75" t="s">
        <v>1077</v>
      </c>
      <c r="G61" s="81">
        <v>0</v>
      </c>
    </row>
    <row r="62" spans="2:7" x14ac:dyDescent="0.2">
      <c r="B62" s="78">
        <v>1152</v>
      </c>
      <c r="C62" s="79" t="s">
        <v>1041</v>
      </c>
      <c r="D62" s="79" t="s">
        <v>574</v>
      </c>
      <c r="E62" s="166" t="s">
        <v>1078</v>
      </c>
      <c r="F62" s="75" t="s">
        <v>1079</v>
      </c>
      <c r="G62" s="81">
        <v>1152</v>
      </c>
    </row>
    <row r="63" spans="2:7" x14ac:dyDescent="0.2">
      <c r="B63" s="78"/>
      <c r="D63" s="79" t="s">
        <v>573</v>
      </c>
      <c r="E63" s="166" t="s">
        <v>1042</v>
      </c>
      <c r="F63" s="75" t="s">
        <v>572</v>
      </c>
      <c r="G63" s="81">
        <f>G64+G65+G66</f>
        <v>701</v>
      </c>
    </row>
    <row r="64" spans="2:7" x14ac:dyDescent="0.2">
      <c r="B64" s="78">
        <f>B65+B66+B67</f>
        <v>7365</v>
      </c>
      <c r="C64" s="79" t="s">
        <v>1042</v>
      </c>
      <c r="D64" s="75" t="s">
        <v>572</v>
      </c>
      <c r="E64" s="166" t="s">
        <v>1080</v>
      </c>
      <c r="F64" s="75" t="s">
        <v>1081</v>
      </c>
      <c r="G64" s="81">
        <v>0</v>
      </c>
    </row>
    <row r="65" spans="2:7" x14ac:dyDescent="0.2">
      <c r="B65" s="78">
        <v>876</v>
      </c>
      <c r="C65" s="79" t="s">
        <v>571</v>
      </c>
      <c r="E65" s="166" t="s">
        <v>1082</v>
      </c>
      <c r="F65" s="75" t="s">
        <v>1083</v>
      </c>
      <c r="G65" s="81">
        <v>123</v>
      </c>
    </row>
    <row r="66" spans="2:7" x14ac:dyDescent="0.2">
      <c r="B66" s="78">
        <v>0</v>
      </c>
      <c r="C66" s="79" t="s">
        <v>570</v>
      </c>
      <c r="E66" s="166" t="s">
        <v>1084</v>
      </c>
      <c r="F66" s="75" t="s">
        <v>1085</v>
      </c>
      <c r="G66" s="81">
        <v>578</v>
      </c>
    </row>
    <row r="67" spans="2:7" x14ac:dyDescent="0.2">
      <c r="B67" s="78">
        <v>6489</v>
      </c>
      <c r="C67" s="79" t="s">
        <v>569</v>
      </c>
      <c r="E67" s="76"/>
      <c r="F67" s="77"/>
      <c r="G67" s="81"/>
    </row>
    <row r="68" spans="2:7" x14ac:dyDescent="0.2">
      <c r="B68" s="78">
        <f>G70-B59-B62-B64</f>
        <v>113557</v>
      </c>
      <c r="C68" s="79" t="s">
        <v>1043</v>
      </c>
      <c r="D68" s="79" t="s">
        <v>564</v>
      </c>
      <c r="E68" s="76"/>
      <c r="F68" s="77"/>
      <c r="G68" s="81"/>
    </row>
    <row r="69" spans="2:7" ht="17.45" customHeight="1" x14ac:dyDescent="0.2">
      <c r="B69" s="78"/>
      <c r="E69" s="76"/>
      <c r="F69" s="77"/>
      <c r="G69" s="81"/>
    </row>
    <row r="70" spans="2:7" ht="17.45" customHeight="1" x14ac:dyDescent="0.2">
      <c r="B70" s="83">
        <f>B59+B62+B64+B68</f>
        <v>129336</v>
      </c>
      <c r="C70" s="84" t="s">
        <v>1039</v>
      </c>
      <c r="D70" s="72"/>
      <c r="E70" s="167" t="s">
        <v>1039</v>
      </c>
      <c r="F70" s="72"/>
      <c r="G70" s="85">
        <f>G59+G60+G63</f>
        <v>129336</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113557</v>
      </c>
    </row>
    <row r="78" spans="2:7" x14ac:dyDescent="0.2">
      <c r="B78" s="78"/>
      <c r="D78" s="79" t="s">
        <v>563</v>
      </c>
      <c r="E78" s="166"/>
      <c r="F78" s="79"/>
      <c r="G78" s="81"/>
    </row>
    <row r="79" spans="2:7" x14ac:dyDescent="0.2">
      <c r="B79" s="78">
        <f>G82-B77</f>
        <v>113557</v>
      </c>
      <c r="C79" s="79" t="s">
        <v>1045</v>
      </c>
      <c r="D79" s="62" t="s">
        <v>562</v>
      </c>
      <c r="E79" s="76"/>
      <c r="F79" s="77"/>
      <c r="G79" s="81"/>
    </row>
    <row r="80" spans="2:7" x14ac:dyDescent="0.2">
      <c r="B80" s="78">
        <f>B79-B13</f>
        <v>24953</v>
      </c>
      <c r="C80" s="79" t="s">
        <v>1046</v>
      </c>
      <c r="D80" s="60" t="s">
        <v>559</v>
      </c>
      <c r="E80" s="76"/>
      <c r="F80" s="77"/>
      <c r="G80" s="81"/>
    </row>
    <row r="81" spans="2:7" x14ac:dyDescent="0.2">
      <c r="B81" s="78"/>
      <c r="E81" s="76"/>
      <c r="F81" s="77"/>
      <c r="G81" s="81"/>
    </row>
    <row r="82" spans="2:7" x14ac:dyDescent="0.2">
      <c r="B82" s="83">
        <f>B77+B79</f>
        <v>113557</v>
      </c>
      <c r="C82" s="84" t="s">
        <v>1039</v>
      </c>
      <c r="D82" s="72"/>
      <c r="E82" s="167" t="s">
        <v>1039</v>
      </c>
      <c r="F82" s="72"/>
      <c r="G82" s="85">
        <f>G77</f>
        <v>113557</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34315</v>
      </c>
      <c r="C92" s="79" t="s">
        <v>1047</v>
      </c>
      <c r="D92" s="60" t="s">
        <v>552</v>
      </c>
      <c r="E92" s="166" t="s">
        <v>1045</v>
      </c>
      <c r="F92" s="60" t="s">
        <v>559</v>
      </c>
      <c r="G92" s="81">
        <f>+B80</f>
        <v>24953</v>
      </c>
    </row>
    <row r="93" spans="2:7" x14ac:dyDescent="0.2">
      <c r="B93" s="78"/>
      <c r="D93" s="62" t="s">
        <v>550</v>
      </c>
      <c r="E93" s="166" t="s">
        <v>1053</v>
      </c>
      <c r="F93" s="75" t="s">
        <v>558</v>
      </c>
      <c r="G93" s="81">
        <f>G94+G95</f>
        <v>21602</v>
      </c>
    </row>
    <row r="94" spans="2:7" x14ac:dyDescent="0.2">
      <c r="B94" s="78"/>
      <c r="D94" s="79"/>
      <c r="E94" s="166" t="s">
        <v>557</v>
      </c>
      <c r="G94" s="81">
        <v>21276</v>
      </c>
    </row>
    <row r="95" spans="2:7" x14ac:dyDescent="0.2">
      <c r="B95" s="78"/>
      <c r="D95" s="79"/>
      <c r="E95" s="166" t="s">
        <v>556</v>
      </c>
      <c r="G95" s="81">
        <v>326</v>
      </c>
    </row>
    <row r="96" spans="2:7" x14ac:dyDescent="0.2">
      <c r="B96" s="78"/>
      <c r="C96" s="79"/>
      <c r="E96" s="166" t="s">
        <v>1054</v>
      </c>
      <c r="F96" s="75" t="s">
        <v>555</v>
      </c>
      <c r="G96" s="81">
        <f>G97</f>
        <v>-12240</v>
      </c>
    </row>
    <row r="97" spans="2:7" x14ac:dyDescent="0.2">
      <c r="B97" s="90"/>
      <c r="C97" s="91"/>
      <c r="D97" s="79"/>
      <c r="E97" s="166" t="s">
        <v>1086</v>
      </c>
      <c r="F97" s="92" t="s">
        <v>1087</v>
      </c>
      <c r="G97" s="81">
        <v>-12240</v>
      </c>
    </row>
    <row r="98" spans="2:7" x14ac:dyDescent="0.2">
      <c r="B98" s="78"/>
      <c r="E98" s="76"/>
      <c r="F98" s="77"/>
      <c r="G98" s="81"/>
    </row>
    <row r="99" spans="2:7" x14ac:dyDescent="0.2">
      <c r="B99" s="83">
        <f>B92</f>
        <v>34315</v>
      </c>
      <c r="C99" s="84" t="s">
        <v>1039</v>
      </c>
      <c r="D99" s="72"/>
      <c r="E99" s="167" t="s">
        <v>1039</v>
      </c>
      <c r="F99" s="72"/>
      <c r="G99" s="85">
        <f>G92+G93+G96</f>
        <v>34315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127233</v>
      </c>
      <c r="C106" s="79" t="s">
        <v>1048</v>
      </c>
      <c r="D106" s="94" t="s">
        <v>553</v>
      </c>
      <c r="E106" s="76"/>
      <c r="F106" s="77"/>
      <c r="G106" s="76"/>
    </row>
    <row r="107" spans="2:7" x14ac:dyDescent="0.2">
      <c r="B107" s="78">
        <v>119947</v>
      </c>
      <c r="C107" s="79" t="s">
        <v>1049</v>
      </c>
      <c r="D107" s="79"/>
      <c r="E107" s="166" t="s">
        <v>1047</v>
      </c>
      <c r="F107" s="62" t="s">
        <v>552</v>
      </c>
      <c r="G107" s="81"/>
    </row>
    <row r="108" spans="2:7" x14ac:dyDescent="0.2">
      <c r="B108" s="78">
        <f>-B13</f>
        <v>-88604</v>
      </c>
      <c r="C108" s="79" t="s">
        <v>1055</v>
      </c>
      <c r="D108" s="79" t="s">
        <v>551</v>
      </c>
      <c r="E108" s="166"/>
      <c r="F108" s="61" t="s">
        <v>550</v>
      </c>
      <c r="G108" s="81">
        <f>B92</f>
        <v>34315</v>
      </c>
    </row>
    <row r="109" spans="2:7" x14ac:dyDescent="0.2">
      <c r="B109" s="78">
        <v>7286</v>
      </c>
      <c r="C109" s="88" t="s">
        <v>549</v>
      </c>
      <c r="D109" s="79" t="s">
        <v>1088</v>
      </c>
      <c r="E109" s="76"/>
      <c r="F109" s="95"/>
      <c r="G109" s="96"/>
    </row>
    <row r="110" spans="2:7" x14ac:dyDescent="0.2">
      <c r="B110" s="78">
        <v>0</v>
      </c>
      <c r="C110" s="88" t="s">
        <v>548</v>
      </c>
      <c r="D110" s="79" t="s">
        <v>547</v>
      </c>
      <c r="E110" s="170"/>
      <c r="G110" s="81"/>
    </row>
    <row r="111" spans="2:7" x14ac:dyDescent="0.2">
      <c r="B111" s="78">
        <v>2710</v>
      </c>
      <c r="C111" s="88" t="s">
        <v>1050</v>
      </c>
      <c r="D111" s="79" t="s">
        <v>1089</v>
      </c>
      <c r="E111" s="76"/>
      <c r="F111" s="95"/>
      <c r="G111" s="96"/>
    </row>
    <row r="112" spans="2:7" x14ac:dyDescent="0.2">
      <c r="B112" s="78"/>
      <c r="C112" s="79"/>
      <c r="D112" s="79" t="s">
        <v>1090</v>
      </c>
      <c r="E112" s="170"/>
      <c r="G112" s="81"/>
    </row>
    <row r="113" spans="2:7" x14ac:dyDescent="0.2">
      <c r="B113" s="78">
        <f>G115-B106-B108-B111</f>
        <v>-7024</v>
      </c>
      <c r="C113" s="168" t="s">
        <v>1051</v>
      </c>
      <c r="D113" s="60" t="s">
        <v>546</v>
      </c>
      <c r="E113" s="170"/>
      <c r="F113" s="92"/>
      <c r="G113" s="81"/>
    </row>
    <row r="114" spans="2:7" x14ac:dyDescent="0.2">
      <c r="B114" s="78"/>
      <c r="D114" s="79"/>
      <c r="E114" s="170"/>
      <c r="F114" s="77"/>
      <c r="G114" s="81"/>
    </row>
    <row r="115" spans="2:7" x14ac:dyDescent="0.2">
      <c r="B115" s="83">
        <f>B106+B108+B111+B113</f>
        <v>34315</v>
      </c>
      <c r="C115" s="84" t="s">
        <v>1039</v>
      </c>
      <c r="D115" s="98"/>
      <c r="E115" s="167" t="s">
        <v>1039</v>
      </c>
      <c r="F115" s="72"/>
      <c r="G115" s="85">
        <f>G108</f>
        <v>34315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-7024</v>
      </c>
    </row>
    <row r="123" spans="2:7" ht="15" x14ac:dyDescent="0.2">
      <c r="B123" s="78">
        <f>B125+B128+B131+B134+B137+B142+B143+B144</f>
        <v>-1177</v>
      </c>
      <c r="C123" s="52"/>
      <c r="D123" s="79" t="s">
        <v>540</v>
      </c>
      <c r="E123" s="52"/>
      <c r="F123" s="52"/>
      <c r="G123" s="81">
        <f>G125+G128+G131+G134+G137+G142+G143+G144</f>
        <v>5847</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10045</v>
      </c>
      <c r="D128" s="79" t="s">
        <v>536</v>
      </c>
      <c r="G128" s="81">
        <f>G129+G130</f>
        <v>217</v>
      </c>
    </row>
    <row r="129" spans="2:7" x14ac:dyDescent="0.2">
      <c r="B129" s="78">
        <v>24490</v>
      </c>
      <c r="D129" s="79" t="s">
        <v>535</v>
      </c>
      <c r="G129" s="81">
        <v>0</v>
      </c>
    </row>
    <row r="130" spans="2:7" x14ac:dyDescent="0.2">
      <c r="B130" s="78">
        <v>-14445</v>
      </c>
      <c r="D130" s="79" t="s">
        <v>534</v>
      </c>
      <c r="G130" s="81">
        <v>217</v>
      </c>
    </row>
    <row r="131" spans="2:7" x14ac:dyDescent="0.2">
      <c r="B131" s="78">
        <f>B132+B133</f>
        <v>2639</v>
      </c>
      <c r="D131" s="79" t="s">
        <v>533</v>
      </c>
      <c r="G131" s="81">
        <f>G132+G133</f>
        <v>0</v>
      </c>
    </row>
    <row r="132" spans="2:7" x14ac:dyDescent="0.2">
      <c r="B132" s="78">
        <v>-24081</v>
      </c>
      <c r="D132" s="79" t="s">
        <v>532</v>
      </c>
      <c r="G132" s="81">
        <v>0</v>
      </c>
    </row>
    <row r="133" spans="2:7" x14ac:dyDescent="0.2">
      <c r="B133" s="78">
        <v>26720</v>
      </c>
      <c r="D133" s="79" t="s">
        <v>531</v>
      </c>
      <c r="G133" s="81">
        <v>0</v>
      </c>
    </row>
    <row r="134" spans="2:7" x14ac:dyDescent="0.2">
      <c r="B134" s="78">
        <f>B135+B136</f>
        <v>-4051</v>
      </c>
      <c r="D134" s="79" t="s">
        <v>530</v>
      </c>
      <c r="G134" s="81">
        <f>G135+G136</f>
        <v>-6259</v>
      </c>
    </row>
    <row r="135" spans="2:7" x14ac:dyDescent="0.2">
      <c r="B135" s="78">
        <v>-583</v>
      </c>
      <c r="D135" s="79" t="s">
        <v>529</v>
      </c>
      <c r="G135" s="81">
        <v>-2351</v>
      </c>
    </row>
    <row r="136" spans="2:7" x14ac:dyDescent="0.2">
      <c r="B136" s="78">
        <v>-3468</v>
      </c>
      <c r="D136" s="79" t="s">
        <v>528</v>
      </c>
      <c r="G136" s="81">
        <v>-3908</v>
      </c>
    </row>
    <row r="137" spans="2:7" x14ac:dyDescent="0.2">
      <c r="B137" s="78">
        <f>B138+B141</f>
        <v>8</v>
      </c>
      <c r="D137" s="97" t="s">
        <v>527</v>
      </c>
      <c r="G137" s="81">
        <f>G138+G141</f>
        <v>4698</v>
      </c>
    </row>
    <row r="138" spans="2:7" x14ac:dyDescent="0.2">
      <c r="B138" s="78">
        <f>B139+B140</f>
        <v>8</v>
      </c>
      <c r="D138" s="97" t="s">
        <v>526</v>
      </c>
      <c r="G138" s="81">
        <f>G139+G140</f>
        <v>4698</v>
      </c>
    </row>
    <row r="139" spans="2:7" x14ac:dyDescent="0.2">
      <c r="B139" s="78">
        <v>8</v>
      </c>
      <c r="D139" s="97" t="s">
        <v>525</v>
      </c>
      <c r="G139" s="81">
        <v>4698</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-594</v>
      </c>
    </row>
    <row r="144" spans="2:7" x14ac:dyDescent="0.2">
      <c r="B144" s="78">
        <f>B145+B146</f>
        <v>-9818</v>
      </c>
      <c r="D144" s="79" t="s">
        <v>520</v>
      </c>
      <c r="G144" s="81">
        <f>G145+G146</f>
        <v>7785</v>
      </c>
    </row>
    <row r="145" spans="2:7" x14ac:dyDescent="0.2">
      <c r="B145" s="78">
        <v>-2685</v>
      </c>
      <c r="D145" s="79" t="s">
        <v>519</v>
      </c>
      <c r="G145" s="81">
        <v>12936</v>
      </c>
    </row>
    <row r="146" spans="2:7" x14ac:dyDescent="0.2">
      <c r="B146" s="83">
        <v>-7133</v>
      </c>
      <c r="C146" s="99"/>
      <c r="D146" s="98" t="s">
        <v>518</v>
      </c>
      <c r="E146" s="99"/>
      <c r="F146" s="99"/>
      <c r="G146" s="85">
        <v>-5151</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698</v>
      </c>
      <c r="C3" s="117"/>
      <c r="D3" s="121"/>
      <c r="E3" s="117"/>
      <c r="F3" s="117"/>
      <c r="G3" s="117"/>
      <c r="H3" s="117"/>
      <c r="I3" s="117"/>
      <c r="J3" s="117"/>
      <c r="K3" s="117"/>
      <c r="L3" s="122"/>
    </row>
    <row r="4" spans="2:12" s="120" customFormat="1" ht="15" customHeight="1" x14ac:dyDescent="0.25">
      <c r="B4" s="70" t="s">
        <v>697</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23199</v>
      </c>
      <c r="C11" s="79" t="s">
        <v>1029</v>
      </c>
      <c r="D11" s="79" t="s">
        <v>599</v>
      </c>
      <c r="E11" s="166" t="s">
        <v>1052</v>
      </c>
      <c r="F11" s="80" t="s">
        <v>598</v>
      </c>
      <c r="G11" s="81">
        <f>G12+G13</f>
        <v>43856</v>
      </c>
    </row>
    <row r="12" spans="2:12" x14ac:dyDescent="0.2">
      <c r="B12" s="78">
        <f>G11-B11</f>
        <v>20657</v>
      </c>
      <c r="C12" s="79" t="s">
        <v>1030</v>
      </c>
      <c r="D12" s="60" t="s">
        <v>593</v>
      </c>
      <c r="E12" s="166" t="s">
        <v>1060</v>
      </c>
      <c r="F12" s="77" t="s">
        <v>1061</v>
      </c>
      <c r="G12" s="81">
        <v>43314</v>
      </c>
    </row>
    <row r="13" spans="2:12" x14ac:dyDescent="0.2">
      <c r="B13" s="78">
        <v>3955</v>
      </c>
      <c r="C13" s="79" t="s">
        <v>1031</v>
      </c>
      <c r="D13" s="79" t="s">
        <v>551</v>
      </c>
      <c r="E13" s="166" t="s">
        <v>1062</v>
      </c>
      <c r="F13" s="75" t="s">
        <v>1063</v>
      </c>
      <c r="G13" s="81">
        <v>542</v>
      </c>
    </row>
    <row r="14" spans="2:12" x14ac:dyDescent="0.2">
      <c r="B14" s="78">
        <f>B12-B13</f>
        <v>16702</v>
      </c>
      <c r="C14" s="79" t="s">
        <v>1032</v>
      </c>
      <c r="D14" s="60" t="s">
        <v>597</v>
      </c>
      <c r="E14" s="166"/>
      <c r="F14" s="77"/>
      <c r="G14" s="81"/>
    </row>
    <row r="15" spans="2:12" ht="7.15" customHeight="1" x14ac:dyDescent="0.2">
      <c r="B15" s="78"/>
      <c r="E15" s="76"/>
      <c r="F15" s="77"/>
      <c r="G15" s="81"/>
    </row>
    <row r="16" spans="2:12" x14ac:dyDescent="0.2">
      <c r="B16" s="83">
        <f>B11+B12</f>
        <v>43856</v>
      </c>
      <c r="C16" s="84" t="s">
        <v>545</v>
      </c>
      <c r="D16" s="72"/>
      <c r="E16" s="167" t="s">
        <v>1039</v>
      </c>
      <c r="F16" s="72"/>
      <c r="G16" s="85">
        <f>G11</f>
        <v>43856</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27655</v>
      </c>
      <c r="C26" s="79" t="s">
        <v>1033</v>
      </c>
      <c r="D26" s="79" t="s">
        <v>594</v>
      </c>
      <c r="E26" s="166" t="s">
        <v>1030</v>
      </c>
      <c r="F26" s="62" t="s">
        <v>593</v>
      </c>
      <c r="G26" s="81">
        <f>+B12</f>
        <v>20657</v>
      </c>
    </row>
    <row r="27" spans="2:7" x14ac:dyDescent="0.2">
      <c r="B27" s="78">
        <v>22463</v>
      </c>
      <c r="C27" s="79" t="s">
        <v>592</v>
      </c>
      <c r="E27" s="76"/>
      <c r="F27" s="77"/>
      <c r="G27" s="81"/>
    </row>
    <row r="28" spans="2:7" x14ac:dyDescent="0.2">
      <c r="B28" s="78">
        <f>B29+B30</f>
        <v>5192</v>
      </c>
      <c r="C28" s="79" t="s">
        <v>591</v>
      </c>
      <c r="E28" s="76"/>
      <c r="F28" s="77"/>
      <c r="G28" s="81"/>
    </row>
    <row r="29" spans="2:7" x14ac:dyDescent="0.2">
      <c r="B29" s="78">
        <v>4890</v>
      </c>
      <c r="C29" s="79" t="s">
        <v>1056</v>
      </c>
      <c r="E29" s="76"/>
      <c r="F29" s="77"/>
      <c r="G29" s="81"/>
    </row>
    <row r="30" spans="2:7" x14ac:dyDescent="0.2">
      <c r="B30" s="78">
        <v>302</v>
      </c>
      <c r="C30" s="79" t="s">
        <v>1057</v>
      </c>
      <c r="E30" s="76"/>
      <c r="F30" s="77"/>
      <c r="G30" s="81"/>
    </row>
    <row r="31" spans="2:7" ht="12.75" customHeight="1" x14ac:dyDescent="0.2">
      <c r="B31" s="78">
        <v>2231</v>
      </c>
      <c r="C31" s="79" t="s">
        <v>1034</v>
      </c>
      <c r="D31" s="75" t="s">
        <v>590</v>
      </c>
      <c r="E31" s="76"/>
      <c r="F31" s="77"/>
      <c r="G31" s="81"/>
    </row>
    <row r="32" spans="2:7" ht="12.75" customHeight="1" x14ac:dyDescent="0.2">
      <c r="B32" s="78">
        <v>-14</v>
      </c>
      <c r="C32" s="79" t="s">
        <v>1035</v>
      </c>
      <c r="D32" s="75" t="s">
        <v>589</v>
      </c>
      <c r="E32" s="76"/>
      <c r="F32" s="77"/>
      <c r="G32" s="81"/>
    </row>
    <row r="33" spans="2:7" x14ac:dyDescent="0.2">
      <c r="B33" s="78">
        <f>G35-B26-B31-B32</f>
        <v>-9215</v>
      </c>
      <c r="C33" s="79" t="s">
        <v>1036</v>
      </c>
      <c r="D33" s="60" t="s">
        <v>587</v>
      </c>
      <c r="E33" s="76"/>
      <c r="F33" s="77"/>
      <c r="G33" s="81"/>
    </row>
    <row r="34" spans="2:7" x14ac:dyDescent="0.2">
      <c r="B34" s="78"/>
      <c r="E34" s="76"/>
      <c r="F34" s="77"/>
      <c r="G34" s="81"/>
    </row>
    <row r="35" spans="2:7" x14ac:dyDescent="0.2">
      <c r="B35" s="83">
        <f>B26+B31+B32+B33</f>
        <v>20657</v>
      </c>
      <c r="C35" s="84" t="s">
        <v>1039</v>
      </c>
      <c r="D35" s="72"/>
      <c r="E35" s="167" t="s">
        <v>1039</v>
      </c>
      <c r="F35" s="72"/>
      <c r="G35" s="85">
        <f>G26</f>
        <v>20657</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9850</v>
      </c>
      <c r="C42" s="79" t="s">
        <v>1037</v>
      </c>
      <c r="D42" s="82" t="s">
        <v>586</v>
      </c>
      <c r="E42" s="166" t="s">
        <v>1036</v>
      </c>
      <c r="F42" s="60" t="s">
        <v>587</v>
      </c>
      <c r="G42" s="81">
        <f>+B33</f>
        <v>-9215</v>
      </c>
    </row>
    <row r="43" spans="2:7" x14ac:dyDescent="0.2">
      <c r="B43" s="78">
        <v>8851</v>
      </c>
      <c r="C43" s="88" t="s">
        <v>585</v>
      </c>
      <c r="E43" s="169" t="s">
        <v>1037</v>
      </c>
      <c r="F43" s="89" t="s">
        <v>586</v>
      </c>
      <c r="G43" s="81">
        <f>G44+G45+G47+G48+G49</f>
        <v>247534</v>
      </c>
    </row>
    <row r="44" spans="2:7" x14ac:dyDescent="0.2">
      <c r="B44" s="78">
        <v>999</v>
      </c>
      <c r="C44" s="79" t="s">
        <v>584</v>
      </c>
      <c r="E44" s="169" t="s">
        <v>1064</v>
      </c>
      <c r="F44" s="75" t="s">
        <v>1065</v>
      </c>
      <c r="G44" s="81">
        <v>20266</v>
      </c>
    </row>
    <row r="45" spans="2:7" x14ac:dyDescent="0.2">
      <c r="B45" s="78">
        <v>0</v>
      </c>
      <c r="C45" s="79" t="s">
        <v>583</v>
      </c>
      <c r="D45" s="77"/>
      <c r="E45" s="166" t="s">
        <v>1066</v>
      </c>
      <c r="F45" s="75" t="s">
        <v>1067</v>
      </c>
      <c r="G45" s="81">
        <v>227268</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228469</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238319</v>
      </c>
      <c r="C52" s="84" t="s">
        <v>1039</v>
      </c>
      <c r="D52" s="72"/>
      <c r="E52" s="167" t="s">
        <v>1039</v>
      </c>
      <c r="F52" s="72"/>
      <c r="G52" s="85">
        <f>G42+G43+G50</f>
        <v>238319</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-1291</v>
      </c>
      <c r="C59" s="79" t="s">
        <v>1040</v>
      </c>
      <c r="D59" s="80" t="s">
        <v>578</v>
      </c>
      <c r="E59" s="166" t="s">
        <v>1038</v>
      </c>
      <c r="F59" s="60" t="s">
        <v>577</v>
      </c>
      <c r="G59" s="81">
        <f>+B49</f>
        <v>228469</v>
      </c>
    </row>
    <row r="60" spans="2:7" x14ac:dyDescent="0.2">
      <c r="B60" s="78">
        <v>-1291</v>
      </c>
      <c r="C60" s="79" t="s">
        <v>576</v>
      </c>
      <c r="E60" s="166" t="s">
        <v>1058</v>
      </c>
      <c r="F60" s="79" t="s">
        <v>1059</v>
      </c>
      <c r="G60" s="81">
        <f>G61+G62</f>
        <v>302</v>
      </c>
    </row>
    <row r="61" spans="2:7" x14ac:dyDescent="0.2">
      <c r="B61" s="78">
        <v>0</v>
      </c>
      <c r="C61" s="79" t="s">
        <v>575</v>
      </c>
      <c r="E61" s="166" t="s">
        <v>1076</v>
      </c>
      <c r="F61" s="75" t="s">
        <v>1077</v>
      </c>
      <c r="G61" s="81">
        <v>0</v>
      </c>
    </row>
    <row r="62" spans="2:7" x14ac:dyDescent="0.2">
      <c r="B62" s="78">
        <v>302</v>
      </c>
      <c r="C62" s="79" t="s">
        <v>1041</v>
      </c>
      <c r="D62" s="79" t="s">
        <v>574</v>
      </c>
      <c r="E62" s="166" t="s">
        <v>1078</v>
      </c>
      <c r="F62" s="75" t="s">
        <v>1079</v>
      </c>
      <c r="G62" s="81">
        <v>302</v>
      </c>
    </row>
    <row r="63" spans="2:7" x14ac:dyDescent="0.2">
      <c r="B63" s="78"/>
      <c r="D63" s="79" t="s">
        <v>573</v>
      </c>
      <c r="E63" s="166" t="s">
        <v>1042</v>
      </c>
      <c r="F63" s="75" t="s">
        <v>572</v>
      </c>
      <c r="G63" s="81">
        <f>G64+G65+G66</f>
        <v>121</v>
      </c>
    </row>
    <row r="64" spans="2:7" x14ac:dyDescent="0.2">
      <c r="B64" s="78">
        <f>B65+B66+B67</f>
        <v>140</v>
      </c>
      <c r="C64" s="79" t="s">
        <v>1042</v>
      </c>
      <c r="D64" s="75" t="s">
        <v>572</v>
      </c>
      <c r="E64" s="166" t="s">
        <v>1080</v>
      </c>
      <c r="F64" s="75" t="s">
        <v>1081</v>
      </c>
      <c r="G64" s="81">
        <v>0</v>
      </c>
    </row>
    <row r="65" spans="2:7" x14ac:dyDescent="0.2">
      <c r="B65" s="78">
        <v>125</v>
      </c>
      <c r="C65" s="79" t="s">
        <v>571</v>
      </c>
      <c r="E65" s="166" t="s">
        <v>1082</v>
      </c>
      <c r="F65" s="75" t="s">
        <v>1083</v>
      </c>
      <c r="G65" s="81">
        <v>1</v>
      </c>
    </row>
    <row r="66" spans="2:7" x14ac:dyDescent="0.2">
      <c r="B66" s="78">
        <v>0</v>
      </c>
      <c r="C66" s="79" t="s">
        <v>570</v>
      </c>
      <c r="E66" s="166" t="s">
        <v>1084</v>
      </c>
      <c r="F66" s="75" t="s">
        <v>1085</v>
      </c>
      <c r="G66" s="81">
        <v>120</v>
      </c>
    </row>
    <row r="67" spans="2:7" x14ac:dyDescent="0.2">
      <c r="B67" s="78">
        <v>15</v>
      </c>
      <c r="C67" s="79" t="s">
        <v>569</v>
      </c>
      <c r="E67" s="76"/>
      <c r="F67" s="77"/>
      <c r="G67" s="81"/>
    </row>
    <row r="68" spans="2:7" x14ac:dyDescent="0.2">
      <c r="B68" s="78">
        <f>G70-B59-B62-B64</f>
        <v>229741</v>
      </c>
      <c r="C68" s="79" t="s">
        <v>1043</v>
      </c>
      <c r="D68" s="79" t="s">
        <v>564</v>
      </c>
      <c r="E68" s="76"/>
      <c r="F68" s="77"/>
      <c r="G68" s="81"/>
    </row>
    <row r="69" spans="2:7" ht="17.45" customHeight="1" x14ac:dyDescent="0.2">
      <c r="B69" s="78"/>
      <c r="E69" s="76"/>
      <c r="F69" s="77"/>
      <c r="G69" s="81"/>
    </row>
    <row r="70" spans="2:7" ht="17.45" customHeight="1" x14ac:dyDescent="0.2">
      <c r="B70" s="83">
        <f>B59+B62+B64+B68</f>
        <v>228892</v>
      </c>
      <c r="C70" s="84" t="s">
        <v>1039</v>
      </c>
      <c r="D70" s="72"/>
      <c r="E70" s="167" t="s">
        <v>1039</v>
      </c>
      <c r="F70" s="72"/>
      <c r="G70" s="85">
        <f>G59+G60+G63</f>
        <v>228892</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229741</v>
      </c>
    </row>
    <row r="78" spans="2:7" x14ac:dyDescent="0.2">
      <c r="B78" s="78"/>
      <c r="D78" s="79" t="s">
        <v>563</v>
      </c>
      <c r="E78" s="166"/>
      <c r="F78" s="79"/>
      <c r="G78" s="81"/>
    </row>
    <row r="79" spans="2:7" x14ac:dyDescent="0.2">
      <c r="B79" s="78">
        <f>G82-B77</f>
        <v>229741</v>
      </c>
      <c r="C79" s="79" t="s">
        <v>1045</v>
      </c>
      <c r="D79" s="62" t="s">
        <v>562</v>
      </c>
      <c r="E79" s="76"/>
      <c r="F79" s="77"/>
      <c r="G79" s="81"/>
    </row>
    <row r="80" spans="2:7" x14ac:dyDescent="0.2">
      <c r="B80" s="78">
        <f>B79-B13</f>
        <v>225786</v>
      </c>
      <c r="C80" s="79" t="s">
        <v>1046</v>
      </c>
      <c r="D80" s="60" t="s">
        <v>559</v>
      </c>
      <c r="E80" s="76"/>
      <c r="F80" s="77"/>
      <c r="G80" s="81"/>
    </row>
    <row r="81" spans="2:7" x14ac:dyDescent="0.2">
      <c r="B81" s="78"/>
      <c r="E81" s="76"/>
      <c r="F81" s="77"/>
      <c r="G81" s="81"/>
    </row>
    <row r="82" spans="2:7" x14ac:dyDescent="0.2">
      <c r="B82" s="83">
        <f>B77+B79</f>
        <v>229741</v>
      </c>
      <c r="C82" s="84" t="s">
        <v>1039</v>
      </c>
      <c r="D82" s="72"/>
      <c r="E82" s="167" t="s">
        <v>1039</v>
      </c>
      <c r="F82" s="72"/>
      <c r="G82" s="85">
        <f>G77</f>
        <v>229741</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88443</v>
      </c>
      <c r="C92" s="79" t="s">
        <v>1047</v>
      </c>
      <c r="D92" s="60" t="s">
        <v>552</v>
      </c>
      <c r="E92" s="166" t="s">
        <v>1045</v>
      </c>
      <c r="F92" s="60" t="s">
        <v>559</v>
      </c>
      <c r="G92" s="81">
        <f>+B80</f>
        <v>225786</v>
      </c>
    </row>
    <row r="93" spans="2:7" x14ac:dyDescent="0.2">
      <c r="B93" s="78"/>
      <c r="D93" s="62" t="s">
        <v>550</v>
      </c>
      <c r="E93" s="166" t="s">
        <v>1053</v>
      </c>
      <c r="F93" s="75" t="s">
        <v>558</v>
      </c>
      <c r="G93" s="81">
        <f>G94+G95</f>
        <v>53762</v>
      </c>
    </row>
    <row r="94" spans="2:7" x14ac:dyDescent="0.2">
      <c r="B94" s="78"/>
      <c r="D94" s="79"/>
      <c r="E94" s="166" t="s">
        <v>557</v>
      </c>
      <c r="G94" s="81">
        <v>0</v>
      </c>
    </row>
    <row r="95" spans="2:7" x14ac:dyDescent="0.2">
      <c r="B95" s="78"/>
      <c r="D95" s="79"/>
      <c r="E95" s="166" t="s">
        <v>556</v>
      </c>
      <c r="G95" s="81">
        <v>53762</v>
      </c>
    </row>
    <row r="96" spans="2:7" x14ac:dyDescent="0.2">
      <c r="B96" s="78"/>
      <c r="C96" s="79"/>
      <c r="E96" s="166" t="s">
        <v>1054</v>
      </c>
      <c r="F96" s="75" t="s">
        <v>555</v>
      </c>
      <c r="G96" s="81">
        <f>G97</f>
        <v>-191105</v>
      </c>
    </row>
    <row r="97" spans="2:7" x14ac:dyDescent="0.2">
      <c r="B97" s="90"/>
      <c r="C97" s="91"/>
      <c r="D97" s="79"/>
      <c r="E97" s="166" t="s">
        <v>1086</v>
      </c>
      <c r="F97" s="92" t="s">
        <v>1087</v>
      </c>
      <c r="G97" s="81">
        <v>-191105</v>
      </c>
    </row>
    <row r="98" spans="2:7" x14ac:dyDescent="0.2">
      <c r="B98" s="78"/>
      <c r="E98" s="76"/>
      <c r="F98" s="77"/>
      <c r="G98" s="81"/>
    </row>
    <row r="99" spans="2:7" x14ac:dyDescent="0.2">
      <c r="B99" s="83">
        <f>B92</f>
        <v>88443</v>
      </c>
      <c r="C99" s="84" t="s">
        <v>1039</v>
      </c>
      <c r="D99" s="72"/>
      <c r="E99" s="167" t="s">
        <v>1039</v>
      </c>
      <c r="F99" s="72"/>
      <c r="G99" s="85">
        <f>G92+G93+G96</f>
        <v>88443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1991</v>
      </c>
      <c r="C106" s="79" t="s">
        <v>1048</v>
      </c>
      <c r="D106" s="94" t="s">
        <v>553</v>
      </c>
      <c r="E106" s="76"/>
      <c r="F106" s="77"/>
      <c r="G106" s="76"/>
    </row>
    <row r="107" spans="2:7" x14ac:dyDescent="0.2">
      <c r="B107" s="78">
        <v>2476</v>
      </c>
      <c r="C107" s="79" t="s">
        <v>1049</v>
      </c>
      <c r="D107" s="79"/>
      <c r="E107" s="166" t="s">
        <v>1047</v>
      </c>
      <c r="F107" s="62" t="s">
        <v>552</v>
      </c>
      <c r="G107" s="81"/>
    </row>
    <row r="108" spans="2:7" x14ac:dyDescent="0.2">
      <c r="B108" s="78">
        <f>-B13</f>
        <v>-3955</v>
      </c>
      <c r="C108" s="79" t="s">
        <v>1055</v>
      </c>
      <c r="D108" s="79" t="s">
        <v>551</v>
      </c>
      <c r="E108" s="166"/>
      <c r="F108" s="61" t="s">
        <v>550</v>
      </c>
      <c r="G108" s="81">
        <f>B92</f>
        <v>88443</v>
      </c>
    </row>
    <row r="109" spans="2:7" x14ac:dyDescent="0.2">
      <c r="B109" s="78">
        <v>-485</v>
      </c>
      <c r="C109" s="88" t="s">
        <v>549</v>
      </c>
      <c r="D109" s="79" t="s">
        <v>1088</v>
      </c>
      <c r="E109" s="76"/>
      <c r="F109" s="95"/>
      <c r="G109" s="96"/>
    </row>
    <row r="110" spans="2:7" x14ac:dyDescent="0.2">
      <c r="B110" s="78">
        <v>0</v>
      </c>
      <c r="C110" s="88" t="s">
        <v>548</v>
      </c>
      <c r="D110" s="79" t="s">
        <v>547</v>
      </c>
      <c r="E110" s="170"/>
      <c r="G110" s="81"/>
    </row>
    <row r="111" spans="2:7" x14ac:dyDescent="0.2">
      <c r="B111" s="78">
        <v>-35</v>
      </c>
      <c r="C111" s="88" t="s">
        <v>1050</v>
      </c>
      <c r="D111" s="79" t="s">
        <v>1089</v>
      </c>
      <c r="E111" s="76"/>
      <c r="F111" s="95"/>
      <c r="G111" s="96"/>
    </row>
    <row r="112" spans="2:7" x14ac:dyDescent="0.2">
      <c r="B112" s="78"/>
      <c r="C112" s="79"/>
      <c r="D112" s="79" t="s">
        <v>1090</v>
      </c>
      <c r="E112" s="170"/>
      <c r="G112" s="81"/>
    </row>
    <row r="113" spans="2:7" x14ac:dyDescent="0.2">
      <c r="B113" s="78">
        <f>G115-B106-B108-B111</f>
        <v>90442</v>
      </c>
      <c r="C113" s="168" t="s">
        <v>1051</v>
      </c>
      <c r="D113" s="60" t="s">
        <v>546</v>
      </c>
      <c r="E113" s="170"/>
      <c r="F113" s="92"/>
      <c r="G113" s="81"/>
    </row>
    <row r="114" spans="2:7" x14ac:dyDescent="0.2">
      <c r="B114" s="78"/>
      <c r="D114" s="79"/>
      <c r="E114" s="170"/>
      <c r="F114" s="77"/>
      <c r="G114" s="81"/>
    </row>
    <row r="115" spans="2:7" x14ac:dyDescent="0.2">
      <c r="B115" s="83">
        <f>B106+B108+B111+B113</f>
        <v>88443</v>
      </c>
      <c r="C115" s="84" t="s">
        <v>1039</v>
      </c>
      <c r="D115" s="98"/>
      <c r="E115" s="167" t="s">
        <v>1039</v>
      </c>
      <c r="F115" s="72"/>
      <c r="G115" s="85">
        <f>G108</f>
        <v>88443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90442</v>
      </c>
    </row>
    <row r="123" spans="2:7" ht="15" x14ac:dyDescent="0.2">
      <c r="B123" s="78">
        <f>B125+B128+B131+B134+B137+B142+B143+B144</f>
        <v>-56327</v>
      </c>
      <c r="C123" s="52"/>
      <c r="D123" s="79" t="s">
        <v>540</v>
      </c>
      <c r="E123" s="52"/>
      <c r="F123" s="52"/>
      <c r="G123" s="81">
        <f>G125+G128+G131+G134+G137+G142+G143+G144</f>
        <v>-146769</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108408</v>
      </c>
      <c r="D128" s="79" t="s">
        <v>536</v>
      </c>
      <c r="G128" s="81">
        <f>G129+G130</f>
        <v>-114</v>
      </c>
    </row>
    <row r="129" spans="2:7" x14ac:dyDescent="0.2">
      <c r="B129" s="78">
        <v>109361</v>
      </c>
      <c r="D129" s="79" t="s">
        <v>535</v>
      </c>
      <c r="G129" s="81">
        <v>0</v>
      </c>
    </row>
    <row r="130" spans="2:7" x14ac:dyDescent="0.2">
      <c r="B130" s="78">
        <v>-953</v>
      </c>
      <c r="D130" s="79" t="s">
        <v>534</v>
      </c>
      <c r="G130" s="81">
        <v>-114</v>
      </c>
    </row>
    <row r="131" spans="2:7" x14ac:dyDescent="0.2">
      <c r="B131" s="78">
        <f>B132+B133</f>
        <v>134</v>
      </c>
      <c r="D131" s="79" t="s">
        <v>533</v>
      </c>
      <c r="G131" s="81">
        <f>G132+G133</f>
        <v>0</v>
      </c>
    </row>
    <row r="132" spans="2:7" x14ac:dyDescent="0.2">
      <c r="B132" s="78">
        <v>278</v>
      </c>
      <c r="D132" s="79" t="s">
        <v>532</v>
      </c>
      <c r="G132" s="81">
        <v>0</v>
      </c>
    </row>
    <row r="133" spans="2:7" x14ac:dyDescent="0.2">
      <c r="B133" s="78">
        <v>-144</v>
      </c>
      <c r="D133" s="79" t="s">
        <v>531</v>
      </c>
      <c r="G133" s="81">
        <v>0</v>
      </c>
    </row>
    <row r="134" spans="2:7" x14ac:dyDescent="0.2">
      <c r="B134" s="78">
        <f>B135+B136</f>
        <v>-216687</v>
      </c>
      <c r="D134" s="79" t="s">
        <v>530</v>
      </c>
      <c r="G134" s="81">
        <f>G135+G136</f>
        <v>492492</v>
      </c>
    </row>
    <row r="135" spans="2:7" x14ac:dyDescent="0.2">
      <c r="B135" s="78">
        <v>-219360</v>
      </c>
      <c r="D135" s="79" t="s">
        <v>529</v>
      </c>
      <c r="G135" s="81">
        <v>154354</v>
      </c>
    </row>
    <row r="136" spans="2:7" x14ac:dyDescent="0.2">
      <c r="B136" s="78">
        <v>2673</v>
      </c>
      <c r="D136" s="79" t="s">
        <v>528</v>
      </c>
      <c r="G136" s="81">
        <v>338138</v>
      </c>
    </row>
    <row r="137" spans="2:7" x14ac:dyDescent="0.2">
      <c r="B137" s="78">
        <f>B138+B141</f>
        <v>52697</v>
      </c>
      <c r="D137" s="97" t="s">
        <v>527</v>
      </c>
      <c r="G137" s="81">
        <f>G138+G141</f>
        <v>-641500</v>
      </c>
    </row>
    <row r="138" spans="2:7" x14ac:dyDescent="0.2">
      <c r="B138" s="78">
        <f>B139+B140</f>
        <v>53180</v>
      </c>
      <c r="D138" s="97" t="s">
        <v>526</v>
      </c>
      <c r="G138" s="81">
        <f>G139+G140</f>
        <v>-641500</v>
      </c>
    </row>
    <row r="139" spans="2:7" x14ac:dyDescent="0.2">
      <c r="B139" s="78">
        <v>53180</v>
      </c>
      <c r="D139" s="97" t="s">
        <v>525</v>
      </c>
      <c r="G139" s="81">
        <v>-641500</v>
      </c>
    </row>
    <row r="140" spans="2:7" x14ac:dyDescent="0.2">
      <c r="B140" s="78">
        <v>0</v>
      </c>
      <c r="D140" s="97" t="s">
        <v>524</v>
      </c>
      <c r="G140" s="81">
        <v>0</v>
      </c>
    </row>
    <row r="141" spans="2:7" x14ac:dyDescent="0.2">
      <c r="B141" s="78">
        <v>-483</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-879</v>
      </c>
      <c r="D144" s="79" t="s">
        <v>520</v>
      </c>
      <c r="G144" s="81">
        <f>G145+G146</f>
        <v>2353</v>
      </c>
    </row>
    <row r="145" spans="2:7" x14ac:dyDescent="0.2">
      <c r="B145" s="78">
        <v>-2875</v>
      </c>
      <c r="D145" s="79" t="s">
        <v>519</v>
      </c>
      <c r="G145" s="81">
        <v>-898</v>
      </c>
    </row>
    <row r="146" spans="2:7" x14ac:dyDescent="0.2">
      <c r="B146" s="83">
        <v>1996</v>
      </c>
      <c r="C146" s="99"/>
      <c r="D146" s="98" t="s">
        <v>518</v>
      </c>
      <c r="E146" s="99"/>
      <c r="F146" s="99"/>
      <c r="G146" s="85">
        <v>3251</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700</v>
      </c>
      <c r="C3" s="117"/>
      <c r="D3" s="121"/>
      <c r="E3" s="117"/>
      <c r="F3" s="117"/>
      <c r="G3" s="117"/>
      <c r="H3" s="117"/>
      <c r="I3" s="117"/>
      <c r="J3" s="117"/>
      <c r="K3" s="117"/>
      <c r="L3" s="122"/>
    </row>
    <row r="4" spans="2:12" s="120" customFormat="1" ht="15" customHeight="1" x14ac:dyDescent="0.25">
      <c r="B4" s="70" t="s">
        <v>699</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158319</v>
      </c>
      <c r="C11" s="79" t="s">
        <v>1029</v>
      </c>
      <c r="D11" s="79" t="s">
        <v>599</v>
      </c>
      <c r="E11" s="166" t="s">
        <v>1052</v>
      </c>
      <c r="F11" s="80" t="s">
        <v>598</v>
      </c>
      <c r="G11" s="81">
        <f>G12+G13</f>
        <v>613073</v>
      </c>
    </row>
    <row r="12" spans="2:12" x14ac:dyDescent="0.2">
      <c r="B12" s="78">
        <f>G11-B11</f>
        <v>454754</v>
      </c>
      <c r="C12" s="79" t="s">
        <v>1030</v>
      </c>
      <c r="D12" s="60" t="s">
        <v>593</v>
      </c>
      <c r="E12" s="166" t="s">
        <v>1060</v>
      </c>
      <c r="F12" s="77" t="s">
        <v>1061</v>
      </c>
      <c r="G12" s="81">
        <v>612328</v>
      </c>
    </row>
    <row r="13" spans="2:12" x14ac:dyDescent="0.2">
      <c r="B13" s="78">
        <v>107797</v>
      </c>
      <c r="C13" s="79" t="s">
        <v>1031</v>
      </c>
      <c r="D13" s="79" t="s">
        <v>551</v>
      </c>
      <c r="E13" s="166" t="s">
        <v>1062</v>
      </c>
      <c r="F13" s="75" t="s">
        <v>1063</v>
      </c>
      <c r="G13" s="81">
        <v>745</v>
      </c>
    </row>
    <row r="14" spans="2:12" x14ac:dyDescent="0.2">
      <c r="B14" s="78">
        <f>B12-B13</f>
        <v>346957</v>
      </c>
      <c r="C14" s="79" t="s">
        <v>1032</v>
      </c>
      <c r="D14" s="60" t="s">
        <v>597</v>
      </c>
      <c r="E14" s="166"/>
      <c r="F14" s="77"/>
      <c r="G14" s="81"/>
    </row>
    <row r="15" spans="2:12" ht="7.15" customHeight="1" x14ac:dyDescent="0.2">
      <c r="B15" s="78"/>
      <c r="E15" s="76"/>
      <c r="F15" s="77"/>
      <c r="G15" s="81"/>
    </row>
    <row r="16" spans="2:12" x14ac:dyDescent="0.2">
      <c r="B16" s="83">
        <f>B11+B12</f>
        <v>613073</v>
      </c>
      <c r="C16" s="84" t="s">
        <v>545</v>
      </c>
      <c r="D16" s="72"/>
      <c r="E16" s="167" t="s">
        <v>1039</v>
      </c>
      <c r="F16" s="72"/>
      <c r="G16" s="85">
        <f>G11</f>
        <v>613073</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319436</v>
      </c>
      <c r="C26" s="79" t="s">
        <v>1033</v>
      </c>
      <c r="D26" s="79" t="s">
        <v>594</v>
      </c>
      <c r="E26" s="166" t="s">
        <v>1030</v>
      </c>
      <c r="F26" s="62" t="s">
        <v>593</v>
      </c>
      <c r="G26" s="81">
        <f>+B12</f>
        <v>454754</v>
      </c>
    </row>
    <row r="27" spans="2:7" x14ac:dyDescent="0.2">
      <c r="B27" s="78">
        <v>249047</v>
      </c>
      <c r="C27" s="79" t="s">
        <v>592</v>
      </c>
      <c r="E27" s="76"/>
      <c r="F27" s="77"/>
      <c r="G27" s="81"/>
    </row>
    <row r="28" spans="2:7" x14ac:dyDescent="0.2">
      <c r="B28" s="78">
        <f>B29+B30</f>
        <v>70389</v>
      </c>
      <c r="C28" s="79" t="s">
        <v>591</v>
      </c>
      <c r="E28" s="76"/>
      <c r="F28" s="77"/>
      <c r="G28" s="81"/>
    </row>
    <row r="29" spans="2:7" x14ac:dyDescent="0.2">
      <c r="B29" s="78">
        <v>68656</v>
      </c>
      <c r="C29" s="79" t="s">
        <v>1056</v>
      </c>
      <c r="E29" s="76"/>
      <c r="F29" s="77"/>
      <c r="G29" s="81"/>
    </row>
    <row r="30" spans="2:7" x14ac:dyDescent="0.2">
      <c r="B30" s="78">
        <v>1733</v>
      </c>
      <c r="C30" s="79" t="s">
        <v>1057</v>
      </c>
      <c r="E30" s="76"/>
      <c r="F30" s="77"/>
      <c r="G30" s="81"/>
    </row>
    <row r="31" spans="2:7" ht="12.75" customHeight="1" x14ac:dyDescent="0.2">
      <c r="B31" s="78">
        <v>9831</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125487</v>
      </c>
      <c r="C33" s="79" t="s">
        <v>1036</v>
      </c>
      <c r="D33" s="60" t="s">
        <v>587</v>
      </c>
      <c r="E33" s="76"/>
      <c r="F33" s="77"/>
      <c r="G33" s="81"/>
    </row>
    <row r="34" spans="2:7" x14ac:dyDescent="0.2">
      <c r="B34" s="78"/>
      <c r="E34" s="76"/>
      <c r="F34" s="77"/>
      <c r="G34" s="81"/>
    </row>
    <row r="35" spans="2:7" x14ac:dyDescent="0.2">
      <c r="B35" s="83">
        <f>B26+B31+B32+B33</f>
        <v>454754</v>
      </c>
      <c r="C35" s="84" t="s">
        <v>1039</v>
      </c>
      <c r="D35" s="72"/>
      <c r="E35" s="167" t="s">
        <v>1039</v>
      </c>
      <c r="F35" s="72"/>
      <c r="G35" s="85">
        <f>G26</f>
        <v>454754</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23533</v>
      </c>
      <c r="C42" s="79" t="s">
        <v>1037</v>
      </c>
      <c r="D42" s="82" t="s">
        <v>586</v>
      </c>
      <c r="E42" s="166" t="s">
        <v>1036</v>
      </c>
      <c r="F42" s="60" t="s">
        <v>587</v>
      </c>
      <c r="G42" s="81">
        <f>+B33</f>
        <v>125487</v>
      </c>
    </row>
    <row r="43" spans="2:7" x14ac:dyDescent="0.2">
      <c r="B43" s="78">
        <v>11115</v>
      </c>
      <c r="C43" s="88" t="s">
        <v>585</v>
      </c>
      <c r="E43" s="169" t="s">
        <v>1037</v>
      </c>
      <c r="F43" s="89" t="s">
        <v>586</v>
      </c>
      <c r="G43" s="81">
        <f>G44+G45+G47+G48+G49</f>
        <v>2205</v>
      </c>
    </row>
    <row r="44" spans="2:7" x14ac:dyDescent="0.2">
      <c r="B44" s="78">
        <v>12418</v>
      </c>
      <c r="C44" s="79" t="s">
        <v>584</v>
      </c>
      <c r="E44" s="169" t="s">
        <v>1064</v>
      </c>
      <c r="F44" s="75" t="s">
        <v>1065</v>
      </c>
      <c r="G44" s="81">
        <v>1999</v>
      </c>
    </row>
    <row r="45" spans="2:7" x14ac:dyDescent="0.2">
      <c r="B45" s="78">
        <v>0</v>
      </c>
      <c r="C45" s="79" t="s">
        <v>583</v>
      </c>
      <c r="D45" s="77"/>
      <c r="E45" s="166" t="s">
        <v>1066</v>
      </c>
      <c r="F45" s="75" t="s">
        <v>1067</v>
      </c>
      <c r="G45" s="81">
        <v>206</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104159</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127692</v>
      </c>
      <c r="C52" s="84" t="s">
        <v>1039</v>
      </c>
      <c r="D52" s="72"/>
      <c r="E52" s="167" t="s">
        <v>1039</v>
      </c>
      <c r="F52" s="72"/>
      <c r="G52" s="85">
        <f>G42+G43+G50</f>
        <v>127692</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7353</v>
      </c>
      <c r="C59" s="79" t="s">
        <v>1040</v>
      </c>
      <c r="D59" s="80" t="s">
        <v>578</v>
      </c>
      <c r="E59" s="166" t="s">
        <v>1038</v>
      </c>
      <c r="F59" s="60" t="s">
        <v>577</v>
      </c>
      <c r="G59" s="81">
        <f>+B49</f>
        <v>104159</v>
      </c>
    </row>
    <row r="60" spans="2:7" x14ac:dyDescent="0.2">
      <c r="B60" s="78">
        <v>7353</v>
      </c>
      <c r="C60" s="79" t="s">
        <v>576</v>
      </c>
      <c r="E60" s="166" t="s">
        <v>1058</v>
      </c>
      <c r="F60" s="79" t="s">
        <v>1059</v>
      </c>
      <c r="G60" s="81">
        <f>G61+G62</f>
        <v>1733</v>
      </c>
    </row>
    <row r="61" spans="2:7" x14ac:dyDescent="0.2">
      <c r="B61" s="78">
        <v>0</v>
      </c>
      <c r="C61" s="79" t="s">
        <v>575</v>
      </c>
      <c r="E61" s="166" t="s">
        <v>1076</v>
      </c>
      <c r="F61" s="75" t="s">
        <v>1077</v>
      </c>
      <c r="G61" s="81">
        <v>0</v>
      </c>
    </row>
    <row r="62" spans="2:7" x14ac:dyDescent="0.2">
      <c r="B62" s="78">
        <v>1733</v>
      </c>
      <c r="C62" s="79" t="s">
        <v>1041</v>
      </c>
      <c r="D62" s="79" t="s">
        <v>574</v>
      </c>
      <c r="E62" s="166" t="s">
        <v>1078</v>
      </c>
      <c r="F62" s="75" t="s">
        <v>1079</v>
      </c>
      <c r="G62" s="81">
        <v>1733</v>
      </c>
    </row>
    <row r="63" spans="2:7" x14ac:dyDescent="0.2">
      <c r="B63" s="78"/>
      <c r="D63" s="79" t="s">
        <v>573</v>
      </c>
      <c r="E63" s="166" t="s">
        <v>1042</v>
      </c>
      <c r="F63" s="75" t="s">
        <v>572</v>
      </c>
      <c r="G63" s="81">
        <f>G64+G65+G66</f>
        <v>2104</v>
      </c>
    </row>
    <row r="64" spans="2:7" x14ac:dyDescent="0.2">
      <c r="B64" s="78">
        <f>B65+B66+B67</f>
        <v>2485</v>
      </c>
      <c r="C64" s="79" t="s">
        <v>1042</v>
      </c>
      <c r="D64" s="75" t="s">
        <v>572</v>
      </c>
      <c r="E64" s="166" t="s">
        <v>1080</v>
      </c>
      <c r="F64" s="75" t="s">
        <v>1081</v>
      </c>
      <c r="G64" s="81">
        <v>0</v>
      </c>
    </row>
    <row r="65" spans="2:7" x14ac:dyDescent="0.2">
      <c r="B65" s="78">
        <v>978</v>
      </c>
      <c r="C65" s="79" t="s">
        <v>571</v>
      </c>
      <c r="E65" s="166" t="s">
        <v>1082</v>
      </c>
      <c r="F65" s="75" t="s">
        <v>1083</v>
      </c>
      <c r="G65" s="81">
        <v>0</v>
      </c>
    </row>
    <row r="66" spans="2:7" x14ac:dyDescent="0.2">
      <c r="B66" s="78">
        <v>0</v>
      </c>
      <c r="C66" s="79" t="s">
        <v>570</v>
      </c>
      <c r="E66" s="166" t="s">
        <v>1084</v>
      </c>
      <c r="F66" s="75" t="s">
        <v>1085</v>
      </c>
      <c r="G66" s="81">
        <v>2104</v>
      </c>
    </row>
    <row r="67" spans="2:7" x14ac:dyDescent="0.2">
      <c r="B67" s="78">
        <v>1507</v>
      </c>
      <c r="C67" s="79" t="s">
        <v>569</v>
      </c>
      <c r="E67" s="76"/>
      <c r="F67" s="77"/>
      <c r="G67" s="81"/>
    </row>
    <row r="68" spans="2:7" x14ac:dyDescent="0.2">
      <c r="B68" s="78">
        <f>G70-B59-B62-B64</f>
        <v>96425</v>
      </c>
      <c r="C68" s="79" t="s">
        <v>1043</v>
      </c>
      <c r="D68" s="79" t="s">
        <v>564</v>
      </c>
      <c r="E68" s="76"/>
      <c r="F68" s="77"/>
      <c r="G68" s="81"/>
    </row>
    <row r="69" spans="2:7" ht="17.45" customHeight="1" x14ac:dyDescent="0.2">
      <c r="B69" s="78"/>
      <c r="E69" s="76"/>
      <c r="F69" s="77"/>
      <c r="G69" s="81"/>
    </row>
    <row r="70" spans="2:7" ht="17.45" customHeight="1" x14ac:dyDescent="0.2">
      <c r="B70" s="83">
        <f>B59+B62+B64+B68</f>
        <v>107996</v>
      </c>
      <c r="C70" s="84" t="s">
        <v>1039</v>
      </c>
      <c r="D70" s="72"/>
      <c r="E70" s="167" t="s">
        <v>1039</v>
      </c>
      <c r="F70" s="72"/>
      <c r="G70" s="85">
        <f>G59+G60+G63</f>
        <v>107996</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96425</v>
      </c>
    </row>
    <row r="78" spans="2:7" x14ac:dyDescent="0.2">
      <c r="B78" s="78"/>
      <c r="D78" s="79" t="s">
        <v>563</v>
      </c>
      <c r="E78" s="166"/>
      <c r="F78" s="79"/>
      <c r="G78" s="81"/>
    </row>
    <row r="79" spans="2:7" x14ac:dyDescent="0.2">
      <c r="B79" s="78">
        <f>G82-B77</f>
        <v>96425</v>
      </c>
      <c r="C79" s="79" t="s">
        <v>1045</v>
      </c>
      <c r="D79" s="62" t="s">
        <v>562</v>
      </c>
      <c r="E79" s="76"/>
      <c r="F79" s="77"/>
      <c r="G79" s="81"/>
    </row>
    <row r="80" spans="2:7" x14ac:dyDescent="0.2">
      <c r="B80" s="78">
        <f>B79-B13</f>
        <v>-11372</v>
      </c>
      <c r="C80" s="79" t="s">
        <v>1046</v>
      </c>
      <c r="D80" s="60" t="s">
        <v>559</v>
      </c>
      <c r="E80" s="76"/>
      <c r="F80" s="77"/>
      <c r="G80" s="81"/>
    </row>
    <row r="81" spans="2:7" x14ac:dyDescent="0.2">
      <c r="B81" s="78"/>
      <c r="E81" s="76"/>
      <c r="F81" s="77"/>
      <c r="G81" s="81"/>
    </row>
    <row r="82" spans="2:7" x14ac:dyDescent="0.2">
      <c r="B82" s="83">
        <f>B77+B79</f>
        <v>96425</v>
      </c>
      <c r="C82" s="84" t="s">
        <v>1039</v>
      </c>
      <c r="D82" s="72"/>
      <c r="E82" s="167" t="s">
        <v>1039</v>
      </c>
      <c r="F82" s="72"/>
      <c r="G82" s="85">
        <f>G77</f>
        <v>96425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10362</v>
      </c>
      <c r="C92" s="79" t="s">
        <v>1047</v>
      </c>
      <c r="D92" s="60" t="s">
        <v>552</v>
      </c>
      <c r="E92" s="166" t="s">
        <v>1045</v>
      </c>
      <c r="F92" s="60" t="s">
        <v>559</v>
      </c>
      <c r="G92" s="81">
        <f>+B80</f>
        <v>-11372</v>
      </c>
    </row>
    <row r="93" spans="2:7" x14ac:dyDescent="0.2">
      <c r="B93" s="78"/>
      <c r="D93" s="62" t="s">
        <v>550</v>
      </c>
      <c r="E93" s="166" t="s">
        <v>1053</v>
      </c>
      <c r="F93" s="75" t="s">
        <v>558</v>
      </c>
      <c r="G93" s="81">
        <f>G94+G95</f>
        <v>21761</v>
      </c>
    </row>
    <row r="94" spans="2:7" x14ac:dyDescent="0.2">
      <c r="B94" s="78"/>
      <c r="D94" s="79"/>
      <c r="E94" s="166" t="s">
        <v>557</v>
      </c>
      <c r="G94" s="81">
        <v>20886</v>
      </c>
    </row>
    <row r="95" spans="2:7" x14ac:dyDescent="0.2">
      <c r="B95" s="78"/>
      <c r="D95" s="79"/>
      <c r="E95" s="166" t="s">
        <v>556</v>
      </c>
      <c r="G95" s="81">
        <v>875</v>
      </c>
    </row>
    <row r="96" spans="2:7" x14ac:dyDescent="0.2">
      <c r="B96" s="78"/>
      <c r="C96" s="79"/>
      <c r="E96" s="166" t="s">
        <v>1054</v>
      </c>
      <c r="F96" s="75" t="s">
        <v>555</v>
      </c>
      <c r="G96" s="81">
        <f>G97</f>
        <v>-27</v>
      </c>
    </row>
    <row r="97" spans="2:7" x14ac:dyDescent="0.2">
      <c r="B97" s="90"/>
      <c r="C97" s="91"/>
      <c r="D97" s="79"/>
      <c r="E97" s="166" t="s">
        <v>1086</v>
      </c>
      <c r="F97" s="92" t="s">
        <v>1087</v>
      </c>
      <c r="G97" s="81">
        <v>-27</v>
      </c>
    </row>
    <row r="98" spans="2:7" x14ac:dyDescent="0.2">
      <c r="B98" s="78"/>
      <c r="E98" s="76"/>
      <c r="F98" s="77"/>
      <c r="G98" s="81"/>
    </row>
    <row r="99" spans="2:7" x14ac:dyDescent="0.2">
      <c r="B99" s="83">
        <f>B92</f>
        <v>10362</v>
      </c>
      <c r="C99" s="84" t="s">
        <v>1039</v>
      </c>
      <c r="D99" s="72"/>
      <c r="E99" s="167" t="s">
        <v>1039</v>
      </c>
      <c r="F99" s="72"/>
      <c r="G99" s="85">
        <f>G92+G93+G96</f>
        <v>10362</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26831</v>
      </c>
      <c r="C106" s="79" t="s">
        <v>1048</v>
      </c>
      <c r="D106" s="94" t="s">
        <v>553</v>
      </c>
      <c r="E106" s="76"/>
      <c r="F106" s="77"/>
      <c r="G106" s="76"/>
    </row>
    <row r="107" spans="2:7" x14ac:dyDescent="0.2">
      <c r="B107" s="78">
        <v>25241</v>
      </c>
      <c r="C107" s="79" t="s">
        <v>1049</v>
      </c>
      <c r="D107" s="79"/>
      <c r="E107" s="166" t="s">
        <v>1047</v>
      </c>
      <c r="F107" s="62" t="s">
        <v>552</v>
      </c>
      <c r="G107" s="81"/>
    </row>
    <row r="108" spans="2:7" x14ac:dyDescent="0.2">
      <c r="B108" s="78">
        <f>-B13</f>
        <v>-107797</v>
      </c>
      <c r="C108" s="79" t="s">
        <v>1055</v>
      </c>
      <c r="D108" s="79" t="s">
        <v>551</v>
      </c>
      <c r="E108" s="166"/>
      <c r="F108" s="61" t="s">
        <v>550</v>
      </c>
      <c r="G108" s="81">
        <f>B92</f>
        <v>10362</v>
      </c>
    </row>
    <row r="109" spans="2:7" x14ac:dyDescent="0.2">
      <c r="B109" s="78">
        <v>1590</v>
      </c>
      <c r="C109" s="88" t="s">
        <v>549</v>
      </c>
      <c r="D109" s="79" t="s">
        <v>1088</v>
      </c>
      <c r="E109" s="76"/>
      <c r="F109" s="95"/>
      <c r="G109" s="96"/>
    </row>
    <row r="110" spans="2:7" x14ac:dyDescent="0.2">
      <c r="B110" s="78">
        <v>0</v>
      </c>
      <c r="C110" s="88" t="s">
        <v>548</v>
      </c>
      <c r="D110" s="79" t="s">
        <v>547</v>
      </c>
      <c r="E110" s="170"/>
      <c r="G110" s="81"/>
    </row>
    <row r="111" spans="2:7" x14ac:dyDescent="0.2">
      <c r="B111" s="78">
        <v>-1</v>
      </c>
      <c r="C111" s="88" t="s">
        <v>1050</v>
      </c>
      <c r="D111" s="79" t="s">
        <v>1089</v>
      </c>
      <c r="E111" s="76"/>
      <c r="F111" s="95"/>
      <c r="G111" s="96"/>
    </row>
    <row r="112" spans="2:7" x14ac:dyDescent="0.2">
      <c r="B112" s="78"/>
      <c r="C112" s="79"/>
      <c r="D112" s="79" t="s">
        <v>1090</v>
      </c>
      <c r="E112" s="170"/>
      <c r="G112" s="81"/>
    </row>
    <row r="113" spans="2:7" x14ac:dyDescent="0.2">
      <c r="B113" s="78">
        <f>G115-B106-B108-B111</f>
        <v>91329</v>
      </c>
      <c r="C113" s="168" t="s">
        <v>1051</v>
      </c>
      <c r="D113" s="60" t="s">
        <v>546</v>
      </c>
      <c r="E113" s="170"/>
      <c r="F113" s="92"/>
      <c r="G113" s="81"/>
    </row>
    <row r="114" spans="2:7" x14ac:dyDescent="0.2">
      <c r="B114" s="78"/>
      <c r="D114" s="79"/>
      <c r="E114" s="170"/>
      <c r="F114" s="77"/>
      <c r="G114" s="81"/>
    </row>
    <row r="115" spans="2:7" x14ac:dyDescent="0.2">
      <c r="B115" s="83">
        <f>B106+B108+B111+B113</f>
        <v>10362</v>
      </c>
      <c r="C115" s="84" t="s">
        <v>1039</v>
      </c>
      <c r="D115" s="98"/>
      <c r="E115" s="167" t="s">
        <v>1039</v>
      </c>
      <c r="F115" s="72"/>
      <c r="G115" s="85">
        <f>G108</f>
        <v>10362</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91329</v>
      </c>
    </row>
    <row r="123" spans="2:7" ht="15" x14ac:dyDescent="0.2">
      <c r="B123" s="78">
        <f>B125+B128+B131+B134+B137+B142+B143+B144</f>
        <v>35134</v>
      </c>
      <c r="C123" s="52"/>
      <c r="D123" s="79" t="s">
        <v>540</v>
      </c>
      <c r="E123" s="52"/>
      <c r="F123" s="52"/>
      <c r="G123" s="81">
        <f>G125+G128+G131+G134+G137+G142+G143+G144</f>
        <v>-56195</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21566</v>
      </c>
      <c r="D128" s="79" t="s">
        <v>536</v>
      </c>
      <c r="G128" s="81">
        <f>G129+G130</f>
        <v>1794</v>
      </c>
    </row>
    <row r="129" spans="2:7" x14ac:dyDescent="0.2">
      <c r="B129" s="78">
        <v>16922</v>
      </c>
      <c r="D129" s="79" t="s">
        <v>535</v>
      </c>
      <c r="G129" s="81">
        <v>0</v>
      </c>
    </row>
    <row r="130" spans="2:7" x14ac:dyDescent="0.2">
      <c r="B130" s="78">
        <v>4644</v>
      </c>
      <c r="D130" s="79" t="s">
        <v>534</v>
      </c>
      <c r="G130" s="81">
        <v>1794</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-1284</v>
      </c>
      <c r="D134" s="79" t="s">
        <v>530</v>
      </c>
      <c r="G134" s="81">
        <f>G135+G136</f>
        <v>-43929</v>
      </c>
    </row>
    <row r="135" spans="2:7" x14ac:dyDescent="0.2">
      <c r="B135" s="78">
        <v>-196</v>
      </c>
      <c r="D135" s="79" t="s">
        <v>529</v>
      </c>
      <c r="G135" s="81">
        <v>2813</v>
      </c>
    </row>
    <row r="136" spans="2:7" x14ac:dyDescent="0.2">
      <c r="B136" s="78">
        <v>-1088</v>
      </c>
      <c r="D136" s="79" t="s">
        <v>528</v>
      </c>
      <c r="G136" s="81">
        <v>-46742</v>
      </c>
    </row>
    <row r="137" spans="2:7" x14ac:dyDescent="0.2">
      <c r="B137" s="78">
        <f>B138+B141</f>
        <v>-2167</v>
      </c>
      <c r="D137" s="97" t="s">
        <v>527</v>
      </c>
      <c r="G137" s="81">
        <f>G138+G141</f>
        <v>0</v>
      </c>
    </row>
    <row r="138" spans="2:7" x14ac:dyDescent="0.2">
      <c r="B138" s="78">
        <f>B139+B140</f>
        <v>15</v>
      </c>
      <c r="D138" s="97" t="s">
        <v>526</v>
      </c>
      <c r="G138" s="81">
        <f>G139+G140</f>
        <v>0</v>
      </c>
    </row>
    <row r="139" spans="2:7" x14ac:dyDescent="0.2">
      <c r="B139" s="78">
        <v>15</v>
      </c>
      <c r="D139" s="97" t="s">
        <v>525</v>
      </c>
      <c r="G139" s="81">
        <v>0</v>
      </c>
    </row>
    <row r="140" spans="2:7" x14ac:dyDescent="0.2">
      <c r="B140" s="78">
        <v>0</v>
      </c>
      <c r="D140" s="97" t="s">
        <v>524</v>
      </c>
      <c r="G140" s="81">
        <v>0</v>
      </c>
    </row>
    <row r="141" spans="2:7" x14ac:dyDescent="0.2">
      <c r="B141" s="78">
        <v>-2182</v>
      </c>
      <c r="D141" s="97" t="s">
        <v>523</v>
      </c>
      <c r="G141" s="81">
        <v>0</v>
      </c>
    </row>
    <row r="142" spans="2:7" x14ac:dyDescent="0.2">
      <c r="B142" s="78">
        <v>0</v>
      </c>
      <c r="D142" s="79" t="s">
        <v>522</v>
      </c>
      <c r="G142" s="81">
        <v>0</v>
      </c>
    </row>
    <row r="143" spans="2:7" x14ac:dyDescent="0.2">
      <c r="B143" s="78">
        <v>3</v>
      </c>
      <c r="D143" s="79" t="s">
        <v>521</v>
      </c>
      <c r="G143" s="81">
        <v>-4565</v>
      </c>
    </row>
    <row r="144" spans="2:7" x14ac:dyDescent="0.2">
      <c r="B144" s="78">
        <f>B145+B146</f>
        <v>17016</v>
      </c>
      <c r="D144" s="79" t="s">
        <v>520</v>
      </c>
      <c r="G144" s="81">
        <f>G145+G146</f>
        <v>-9495</v>
      </c>
    </row>
    <row r="145" spans="2:7" x14ac:dyDescent="0.2">
      <c r="B145" s="78">
        <v>48677</v>
      </c>
      <c r="D145" s="79" t="s">
        <v>519</v>
      </c>
      <c r="G145" s="81">
        <v>2179</v>
      </c>
    </row>
    <row r="146" spans="2:7" x14ac:dyDescent="0.2">
      <c r="B146" s="83">
        <v>-31661</v>
      </c>
      <c r="C146" s="99"/>
      <c r="D146" s="98" t="s">
        <v>518</v>
      </c>
      <c r="E146" s="99"/>
      <c r="F146" s="99"/>
      <c r="G146" s="85">
        <v>-11674</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701</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30816</v>
      </c>
      <c r="C11" s="79" t="s">
        <v>1029</v>
      </c>
      <c r="D11" s="79" t="s">
        <v>599</v>
      </c>
      <c r="E11" s="166" t="s">
        <v>1052</v>
      </c>
      <c r="F11" s="80" t="s">
        <v>598</v>
      </c>
      <c r="G11" s="81">
        <f>G12+G13</f>
        <v>61553</v>
      </c>
    </row>
    <row r="12" spans="2:12" x14ac:dyDescent="0.2">
      <c r="B12" s="78">
        <f>G11-B11</f>
        <v>30737</v>
      </c>
      <c r="C12" s="79" t="s">
        <v>1030</v>
      </c>
      <c r="D12" s="60" t="s">
        <v>593</v>
      </c>
      <c r="E12" s="166" t="s">
        <v>1060</v>
      </c>
      <c r="F12" s="77" t="s">
        <v>1061</v>
      </c>
      <c r="G12" s="81">
        <v>61552</v>
      </c>
    </row>
    <row r="13" spans="2:12" x14ac:dyDescent="0.2">
      <c r="B13" s="78">
        <v>2964</v>
      </c>
      <c r="C13" s="79" t="s">
        <v>1031</v>
      </c>
      <c r="D13" s="79" t="s">
        <v>551</v>
      </c>
      <c r="E13" s="166" t="s">
        <v>1062</v>
      </c>
      <c r="F13" s="75" t="s">
        <v>1063</v>
      </c>
      <c r="G13" s="81">
        <v>1</v>
      </c>
    </row>
    <row r="14" spans="2:12" x14ac:dyDescent="0.2">
      <c r="B14" s="78">
        <f>B12-B13</f>
        <v>27773</v>
      </c>
      <c r="C14" s="79" t="s">
        <v>1032</v>
      </c>
      <c r="D14" s="60" t="s">
        <v>597</v>
      </c>
      <c r="E14" s="166"/>
      <c r="F14" s="77"/>
      <c r="G14" s="81"/>
    </row>
    <row r="15" spans="2:12" ht="7.15" customHeight="1" x14ac:dyDescent="0.2">
      <c r="B15" s="78"/>
      <c r="E15" s="76"/>
      <c r="F15" s="77"/>
      <c r="G15" s="81"/>
    </row>
    <row r="16" spans="2:12" x14ac:dyDescent="0.2">
      <c r="B16" s="83">
        <f>B11+B12</f>
        <v>61553</v>
      </c>
      <c r="C16" s="84" t="s">
        <v>545</v>
      </c>
      <c r="D16" s="72"/>
      <c r="E16" s="167" t="s">
        <v>1039</v>
      </c>
      <c r="F16" s="72"/>
      <c r="G16" s="85">
        <f>G11</f>
        <v>61553</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37464</v>
      </c>
      <c r="C26" s="79" t="s">
        <v>1033</v>
      </c>
      <c r="D26" s="79" t="s">
        <v>594</v>
      </c>
      <c r="E26" s="166" t="s">
        <v>1030</v>
      </c>
      <c r="F26" s="62" t="s">
        <v>593</v>
      </c>
      <c r="G26" s="81">
        <f>+B12</f>
        <v>30737</v>
      </c>
    </row>
    <row r="27" spans="2:7" x14ac:dyDescent="0.2">
      <c r="B27" s="78">
        <v>28515</v>
      </c>
      <c r="C27" s="79" t="s">
        <v>592</v>
      </c>
      <c r="E27" s="76"/>
      <c r="F27" s="77"/>
      <c r="G27" s="81"/>
    </row>
    <row r="28" spans="2:7" x14ac:dyDescent="0.2">
      <c r="B28" s="78">
        <f>B29+B30</f>
        <v>8949</v>
      </c>
      <c r="C28" s="79" t="s">
        <v>591</v>
      </c>
      <c r="E28" s="76"/>
      <c r="F28" s="77"/>
      <c r="G28" s="81"/>
    </row>
    <row r="29" spans="2:7" x14ac:dyDescent="0.2">
      <c r="B29" s="78">
        <v>8662</v>
      </c>
      <c r="C29" s="79" t="s">
        <v>1056</v>
      </c>
      <c r="E29" s="76"/>
      <c r="F29" s="77"/>
      <c r="G29" s="81"/>
    </row>
    <row r="30" spans="2:7" x14ac:dyDescent="0.2">
      <c r="B30" s="78">
        <v>287</v>
      </c>
      <c r="C30" s="79" t="s">
        <v>1057</v>
      </c>
      <c r="E30" s="76"/>
      <c r="F30" s="77"/>
      <c r="G30" s="81"/>
    </row>
    <row r="31" spans="2:7" ht="12.75" customHeight="1" x14ac:dyDescent="0.2">
      <c r="B31" s="78">
        <v>66</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-6793</v>
      </c>
      <c r="C33" s="79" t="s">
        <v>1036</v>
      </c>
      <c r="D33" s="60" t="s">
        <v>587</v>
      </c>
      <c r="E33" s="76"/>
      <c r="F33" s="77"/>
      <c r="G33" s="81"/>
    </row>
    <row r="34" spans="2:7" x14ac:dyDescent="0.2">
      <c r="B34" s="78"/>
      <c r="E34" s="76"/>
      <c r="F34" s="77"/>
      <c r="G34" s="81"/>
    </row>
    <row r="35" spans="2:7" x14ac:dyDescent="0.2">
      <c r="B35" s="83">
        <f>B26+B31+B32+B33</f>
        <v>30737</v>
      </c>
      <c r="C35" s="84" t="s">
        <v>1039</v>
      </c>
      <c r="D35" s="72"/>
      <c r="E35" s="167" t="s">
        <v>1039</v>
      </c>
      <c r="F35" s="72"/>
      <c r="G35" s="85">
        <f>G26</f>
        <v>30737</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225</v>
      </c>
      <c r="C42" s="79" t="s">
        <v>1037</v>
      </c>
      <c r="D42" s="82" t="s">
        <v>586</v>
      </c>
      <c r="E42" s="166" t="s">
        <v>1036</v>
      </c>
      <c r="F42" s="60" t="s">
        <v>587</v>
      </c>
      <c r="G42" s="81">
        <f>+B33</f>
        <v>-6793</v>
      </c>
    </row>
    <row r="43" spans="2:7" x14ac:dyDescent="0.2">
      <c r="B43" s="78">
        <v>212</v>
      </c>
      <c r="C43" s="88" t="s">
        <v>585</v>
      </c>
      <c r="E43" s="169" t="s">
        <v>1037</v>
      </c>
      <c r="F43" s="89" t="s">
        <v>586</v>
      </c>
      <c r="G43" s="81">
        <f>G44+G45+G47+G48+G49</f>
        <v>106</v>
      </c>
    </row>
    <row r="44" spans="2:7" x14ac:dyDescent="0.2">
      <c r="B44" s="78">
        <v>13</v>
      </c>
      <c r="C44" s="79" t="s">
        <v>584</v>
      </c>
      <c r="E44" s="169" t="s">
        <v>1064</v>
      </c>
      <c r="F44" s="75" t="s">
        <v>1065</v>
      </c>
      <c r="G44" s="81">
        <v>85</v>
      </c>
    </row>
    <row r="45" spans="2:7" x14ac:dyDescent="0.2">
      <c r="B45" s="78">
        <v>0</v>
      </c>
      <c r="C45" s="79" t="s">
        <v>583</v>
      </c>
      <c r="D45" s="77"/>
      <c r="E45" s="166" t="s">
        <v>1066</v>
      </c>
      <c r="F45" s="75" t="s">
        <v>1067</v>
      </c>
      <c r="G45" s="81">
        <v>21</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-6912</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-6687</v>
      </c>
      <c r="C52" s="84" t="s">
        <v>1039</v>
      </c>
      <c r="D52" s="72"/>
      <c r="E52" s="167" t="s">
        <v>1039</v>
      </c>
      <c r="F52" s="72"/>
      <c r="G52" s="85">
        <f>G42+G43+G50</f>
        <v>-6687</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-6912</v>
      </c>
    </row>
    <row r="60" spans="2:7" x14ac:dyDescent="0.2">
      <c r="B60" s="78">
        <v>0</v>
      </c>
      <c r="C60" s="79" t="s">
        <v>576</v>
      </c>
      <c r="E60" s="166" t="s">
        <v>1058</v>
      </c>
      <c r="F60" s="79" t="s">
        <v>1059</v>
      </c>
      <c r="G60" s="81">
        <f>G61+G62</f>
        <v>287</v>
      </c>
    </row>
    <row r="61" spans="2:7" x14ac:dyDescent="0.2">
      <c r="B61" s="78">
        <v>0</v>
      </c>
      <c r="C61" s="79" t="s">
        <v>575</v>
      </c>
      <c r="E61" s="166" t="s">
        <v>1076</v>
      </c>
      <c r="F61" s="75" t="s">
        <v>1077</v>
      </c>
      <c r="G61" s="81">
        <v>0</v>
      </c>
    </row>
    <row r="62" spans="2:7" x14ac:dyDescent="0.2">
      <c r="B62" s="78">
        <v>287</v>
      </c>
      <c r="C62" s="79" t="s">
        <v>1041</v>
      </c>
      <c r="D62" s="79" t="s">
        <v>574</v>
      </c>
      <c r="E62" s="166" t="s">
        <v>1078</v>
      </c>
      <c r="F62" s="75" t="s">
        <v>1079</v>
      </c>
      <c r="G62" s="81">
        <v>287</v>
      </c>
    </row>
    <row r="63" spans="2:7" x14ac:dyDescent="0.2">
      <c r="B63" s="78"/>
      <c r="D63" s="79" t="s">
        <v>573</v>
      </c>
      <c r="E63" s="166" t="s">
        <v>1042</v>
      </c>
      <c r="F63" s="75" t="s">
        <v>572</v>
      </c>
      <c r="G63" s="81">
        <f>G64+G65+G66</f>
        <v>2015</v>
      </c>
    </row>
    <row r="64" spans="2:7" x14ac:dyDescent="0.2">
      <c r="B64" s="78">
        <f>B65+B66+B67</f>
        <v>5001</v>
      </c>
      <c r="C64" s="79" t="s">
        <v>1042</v>
      </c>
      <c r="D64" s="75" t="s">
        <v>572</v>
      </c>
      <c r="E64" s="166" t="s">
        <v>1080</v>
      </c>
      <c r="F64" s="75" t="s">
        <v>1081</v>
      </c>
      <c r="G64" s="81">
        <v>0</v>
      </c>
    </row>
    <row r="65" spans="2:7" x14ac:dyDescent="0.2">
      <c r="B65" s="78">
        <v>106</v>
      </c>
      <c r="C65" s="79" t="s">
        <v>571</v>
      </c>
      <c r="E65" s="166" t="s">
        <v>1082</v>
      </c>
      <c r="F65" s="75" t="s">
        <v>1083</v>
      </c>
      <c r="G65" s="81">
        <v>0</v>
      </c>
    </row>
    <row r="66" spans="2:7" x14ac:dyDescent="0.2">
      <c r="B66" s="78">
        <v>0</v>
      </c>
      <c r="C66" s="79" t="s">
        <v>570</v>
      </c>
      <c r="E66" s="166" t="s">
        <v>1084</v>
      </c>
      <c r="F66" s="75" t="s">
        <v>1085</v>
      </c>
      <c r="G66" s="81">
        <v>2015</v>
      </c>
    </row>
    <row r="67" spans="2:7" x14ac:dyDescent="0.2">
      <c r="B67" s="78">
        <v>4895</v>
      </c>
      <c r="C67" s="79" t="s">
        <v>569</v>
      </c>
      <c r="E67" s="76"/>
      <c r="F67" s="77"/>
      <c r="G67" s="81"/>
    </row>
    <row r="68" spans="2:7" x14ac:dyDescent="0.2">
      <c r="B68" s="78">
        <f>G70-B59-B62-B64</f>
        <v>-9898</v>
      </c>
      <c r="C68" s="79" t="s">
        <v>1043</v>
      </c>
      <c r="D68" s="79" t="s">
        <v>564</v>
      </c>
      <c r="E68" s="76"/>
      <c r="F68" s="77"/>
      <c r="G68" s="81"/>
    </row>
    <row r="69" spans="2:7" ht="17.45" customHeight="1" x14ac:dyDescent="0.2">
      <c r="B69" s="78"/>
      <c r="E69" s="76"/>
      <c r="F69" s="77"/>
      <c r="G69" s="81"/>
    </row>
    <row r="70" spans="2:7" ht="17.45" customHeight="1" x14ac:dyDescent="0.2">
      <c r="B70" s="83">
        <f>B59+B62+B64+B68</f>
        <v>-4610</v>
      </c>
      <c r="C70" s="84" t="s">
        <v>1039</v>
      </c>
      <c r="D70" s="72"/>
      <c r="E70" s="167" t="s">
        <v>1039</v>
      </c>
      <c r="F70" s="72"/>
      <c r="G70" s="85">
        <f>G59+G60+G63</f>
        <v>-4610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-9898</v>
      </c>
    </row>
    <row r="78" spans="2:7" x14ac:dyDescent="0.2">
      <c r="B78" s="78"/>
      <c r="D78" s="79" t="s">
        <v>563</v>
      </c>
      <c r="E78" s="166"/>
      <c r="F78" s="79"/>
      <c r="G78" s="81"/>
    </row>
    <row r="79" spans="2:7" x14ac:dyDescent="0.2">
      <c r="B79" s="78">
        <f>G82-B77</f>
        <v>-9898</v>
      </c>
      <c r="C79" s="79" t="s">
        <v>1045</v>
      </c>
      <c r="D79" s="62" t="s">
        <v>562</v>
      </c>
      <c r="E79" s="76"/>
      <c r="F79" s="77"/>
      <c r="G79" s="81"/>
    </row>
    <row r="80" spans="2:7" x14ac:dyDescent="0.2">
      <c r="B80" s="78">
        <f>B79-B13</f>
        <v>-12862</v>
      </c>
      <c r="C80" s="79" t="s">
        <v>1046</v>
      </c>
      <c r="D80" s="60" t="s">
        <v>559</v>
      </c>
      <c r="E80" s="76"/>
      <c r="F80" s="77"/>
      <c r="G80" s="81"/>
    </row>
    <row r="81" spans="2:7" x14ac:dyDescent="0.2">
      <c r="B81" s="78"/>
      <c r="E81" s="76"/>
      <c r="F81" s="77"/>
      <c r="G81" s="81"/>
    </row>
    <row r="82" spans="2:7" x14ac:dyDescent="0.2">
      <c r="B82" s="83">
        <f>B77+B79</f>
        <v>-9898</v>
      </c>
      <c r="C82" s="84" t="s">
        <v>1039</v>
      </c>
      <c r="D82" s="72"/>
      <c r="E82" s="167" t="s">
        <v>1039</v>
      </c>
      <c r="F82" s="72"/>
      <c r="G82" s="85">
        <f>G77</f>
        <v>-9898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2983</v>
      </c>
      <c r="C92" s="79" t="s">
        <v>1047</v>
      </c>
      <c r="D92" s="60" t="s">
        <v>552</v>
      </c>
      <c r="E92" s="166" t="s">
        <v>1045</v>
      </c>
      <c r="F92" s="60" t="s">
        <v>559</v>
      </c>
      <c r="G92" s="81">
        <f>+B80</f>
        <v>-12862</v>
      </c>
    </row>
    <row r="93" spans="2:7" x14ac:dyDescent="0.2">
      <c r="B93" s="78"/>
      <c r="D93" s="62" t="s">
        <v>550</v>
      </c>
      <c r="E93" s="166" t="s">
        <v>1053</v>
      </c>
      <c r="F93" s="75" t="s">
        <v>558</v>
      </c>
      <c r="G93" s="81">
        <f>G94+G95</f>
        <v>15845</v>
      </c>
    </row>
    <row r="94" spans="2:7" x14ac:dyDescent="0.2">
      <c r="B94" s="78"/>
      <c r="D94" s="79"/>
      <c r="E94" s="166" t="s">
        <v>557</v>
      </c>
      <c r="G94" s="81">
        <v>15814</v>
      </c>
    </row>
    <row r="95" spans="2:7" x14ac:dyDescent="0.2">
      <c r="B95" s="78"/>
      <c r="D95" s="79"/>
      <c r="E95" s="166" t="s">
        <v>556</v>
      </c>
      <c r="G95" s="81">
        <v>31</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2983</v>
      </c>
      <c r="C99" s="84" t="s">
        <v>1039</v>
      </c>
      <c r="D99" s="72"/>
      <c r="E99" s="167" t="s">
        <v>1039</v>
      </c>
      <c r="F99" s="72"/>
      <c r="G99" s="85">
        <f>G92+G93+G96</f>
        <v>2983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1876</v>
      </c>
      <c r="C106" s="79" t="s">
        <v>1048</v>
      </c>
      <c r="D106" s="94" t="s">
        <v>553</v>
      </c>
      <c r="E106" s="76"/>
      <c r="F106" s="77"/>
      <c r="G106" s="76"/>
    </row>
    <row r="107" spans="2:7" x14ac:dyDescent="0.2">
      <c r="B107" s="78">
        <v>2136</v>
      </c>
      <c r="C107" s="79" t="s">
        <v>1049</v>
      </c>
      <c r="D107" s="79"/>
      <c r="E107" s="166" t="s">
        <v>1047</v>
      </c>
      <c r="F107" s="62" t="s">
        <v>552</v>
      </c>
      <c r="G107" s="81"/>
    </row>
    <row r="108" spans="2:7" x14ac:dyDescent="0.2">
      <c r="B108" s="78">
        <f>-B13</f>
        <v>-2964</v>
      </c>
      <c r="C108" s="79" t="s">
        <v>1055</v>
      </c>
      <c r="D108" s="79" t="s">
        <v>551</v>
      </c>
      <c r="E108" s="166"/>
      <c r="F108" s="61" t="s">
        <v>550</v>
      </c>
      <c r="G108" s="81">
        <f>B92</f>
        <v>2983</v>
      </c>
    </row>
    <row r="109" spans="2:7" x14ac:dyDescent="0.2">
      <c r="B109" s="78">
        <v>-260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4071</v>
      </c>
      <c r="C113" s="168" t="s">
        <v>1051</v>
      </c>
      <c r="D113" s="60" t="s">
        <v>546</v>
      </c>
      <c r="E113" s="170"/>
      <c r="F113" s="92"/>
      <c r="G113" s="81"/>
    </row>
    <row r="114" spans="2:7" x14ac:dyDescent="0.2">
      <c r="B114" s="78"/>
      <c r="D114" s="79"/>
      <c r="E114" s="170"/>
      <c r="F114" s="77"/>
      <c r="G114" s="81"/>
    </row>
    <row r="115" spans="2:7" x14ac:dyDescent="0.2">
      <c r="B115" s="83">
        <f>B106+B108+B111+B113</f>
        <v>2983</v>
      </c>
      <c r="C115" s="84" t="s">
        <v>1039</v>
      </c>
      <c r="D115" s="98"/>
      <c r="E115" s="167" t="s">
        <v>1039</v>
      </c>
      <c r="F115" s="72"/>
      <c r="G115" s="85">
        <f>G108</f>
        <v>2983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4071</v>
      </c>
    </row>
    <row r="123" spans="2:7" ht="15" x14ac:dyDescent="0.2">
      <c r="B123" s="78">
        <f>B125+B128+B131+B134+B137+B142+B143+B144</f>
        <v>9587</v>
      </c>
      <c r="C123" s="52"/>
      <c r="D123" s="79" t="s">
        <v>540</v>
      </c>
      <c r="E123" s="52"/>
      <c r="F123" s="52"/>
      <c r="G123" s="81">
        <f>G125+G128+G131+G134+G137+G142+G143+G144</f>
        <v>5516</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6351</v>
      </c>
      <c r="D128" s="79" t="s">
        <v>536</v>
      </c>
      <c r="G128" s="81">
        <f>G129+G130</f>
        <v>419</v>
      </c>
    </row>
    <row r="129" spans="2:7" x14ac:dyDescent="0.2">
      <c r="B129" s="78">
        <v>6023</v>
      </c>
      <c r="D129" s="79" t="s">
        <v>535</v>
      </c>
      <c r="G129" s="81">
        <v>0</v>
      </c>
    </row>
    <row r="130" spans="2:7" x14ac:dyDescent="0.2">
      <c r="B130" s="78">
        <v>328</v>
      </c>
      <c r="D130" s="79" t="s">
        <v>534</v>
      </c>
      <c r="G130" s="81">
        <v>419</v>
      </c>
    </row>
    <row r="131" spans="2:7" x14ac:dyDescent="0.2">
      <c r="B131" s="78">
        <f>B132+B133</f>
        <v>4</v>
      </c>
      <c r="D131" s="79" t="s">
        <v>533</v>
      </c>
      <c r="G131" s="81">
        <f>G132+G133</f>
        <v>0</v>
      </c>
    </row>
    <row r="132" spans="2:7" x14ac:dyDescent="0.2">
      <c r="B132" s="78">
        <v>10</v>
      </c>
      <c r="D132" s="79" t="s">
        <v>532</v>
      </c>
      <c r="G132" s="81">
        <v>0</v>
      </c>
    </row>
    <row r="133" spans="2:7" x14ac:dyDescent="0.2">
      <c r="B133" s="78">
        <v>-6</v>
      </c>
      <c r="D133" s="79" t="s">
        <v>531</v>
      </c>
      <c r="G133" s="81">
        <v>0</v>
      </c>
    </row>
    <row r="134" spans="2:7" x14ac:dyDescent="0.2">
      <c r="B134" s="78">
        <f>B135+B136</f>
        <v>-1241</v>
      </c>
      <c r="D134" s="79" t="s">
        <v>530</v>
      </c>
      <c r="G134" s="81">
        <f>G135+G136</f>
        <v>5792</v>
      </c>
    </row>
    <row r="135" spans="2:7" x14ac:dyDescent="0.2">
      <c r="B135" s="78">
        <v>-1745</v>
      </c>
      <c r="D135" s="79" t="s">
        <v>529</v>
      </c>
      <c r="G135" s="81">
        <v>6122</v>
      </c>
    </row>
    <row r="136" spans="2:7" x14ac:dyDescent="0.2">
      <c r="B136" s="78">
        <v>504</v>
      </c>
      <c r="D136" s="79" t="s">
        <v>528</v>
      </c>
      <c r="G136" s="81">
        <v>-330</v>
      </c>
    </row>
    <row r="137" spans="2:7" x14ac:dyDescent="0.2">
      <c r="B137" s="78">
        <f>B138+B141</f>
        <v>130</v>
      </c>
      <c r="D137" s="97" t="s">
        <v>527</v>
      </c>
      <c r="G137" s="81">
        <f>G138+G141</f>
        <v>0</v>
      </c>
    </row>
    <row r="138" spans="2:7" x14ac:dyDescent="0.2">
      <c r="B138" s="78">
        <f>B139+B140</f>
        <v>52</v>
      </c>
      <c r="D138" s="97" t="s">
        <v>526</v>
      </c>
      <c r="G138" s="81">
        <f>G139+G140</f>
        <v>0</v>
      </c>
    </row>
    <row r="139" spans="2:7" x14ac:dyDescent="0.2">
      <c r="B139" s="78">
        <v>52</v>
      </c>
      <c r="D139" s="97" t="s">
        <v>525</v>
      </c>
      <c r="G139" s="81">
        <v>0</v>
      </c>
    </row>
    <row r="140" spans="2:7" x14ac:dyDescent="0.2">
      <c r="B140" s="78">
        <v>0</v>
      </c>
      <c r="D140" s="97" t="s">
        <v>524</v>
      </c>
      <c r="G140" s="81">
        <v>0</v>
      </c>
    </row>
    <row r="141" spans="2:7" x14ac:dyDescent="0.2">
      <c r="B141" s="78">
        <v>78</v>
      </c>
      <c r="D141" s="97" t="s">
        <v>523</v>
      </c>
      <c r="G141" s="81">
        <v>0</v>
      </c>
    </row>
    <row r="142" spans="2:7" x14ac:dyDescent="0.2">
      <c r="B142" s="78">
        <v>0</v>
      </c>
      <c r="D142" s="79" t="s">
        <v>522</v>
      </c>
      <c r="G142" s="81">
        <v>0</v>
      </c>
    </row>
    <row r="143" spans="2:7" x14ac:dyDescent="0.2">
      <c r="B143" s="78">
        <v>0</v>
      </c>
      <c r="D143" s="79" t="s">
        <v>521</v>
      </c>
      <c r="G143" s="81">
        <v>46</v>
      </c>
    </row>
    <row r="144" spans="2:7" x14ac:dyDescent="0.2">
      <c r="B144" s="78">
        <f>B145+B146</f>
        <v>4343</v>
      </c>
      <c r="D144" s="79" t="s">
        <v>520</v>
      </c>
      <c r="G144" s="81">
        <f>G145+G146</f>
        <v>-741</v>
      </c>
    </row>
    <row r="145" spans="2:7" x14ac:dyDescent="0.2">
      <c r="B145" s="78">
        <v>1181</v>
      </c>
      <c r="D145" s="79" t="s">
        <v>519</v>
      </c>
      <c r="G145" s="81">
        <v>168</v>
      </c>
    </row>
    <row r="146" spans="2:7" x14ac:dyDescent="0.2">
      <c r="B146" s="83">
        <v>3162</v>
      </c>
      <c r="C146" s="99"/>
      <c r="D146" s="98" t="s">
        <v>518</v>
      </c>
      <c r="E146" s="99"/>
      <c r="F146" s="99"/>
      <c r="G146" s="85">
        <v>-909</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702</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309</v>
      </c>
      <c r="C11" s="79" t="s">
        <v>1029</v>
      </c>
      <c r="D11" s="79" t="s">
        <v>599</v>
      </c>
      <c r="E11" s="166" t="s">
        <v>1052</v>
      </c>
      <c r="F11" s="80" t="s">
        <v>598</v>
      </c>
      <c r="G11" s="81">
        <f>G12+G13</f>
        <v>1241</v>
      </c>
    </row>
    <row r="12" spans="2:12" x14ac:dyDescent="0.2">
      <c r="B12" s="78">
        <f>G11-B11</f>
        <v>932</v>
      </c>
      <c r="C12" s="79" t="s">
        <v>1030</v>
      </c>
      <c r="D12" s="60" t="s">
        <v>593</v>
      </c>
      <c r="E12" s="166" t="s">
        <v>1060</v>
      </c>
      <c r="F12" s="77" t="s">
        <v>1061</v>
      </c>
      <c r="G12" s="81">
        <v>1241</v>
      </c>
    </row>
    <row r="13" spans="2:12" x14ac:dyDescent="0.2">
      <c r="B13" s="78">
        <v>67</v>
      </c>
      <c r="C13" s="79" t="s">
        <v>1031</v>
      </c>
      <c r="D13" s="79" t="s">
        <v>551</v>
      </c>
      <c r="E13" s="166" t="s">
        <v>1062</v>
      </c>
      <c r="F13" s="75" t="s">
        <v>1063</v>
      </c>
      <c r="G13" s="81">
        <v>0</v>
      </c>
    </row>
    <row r="14" spans="2:12" x14ac:dyDescent="0.2">
      <c r="B14" s="78">
        <f>B12-B13</f>
        <v>865</v>
      </c>
      <c r="C14" s="79" t="s">
        <v>1032</v>
      </c>
      <c r="D14" s="60" t="s">
        <v>597</v>
      </c>
      <c r="E14" s="166"/>
      <c r="F14" s="77"/>
      <c r="G14" s="81"/>
    </row>
    <row r="15" spans="2:12" ht="7.15" customHeight="1" x14ac:dyDescent="0.2">
      <c r="B15" s="78"/>
      <c r="E15" s="76"/>
      <c r="F15" s="77"/>
      <c r="G15" s="81"/>
    </row>
    <row r="16" spans="2:12" x14ac:dyDescent="0.2">
      <c r="B16" s="83">
        <f>B11+B12</f>
        <v>1241</v>
      </c>
      <c r="C16" s="84" t="s">
        <v>545</v>
      </c>
      <c r="D16" s="72"/>
      <c r="E16" s="167" t="s">
        <v>1039</v>
      </c>
      <c r="F16" s="72"/>
      <c r="G16" s="85">
        <f>G11</f>
        <v>1241</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911</v>
      </c>
      <c r="C26" s="79" t="s">
        <v>1033</v>
      </c>
      <c r="D26" s="79" t="s">
        <v>594</v>
      </c>
      <c r="E26" s="166" t="s">
        <v>1030</v>
      </c>
      <c r="F26" s="62" t="s">
        <v>593</v>
      </c>
      <c r="G26" s="81">
        <f>+B12</f>
        <v>932</v>
      </c>
    </row>
    <row r="27" spans="2:7" x14ac:dyDescent="0.2">
      <c r="B27" s="78">
        <v>879</v>
      </c>
      <c r="C27" s="79" t="s">
        <v>592</v>
      </c>
      <c r="E27" s="76"/>
      <c r="F27" s="77"/>
      <c r="G27" s="81"/>
    </row>
    <row r="28" spans="2:7" x14ac:dyDescent="0.2">
      <c r="B28" s="78">
        <f>B29+B30</f>
        <v>32</v>
      </c>
      <c r="C28" s="79" t="s">
        <v>591</v>
      </c>
      <c r="E28" s="76"/>
      <c r="F28" s="77"/>
      <c r="G28" s="81"/>
    </row>
    <row r="29" spans="2:7" x14ac:dyDescent="0.2">
      <c r="B29" s="78">
        <v>32</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21</v>
      </c>
      <c r="C33" s="79" t="s">
        <v>1036</v>
      </c>
      <c r="D33" s="60" t="s">
        <v>587</v>
      </c>
      <c r="E33" s="76"/>
      <c r="F33" s="77"/>
      <c r="G33" s="81"/>
    </row>
    <row r="34" spans="2:7" x14ac:dyDescent="0.2">
      <c r="B34" s="78"/>
      <c r="E34" s="76"/>
      <c r="F34" s="77"/>
      <c r="G34" s="81"/>
    </row>
    <row r="35" spans="2:7" x14ac:dyDescent="0.2">
      <c r="B35" s="83">
        <f>B26+B31+B32+B33</f>
        <v>932</v>
      </c>
      <c r="C35" s="84" t="s">
        <v>1039</v>
      </c>
      <c r="D35" s="72"/>
      <c r="E35" s="167" t="s">
        <v>1039</v>
      </c>
      <c r="F35" s="72"/>
      <c r="G35" s="85">
        <f>G26</f>
        <v>932</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21</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21</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21</v>
      </c>
      <c r="C52" s="84" t="s">
        <v>1039</v>
      </c>
      <c r="D52" s="72"/>
      <c r="E52" s="167" t="s">
        <v>1039</v>
      </c>
      <c r="F52" s="72"/>
      <c r="G52" s="85">
        <f>G42+G43+G50</f>
        <v>21</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21</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3</v>
      </c>
      <c r="C64" s="79" t="s">
        <v>1042</v>
      </c>
      <c r="D64" s="75" t="s">
        <v>572</v>
      </c>
      <c r="E64" s="166" t="s">
        <v>1080</v>
      </c>
      <c r="F64" s="75" t="s">
        <v>1081</v>
      </c>
      <c r="G64" s="81">
        <v>0</v>
      </c>
    </row>
    <row r="65" spans="2:7" x14ac:dyDescent="0.2">
      <c r="B65" s="78">
        <v>3</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18</v>
      </c>
      <c r="C68" s="79" t="s">
        <v>1043</v>
      </c>
      <c r="D68" s="79" t="s">
        <v>564</v>
      </c>
      <c r="E68" s="76"/>
      <c r="F68" s="77"/>
      <c r="G68" s="81"/>
    </row>
    <row r="69" spans="2:7" ht="17.45" customHeight="1" x14ac:dyDescent="0.2">
      <c r="B69" s="78"/>
      <c r="E69" s="76"/>
      <c r="F69" s="77"/>
      <c r="G69" s="81"/>
    </row>
    <row r="70" spans="2:7" ht="17.45" customHeight="1" x14ac:dyDescent="0.2">
      <c r="B70" s="83">
        <f>B59+B62+B64+B68</f>
        <v>21</v>
      </c>
      <c r="C70" s="84" t="s">
        <v>1039</v>
      </c>
      <c r="D70" s="72"/>
      <c r="E70" s="167" t="s">
        <v>1039</v>
      </c>
      <c r="F70" s="72"/>
      <c r="G70" s="85">
        <f>G59+G60+G63</f>
        <v>21</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18</v>
      </c>
    </row>
    <row r="78" spans="2:7" x14ac:dyDescent="0.2">
      <c r="B78" s="78"/>
      <c r="D78" s="79" t="s">
        <v>563</v>
      </c>
      <c r="E78" s="166"/>
      <c r="F78" s="79"/>
      <c r="G78" s="81"/>
    </row>
    <row r="79" spans="2:7" x14ac:dyDescent="0.2">
      <c r="B79" s="78">
        <f>G82-B77</f>
        <v>18</v>
      </c>
      <c r="C79" s="79" t="s">
        <v>1045</v>
      </c>
      <c r="D79" s="62" t="s">
        <v>562</v>
      </c>
      <c r="E79" s="76"/>
      <c r="F79" s="77"/>
      <c r="G79" s="81"/>
    </row>
    <row r="80" spans="2:7" x14ac:dyDescent="0.2">
      <c r="B80" s="78">
        <f>B79-B13</f>
        <v>-49</v>
      </c>
      <c r="C80" s="79" t="s">
        <v>1046</v>
      </c>
      <c r="D80" s="60" t="s">
        <v>559</v>
      </c>
      <c r="E80" s="76"/>
      <c r="F80" s="77"/>
      <c r="G80" s="81"/>
    </row>
    <row r="81" spans="2:7" x14ac:dyDescent="0.2">
      <c r="B81" s="78"/>
      <c r="E81" s="76"/>
      <c r="F81" s="77"/>
      <c r="G81" s="81"/>
    </row>
    <row r="82" spans="2:7" x14ac:dyDescent="0.2">
      <c r="B82" s="83">
        <f>B77+B79</f>
        <v>18</v>
      </c>
      <c r="C82" s="84" t="s">
        <v>1039</v>
      </c>
      <c r="D82" s="72"/>
      <c r="E82" s="167" t="s">
        <v>1039</v>
      </c>
      <c r="F82" s="72"/>
      <c r="G82" s="85">
        <f>G77</f>
        <v>18</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-24</v>
      </c>
      <c r="C92" s="79" t="s">
        <v>1047</v>
      </c>
      <c r="D92" s="60" t="s">
        <v>552</v>
      </c>
      <c r="E92" s="166" t="s">
        <v>1045</v>
      </c>
      <c r="F92" s="60" t="s">
        <v>559</v>
      </c>
      <c r="G92" s="81">
        <f>+B80</f>
        <v>-49</v>
      </c>
    </row>
    <row r="93" spans="2:7" x14ac:dyDescent="0.2">
      <c r="B93" s="78"/>
      <c r="D93" s="62" t="s">
        <v>550</v>
      </c>
      <c r="E93" s="166" t="s">
        <v>1053</v>
      </c>
      <c r="F93" s="75" t="s">
        <v>558</v>
      </c>
      <c r="G93" s="81">
        <f>G94+G95</f>
        <v>25</v>
      </c>
    </row>
    <row r="94" spans="2:7" x14ac:dyDescent="0.2">
      <c r="B94" s="78"/>
      <c r="D94" s="79"/>
      <c r="E94" s="166" t="s">
        <v>557</v>
      </c>
      <c r="G94" s="81">
        <v>25</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-24</v>
      </c>
      <c r="C99" s="84" t="s">
        <v>1039</v>
      </c>
      <c r="D99" s="72"/>
      <c r="E99" s="167" t="s">
        <v>1039</v>
      </c>
      <c r="F99" s="72"/>
      <c r="G99" s="85">
        <f>G92+G93+G96</f>
        <v>-24</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19</v>
      </c>
      <c r="C106" s="79" t="s">
        <v>1048</v>
      </c>
      <c r="D106" s="94" t="s">
        <v>553</v>
      </c>
      <c r="E106" s="76"/>
      <c r="F106" s="77"/>
      <c r="G106" s="76"/>
    </row>
    <row r="107" spans="2:7" x14ac:dyDescent="0.2">
      <c r="B107" s="78">
        <v>18</v>
      </c>
      <c r="C107" s="79" t="s">
        <v>1049</v>
      </c>
      <c r="D107" s="79"/>
      <c r="E107" s="166" t="s">
        <v>1047</v>
      </c>
      <c r="F107" s="62" t="s">
        <v>552</v>
      </c>
      <c r="G107" s="81"/>
    </row>
    <row r="108" spans="2:7" x14ac:dyDescent="0.2">
      <c r="B108" s="78">
        <f>-B13</f>
        <v>-67</v>
      </c>
      <c r="C108" s="79" t="s">
        <v>1055</v>
      </c>
      <c r="D108" s="79" t="s">
        <v>551</v>
      </c>
      <c r="E108" s="166"/>
      <c r="F108" s="61" t="s">
        <v>550</v>
      </c>
      <c r="G108" s="81">
        <f>B92</f>
        <v>-24</v>
      </c>
    </row>
    <row r="109" spans="2:7" x14ac:dyDescent="0.2">
      <c r="B109" s="78">
        <v>1</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24</v>
      </c>
      <c r="C113" s="168" t="s">
        <v>1051</v>
      </c>
      <c r="D113" s="60" t="s">
        <v>546</v>
      </c>
      <c r="E113" s="170"/>
      <c r="F113" s="92"/>
      <c r="G113" s="81"/>
    </row>
    <row r="114" spans="2:7" x14ac:dyDescent="0.2">
      <c r="B114" s="78"/>
      <c r="D114" s="79"/>
      <c r="E114" s="170"/>
      <c r="F114" s="77"/>
      <c r="G114" s="81"/>
    </row>
    <row r="115" spans="2:7" x14ac:dyDescent="0.2">
      <c r="B115" s="83">
        <f>B106+B108+B111+B113</f>
        <v>-24</v>
      </c>
      <c r="C115" s="84" t="s">
        <v>1039</v>
      </c>
      <c r="D115" s="98"/>
      <c r="E115" s="167" t="s">
        <v>1039</v>
      </c>
      <c r="F115" s="72"/>
      <c r="G115" s="85">
        <f>G108</f>
        <v>-24</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24</v>
      </c>
    </row>
    <row r="123" spans="2:7" ht="15" x14ac:dyDescent="0.2">
      <c r="B123" s="78">
        <f>B125+B128+B131+B134+B137+B142+B143+B144</f>
        <v>57</v>
      </c>
      <c r="C123" s="52"/>
      <c r="D123" s="79" t="s">
        <v>540</v>
      </c>
      <c r="E123" s="52"/>
      <c r="F123" s="52"/>
      <c r="G123" s="81">
        <f>G125+G128+G131+G134+G137+G142+G143+G144</f>
        <v>33</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v>
      </c>
      <c r="D128" s="79" t="s">
        <v>536</v>
      </c>
      <c r="G128" s="81">
        <f>G129+G130</f>
        <v>0</v>
      </c>
    </row>
    <row r="129" spans="2:7" x14ac:dyDescent="0.2">
      <c r="B129" s="78">
        <v>-37</v>
      </c>
      <c r="D129" s="79" t="s">
        <v>535</v>
      </c>
      <c r="G129" s="81">
        <v>0</v>
      </c>
    </row>
    <row r="130" spans="2:7" x14ac:dyDescent="0.2">
      <c r="B130" s="78">
        <v>40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60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60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-6</v>
      </c>
      <c r="D144" s="79" t="s">
        <v>520</v>
      </c>
      <c r="G144" s="81">
        <f>G145+G146</f>
        <v>33</v>
      </c>
    </row>
    <row r="145" spans="2:7" x14ac:dyDescent="0.2">
      <c r="B145" s="78">
        <v>3</v>
      </c>
      <c r="D145" s="79" t="s">
        <v>519</v>
      </c>
      <c r="G145" s="81">
        <v>1</v>
      </c>
    </row>
    <row r="146" spans="2:7" x14ac:dyDescent="0.2">
      <c r="B146" s="83">
        <v>-9</v>
      </c>
      <c r="C146" s="99"/>
      <c r="D146" s="98" t="s">
        <v>518</v>
      </c>
      <c r="E146" s="99"/>
      <c r="F146" s="99"/>
      <c r="G146" s="85">
        <v>32</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704</v>
      </c>
      <c r="C3" s="117"/>
      <c r="D3" s="121"/>
      <c r="E3" s="117"/>
      <c r="F3" s="117"/>
      <c r="G3" s="117"/>
      <c r="H3" s="117"/>
      <c r="I3" s="117"/>
      <c r="J3" s="117"/>
      <c r="K3" s="117"/>
      <c r="L3" s="122"/>
    </row>
    <row r="4" spans="2:12" s="120" customFormat="1" ht="15" customHeight="1" x14ac:dyDescent="0.25">
      <c r="B4" s="70" t="s">
        <v>703</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7774</v>
      </c>
      <c r="C11" s="79" t="s">
        <v>1029</v>
      </c>
      <c r="D11" s="79" t="s">
        <v>599</v>
      </c>
      <c r="E11" s="166" t="s">
        <v>1052</v>
      </c>
      <c r="F11" s="80" t="s">
        <v>598</v>
      </c>
      <c r="G11" s="81">
        <f>G12+G13</f>
        <v>13556</v>
      </c>
    </row>
    <row r="12" spans="2:12" x14ac:dyDescent="0.2">
      <c r="B12" s="78">
        <f>G11-B11</f>
        <v>5782</v>
      </c>
      <c r="C12" s="79" t="s">
        <v>1030</v>
      </c>
      <c r="D12" s="60" t="s">
        <v>593</v>
      </c>
      <c r="E12" s="166" t="s">
        <v>1060</v>
      </c>
      <c r="F12" s="77" t="s">
        <v>1061</v>
      </c>
      <c r="G12" s="81">
        <v>13353</v>
      </c>
    </row>
    <row r="13" spans="2:12" x14ac:dyDescent="0.2">
      <c r="B13" s="78">
        <v>492</v>
      </c>
      <c r="C13" s="79" t="s">
        <v>1031</v>
      </c>
      <c r="D13" s="79" t="s">
        <v>551</v>
      </c>
      <c r="E13" s="166" t="s">
        <v>1062</v>
      </c>
      <c r="F13" s="75" t="s">
        <v>1063</v>
      </c>
      <c r="G13" s="81">
        <v>203</v>
      </c>
    </row>
    <row r="14" spans="2:12" x14ac:dyDescent="0.2">
      <c r="B14" s="78">
        <f>B12-B13</f>
        <v>5290</v>
      </c>
      <c r="C14" s="79" t="s">
        <v>1032</v>
      </c>
      <c r="D14" s="60" t="s">
        <v>597</v>
      </c>
      <c r="E14" s="166"/>
      <c r="F14" s="77"/>
      <c r="G14" s="81"/>
    </row>
    <row r="15" spans="2:12" ht="7.15" customHeight="1" x14ac:dyDescent="0.2">
      <c r="B15" s="78"/>
      <c r="E15" s="76"/>
      <c r="F15" s="77"/>
      <c r="G15" s="81"/>
    </row>
    <row r="16" spans="2:12" x14ac:dyDescent="0.2">
      <c r="B16" s="83">
        <f>B11+B12</f>
        <v>13556</v>
      </c>
      <c r="C16" s="84" t="s">
        <v>545</v>
      </c>
      <c r="D16" s="72"/>
      <c r="E16" s="167" t="s">
        <v>1039</v>
      </c>
      <c r="F16" s="72"/>
      <c r="G16" s="85">
        <f>G11</f>
        <v>13556</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5805</v>
      </c>
      <c r="C26" s="79" t="s">
        <v>1033</v>
      </c>
      <c r="D26" s="79" t="s">
        <v>594</v>
      </c>
      <c r="E26" s="166" t="s">
        <v>1030</v>
      </c>
      <c r="F26" s="62" t="s">
        <v>593</v>
      </c>
      <c r="G26" s="81">
        <f>+B12</f>
        <v>5782</v>
      </c>
    </row>
    <row r="27" spans="2:7" x14ac:dyDescent="0.2">
      <c r="B27" s="78">
        <v>4748</v>
      </c>
      <c r="C27" s="79" t="s">
        <v>592</v>
      </c>
      <c r="E27" s="76"/>
      <c r="F27" s="77"/>
      <c r="G27" s="81"/>
    </row>
    <row r="28" spans="2:7" x14ac:dyDescent="0.2">
      <c r="B28" s="78">
        <f>B29+B30</f>
        <v>1057</v>
      </c>
      <c r="C28" s="79" t="s">
        <v>591</v>
      </c>
      <c r="E28" s="76"/>
      <c r="F28" s="77"/>
      <c r="G28" s="81"/>
    </row>
    <row r="29" spans="2:7" x14ac:dyDescent="0.2">
      <c r="B29" s="78">
        <v>1054</v>
      </c>
      <c r="C29" s="79" t="s">
        <v>1056</v>
      </c>
      <c r="E29" s="76"/>
      <c r="F29" s="77"/>
      <c r="G29" s="81"/>
    </row>
    <row r="30" spans="2:7" x14ac:dyDescent="0.2">
      <c r="B30" s="78">
        <v>3</v>
      </c>
      <c r="C30" s="79" t="s">
        <v>1057</v>
      </c>
      <c r="E30" s="76"/>
      <c r="F30" s="77"/>
      <c r="G30" s="81"/>
    </row>
    <row r="31" spans="2:7" ht="12.75" customHeight="1" x14ac:dyDescent="0.2">
      <c r="B31" s="78">
        <v>18</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-41</v>
      </c>
      <c r="C33" s="79" t="s">
        <v>1036</v>
      </c>
      <c r="D33" s="60" t="s">
        <v>587</v>
      </c>
      <c r="E33" s="76"/>
      <c r="F33" s="77"/>
      <c r="G33" s="81"/>
    </row>
    <row r="34" spans="2:7" x14ac:dyDescent="0.2">
      <c r="B34" s="78"/>
      <c r="E34" s="76"/>
      <c r="F34" s="77"/>
      <c r="G34" s="81"/>
    </row>
    <row r="35" spans="2:7" x14ac:dyDescent="0.2">
      <c r="B35" s="83">
        <f>B26+B31+B32+B33</f>
        <v>5782</v>
      </c>
      <c r="C35" s="84" t="s">
        <v>1039</v>
      </c>
      <c r="D35" s="72"/>
      <c r="E35" s="167" t="s">
        <v>1039</v>
      </c>
      <c r="F35" s="72"/>
      <c r="G35" s="85">
        <f>G26</f>
        <v>5782</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14</v>
      </c>
      <c r="C42" s="79" t="s">
        <v>1037</v>
      </c>
      <c r="D42" s="82" t="s">
        <v>586</v>
      </c>
      <c r="E42" s="166" t="s">
        <v>1036</v>
      </c>
      <c r="F42" s="60" t="s">
        <v>587</v>
      </c>
      <c r="G42" s="81">
        <f>+B33</f>
        <v>-41</v>
      </c>
    </row>
    <row r="43" spans="2:7" x14ac:dyDescent="0.2">
      <c r="B43" s="78">
        <v>14</v>
      </c>
      <c r="C43" s="88" t="s">
        <v>585</v>
      </c>
      <c r="E43" s="169" t="s">
        <v>1037</v>
      </c>
      <c r="F43" s="89" t="s">
        <v>586</v>
      </c>
      <c r="G43" s="81">
        <f>G44+G45+G47+G48+G49</f>
        <v>2</v>
      </c>
    </row>
    <row r="44" spans="2:7" x14ac:dyDescent="0.2">
      <c r="B44" s="78">
        <v>0</v>
      </c>
      <c r="C44" s="79" t="s">
        <v>584</v>
      </c>
      <c r="E44" s="169" t="s">
        <v>1064</v>
      </c>
      <c r="F44" s="75" t="s">
        <v>1065</v>
      </c>
      <c r="G44" s="81">
        <v>2</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-53</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-39</v>
      </c>
      <c r="C52" s="84" t="s">
        <v>1039</v>
      </c>
      <c r="D52" s="72"/>
      <c r="E52" s="167" t="s">
        <v>1039</v>
      </c>
      <c r="F52" s="72"/>
      <c r="G52" s="85">
        <f>G42+G43+G50</f>
        <v>-39</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-53</v>
      </c>
    </row>
    <row r="60" spans="2:7" x14ac:dyDescent="0.2">
      <c r="B60" s="78">
        <v>0</v>
      </c>
      <c r="C60" s="79" t="s">
        <v>576</v>
      </c>
      <c r="E60" s="166" t="s">
        <v>1058</v>
      </c>
      <c r="F60" s="79" t="s">
        <v>1059</v>
      </c>
      <c r="G60" s="81">
        <f>G61+G62</f>
        <v>3</v>
      </c>
    </row>
    <row r="61" spans="2:7" x14ac:dyDescent="0.2">
      <c r="B61" s="78">
        <v>0</v>
      </c>
      <c r="C61" s="79" t="s">
        <v>575</v>
      </c>
      <c r="E61" s="166" t="s">
        <v>1076</v>
      </c>
      <c r="F61" s="75" t="s">
        <v>1077</v>
      </c>
      <c r="G61" s="81">
        <v>0</v>
      </c>
    </row>
    <row r="62" spans="2:7" x14ac:dyDescent="0.2">
      <c r="B62" s="78">
        <v>3</v>
      </c>
      <c r="C62" s="79" t="s">
        <v>1041</v>
      </c>
      <c r="D62" s="79" t="s">
        <v>574</v>
      </c>
      <c r="E62" s="166" t="s">
        <v>1078</v>
      </c>
      <c r="F62" s="75" t="s">
        <v>1079</v>
      </c>
      <c r="G62" s="81">
        <v>3</v>
      </c>
    </row>
    <row r="63" spans="2:7" x14ac:dyDescent="0.2">
      <c r="B63" s="78"/>
      <c r="D63" s="79" t="s">
        <v>573</v>
      </c>
      <c r="E63" s="166" t="s">
        <v>1042</v>
      </c>
      <c r="F63" s="75" t="s">
        <v>572</v>
      </c>
      <c r="G63" s="81">
        <f>G64+G65+G66</f>
        <v>1205</v>
      </c>
    </row>
    <row r="64" spans="2:7" x14ac:dyDescent="0.2">
      <c r="B64" s="78">
        <f>B65+B66+B67</f>
        <v>19</v>
      </c>
      <c r="C64" s="79" t="s">
        <v>1042</v>
      </c>
      <c r="D64" s="75" t="s">
        <v>572</v>
      </c>
      <c r="E64" s="166" t="s">
        <v>1080</v>
      </c>
      <c r="F64" s="75" t="s">
        <v>1081</v>
      </c>
      <c r="G64" s="81">
        <v>0</v>
      </c>
    </row>
    <row r="65" spans="2:7" x14ac:dyDescent="0.2">
      <c r="B65" s="78">
        <v>19</v>
      </c>
      <c r="C65" s="79" t="s">
        <v>571</v>
      </c>
      <c r="E65" s="166" t="s">
        <v>1082</v>
      </c>
      <c r="F65" s="75" t="s">
        <v>1083</v>
      </c>
      <c r="G65" s="81">
        <v>0</v>
      </c>
    </row>
    <row r="66" spans="2:7" x14ac:dyDescent="0.2">
      <c r="B66" s="78">
        <v>0</v>
      </c>
      <c r="C66" s="79" t="s">
        <v>570</v>
      </c>
      <c r="E66" s="166" t="s">
        <v>1084</v>
      </c>
      <c r="F66" s="75" t="s">
        <v>1085</v>
      </c>
      <c r="G66" s="81">
        <v>1205</v>
      </c>
    </row>
    <row r="67" spans="2:7" x14ac:dyDescent="0.2">
      <c r="B67" s="78">
        <v>0</v>
      </c>
      <c r="C67" s="79" t="s">
        <v>569</v>
      </c>
      <c r="E67" s="76"/>
      <c r="F67" s="77"/>
      <c r="G67" s="81"/>
    </row>
    <row r="68" spans="2:7" x14ac:dyDescent="0.2">
      <c r="B68" s="78">
        <f>G70-B59-B62-B64</f>
        <v>1133</v>
      </c>
      <c r="C68" s="79" t="s">
        <v>1043</v>
      </c>
      <c r="D68" s="79" t="s">
        <v>564</v>
      </c>
      <c r="E68" s="76"/>
      <c r="F68" s="77"/>
      <c r="G68" s="81"/>
    </row>
    <row r="69" spans="2:7" ht="17.45" customHeight="1" x14ac:dyDescent="0.2">
      <c r="B69" s="78"/>
      <c r="E69" s="76"/>
      <c r="F69" s="77"/>
      <c r="G69" s="81"/>
    </row>
    <row r="70" spans="2:7" ht="17.45" customHeight="1" x14ac:dyDescent="0.2">
      <c r="B70" s="83">
        <f>B59+B62+B64+B68</f>
        <v>1155</v>
      </c>
      <c r="C70" s="84" t="s">
        <v>1039</v>
      </c>
      <c r="D70" s="72"/>
      <c r="E70" s="167" t="s">
        <v>1039</v>
      </c>
      <c r="F70" s="72"/>
      <c r="G70" s="85">
        <f>G59+G60+G63</f>
        <v>1155</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1133</v>
      </c>
    </row>
    <row r="78" spans="2:7" x14ac:dyDescent="0.2">
      <c r="B78" s="78"/>
      <c r="D78" s="79" t="s">
        <v>563</v>
      </c>
      <c r="E78" s="166"/>
      <c r="F78" s="79"/>
      <c r="G78" s="81"/>
    </row>
    <row r="79" spans="2:7" x14ac:dyDescent="0.2">
      <c r="B79" s="78">
        <f>G82-B77</f>
        <v>1133</v>
      </c>
      <c r="C79" s="79" t="s">
        <v>1045</v>
      </c>
      <c r="D79" s="62" t="s">
        <v>562</v>
      </c>
      <c r="E79" s="76"/>
      <c r="F79" s="77"/>
      <c r="G79" s="81"/>
    </row>
    <row r="80" spans="2:7" x14ac:dyDescent="0.2">
      <c r="B80" s="78">
        <f>B79-B13</f>
        <v>641</v>
      </c>
      <c r="C80" s="79" t="s">
        <v>1046</v>
      </c>
      <c r="D80" s="60" t="s">
        <v>559</v>
      </c>
      <c r="E80" s="76"/>
      <c r="F80" s="77"/>
      <c r="G80" s="81"/>
    </row>
    <row r="81" spans="2:7" x14ac:dyDescent="0.2">
      <c r="B81" s="78"/>
      <c r="E81" s="76"/>
      <c r="F81" s="77"/>
      <c r="G81" s="81"/>
    </row>
    <row r="82" spans="2:7" x14ac:dyDescent="0.2">
      <c r="B82" s="83">
        <f>B77+B79</f>
        <v>1133</v>
      </c>
      <c r="C82" s="84" t="s">
        <v>1039</v>
      </c>
      <c r="D82" s="72"/>
      <c r="E82" s="167" t="s">
        <v>1039</v>
      </c>
      <c r="F82" s="72"/>
      <c r="G82" s="85">
        <f>G77</f>
        <v>1133</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976</v>
      </c>
      <c r="C92" s="79" t="s">
        <v>1047</v>
      </c>
      <c r="D92" s="60" t="s">
        <v>552</v>
      </c>
      <c r="E92" s="166" t="s">
        <v>1045</v>
      </c>
      <c r="F92" s="60" t="s">
        <v>559</v>
      </c>
      <c r="G92" s="81">
        <f>+B80</f>
        <v>641</v>
      </c>
    </row>
    <row r="93" spans="2:7" x14ac:dyDescent="0.2">
      <c r="B93" s="78"/>
      <c r="D93" s="62" t="s">
        <v>550</v>
      </c>
      <c r="E93" s="166" t="s">
        <v>1053</v>
      </c>
      <c r="F93" s="75" t="s">
        <v>558</v>
      </c>
      <c r="G93" s="81">
        <f>G94+G95</f>
        <v>335</v>
      </c>
    </row>
    <row r="94" spans="2:7" x14ac:dyDescent="0.2">
      <c r="B94" s="78"/>
      <c r="D94" s="79"/>
      <c r="E94" s="166" t="s">
        <v>557</v>
      </c>
      <c r="G94" s="81">
        <v>53</v>
      </c>
    </row>
    <row r="95" spans="2:7" x14ac:dyDescent="0.2">
      <c r="B95" s="78"/>
      <c r="D95" s="79"/>
      <c r="E95" s="166" t="s">
        <v>556</v>
      </c>
      <c r="G95" s="81">
        <v>282</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976</v>
      </c>
      <c r="C99" s="84" t="s">
        <v>1039</v>
      </c>
      <c r="D99" s="72"/>
      <c r="E99" s="167" t="s">
        <v>1039</v>
      </c>
      <c r="F99" s="72"/>
      <c r="G99" s="85">
        <f>G92+G93+G96</f>
        <v>976</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561</v>
      </c>
      <c r="C106" s="79" t="s">
        <v>1048</v>
      </c>
      <c r="D106" s="94" t="s">
        <v>553</v>
      </c>
      <c r="E106" s="76"/>
      <c r="F106" s="77"/>
      <c r="G106" s="76"/>
    </row>
    <row r="107" spans="2:7" x14ac:dyDescent="0.2">
      <c r="B107" s="78">
        <v>691</v>
      </c>
      <c r="C107" s="79" t="s">
        <v>1049</v>
      </c>
      <c r="D107" s="79"/>
      <c r="E107" s="166" t="s">
        <v>1047</v>
      </c>
      <c r="F107" s="62" t="s">
        <v>552</v>
      </c>
      <c r="G107" s="81"/>
    </row>
    <row r="108" spans="2:7" x14ac:dyDescent="0.2">
      <c r="B108" s="78">
        <f>-B13</f>
        <v>-492</v>
      </c>
      <c r="C108" s="79" t="s">
        <v>1055</v>
      </c>
      <c r="D108" s="79" t="s">
        <v>551</v>
      </c>
      <c r="E108" s="166"/>
      <c r="F108" s="61" t="s">
        <v>550</v>
      </c>
      <c r="G108" s="81">
        <f>B92</f>
        <v>976</v>
      </c>
    </row>
    <row r="109" spans="2:7" x14ac:dyDescent="0.2">
      <c r="B109" s="78">
        <v>-130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907</v>
      </c>
      <c r="C113" s="168" t="s">
        <v>1051</v>
      </c>
      <c r="D113" s="60" t="s">
        <v>546</v>
      </c>
      <c r="E113" s="170"/>
      <c r="F113" s="92"/>
      <c r="G113" s="81"/>
    </row>
    <row r="114" spans="2:7" x14ac:dyDescent="0.2">
      <c r="B114" s="78"/>
      <c r="D114" s="79"/>
      <c r="E114" s="170"/>
      <c r="F114" s="77"/>
      <c r="G114" s="81"/>
    </row>
    <row r="115" spans="2:7" x14ac:dyDescent="0.2">
      <c r="B115" s="83">
        <f>B106+B108+B111+B113</f>
        <v>976</v>
      </c>
      <c r="C115" s="84" t="s">
        <v>1039</v>
      </c>
      <c r="D115" s="98"/>
      <c r="E115" s="167" t="s">
        <v>1039</v>
      </c>
      <c r="F115" s="72"/>
      <c r="G115" s="85">
        <f>G108</f>
        <v>976</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907</v>
      </c>
    </row>
    <row r="123" spans="2:7" ht="15" x14ac:dyDescent="0.2">
      <c r="B123" s="78">
        <f>B125+B128+B131+B134+B137+B142+B143+B144</f>
        <v>611</v>
      </c>
      <c r="C123" s="52"/>
      <c r="D123" s="79" t="s">
        <v>540</v>
      </c>
      <c r="E123" s="52"/>
      <c r="F123" s="52"/>
      <c r="G123" s="81">
        <f>G125+G128+G131+G134+G137+G142+G143+G144</f>
        <v>-296</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189</v>
      </c>
      <c r="D128" s="79" t="s">
        <v>536</v>
      </c>
      <c r="G128" s="81">
        <f>G129+G130</f>
        <v>-18</v>
      </c>
    </row>
    <row r="129" spans="2:7" x14ac:dyDescent="0.2">
      <c r="B129" s="78">
        <v>264</v>
      </c>
      <c r="D129" s="79" t="s">
        <v>535</v>
      </c>
      <c r="G129" s="81">
        <v>0</v>
      </c>
    </row>
    <row r="130" spans="2:7" x14ac:dyDescent="0.2">
      <c r="B130" s="78">
        <v>-75</v>
      </c>
      <c r="D130" s="79" t="s">
        <v>534</v>
      </c>
      <c r="G130" s="81">
        <v>-18</v>
      </c>
    </row>
    <row r="131" spans="2:7" x14ac:dyDescent="0.2">
      <c r="B131" s="78">
        <f>B132+B133</f>
        <v>0</v>
      </c>
      <c r="D131" s="79" t="s">
        <v>533</v>
      </c>
      <c r="G131" s="81">
        <f>G132+G133</f>
        <v>33</v>
      </c>
    </row>
    <row r="132" spans="2:7" x14ac:dyDescent="0.2">
      <c r="B132" s="78">
        <v>0</v>
      </c>
      <c r="D132" s="79" t="s">
        <v>532</v>
      </c>
      <c r="G132" s="81">
        <v>33</v>
      </c>
    </row>
    <row r="133" spans="2:7" x14ac:dyDescent="0.2">
      <c r="B133" s="78">
        <v>0</v>
      </c>
      <c r="D133" s="79" t="s">
        <v>531</v>
      </c>
      <c r="G133" s="81">
        <v>0</v>
      </c>
    </row>
    <row r="134" spans="2:7" x14ac:dyDescent="0.2">
      <c r="B134" s="78">
        <f>B135+B136</f>
        <v>197</v>
      </c>
      <c r="D134" s="79" t="s">
        <v>530</v>
      </c>
      <c r="G134" s="81">
        <f>G135+G136</f>
        <v>-57</v>
      </c>
    </row>
    <row r="135" spans="2:7" x14ac:dyDescent="0.2">
      <c r="B135" s="78">
        <v>41</v>
      </c>
      <c r="D135" s="79" t="s">
        <v>529</v>
      </c>
      <c r="G135" s="81">
        <v>0</v>
      </c>
    </row>
    <row r="136" spans="2:7" x14ac:dyDescent="0.2">
      <c r="B136" s="78">
        <v>156</v>
      </c>
      <c r="D136" s="79" t="s">
        <v>528</v>
      </c>
      <c r="G136" s="81">
        <v>-57</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225</v>
      </c>
      <c r="D144" s="79" t="s">
        <v>520</v>
      </c>
      <c r="G144" s="81">
        <f>G145+G146</f>
        <v>-254</v>
      </c>
    </row>
    <row r="145" spans="2:7" x14ac:dyDescent="0.2">
      <c r="B145" s="78">
        <v>278</v>
      </c>
      <c r="D145" s="79" t="s">
        <v>519</v>
      </c>
      <c r="G145" s="81">
        <v>-1246</v>
      </c>
    </row>
    <row r="146" spans="2:7" x14ac:dyDescent="0.2">
      <c r="B146" s="83">
        <v>-53</v>
      </c>
      <c r="C146" s="99"/>
      <c r="D146" s="98" t="s">
        <v>518</v>
      </c>
      <c r="E146" s="99"/>
      <c r="F146" s="99"/>
      <c r="G146" s="85">
        <v>992</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705</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341</v>
      </c>
      <c r="C11" s="79" t="s">
        <v>1029</v>
      </c>
      <c r="D11" s="79" t="s">
        <v>599</v>
      </c>
      <c r="E11" s="166" t="s">
        <v>1052</v>
      </c>
      <c r="F11" s="80" t="s">
        <v>598</v>
      </c>
      <c r="G11" s="81">
        <f>G12+G13</f>
        <v>600</v>
      </c>
    </row>
    <row r="12" spans="2:12" x14ac:dyDescent="0.2">
      <c r="B12" s="78">
        <f>G11-B11</f>
        <v>259</v>
      </c>
      <c r="C12" s="79" t="s">
        <v>1030</v>
      </c>
      <c r="D12" s="60" t="s">
        <v>593</v>
      </c>
      <c r="E12" s="166" t="s">
        <v>1060</v>
      </c>
      <c r="F12" s="77" t="s">
        <v>1061</v>
      </c>
      <c r="G12" s="81">
        <v>600</v>
      </c>
    </row>
    <row r="13" spans="2:12" x14ac:dyDescent="0.2">
      <c r="B13" s="78">
        <v>117</v>
      </c>
      <c r="C13" s="79" t="s">
        <v>1031</v>
      </c>
      <c r="D13" s="79" t="s">
        <v>551</v>
      </c>
      <c r="E13" s="166" t="s">
        <v>1062</v>
      </c>
      <c r="F13" s="75" t="s">
        <v>1063</v>
      </c>
      <c r="G13" s="81">
        <v>0</v>
      </c>
    </row>
    <row r="14" spans="2:12" x14ac:dyDescent="0.2">
      <c r="B14" s="78">
        <f>B12-B13</f>
        <v>142</v>
      </c>
      <c r="C14" s="79" t="s">
        <v>1032</v>
      </c>
      <c r="D14" s="60" t="s">
        <v>597</v>
      </c>
      <c r="E14" s="166"/>
      <c r="F14" s="77"/>
      <c r="G14" s="81"/>
    </row>
    <row r="15" spans="2:12" ht="7.15" customHeight="1" x14ac:dyDescent="0.2">
      <c r="B15" s="78"/>
      <c r="E15" s="76"/>
      <c r="F15" s="77"/>
      <c r="G15" s="81"/>
    </row>
    <row r="16" spans="2:12" x14ac:dyDescent="0.2">
      <c r="B16" s="83">
        <f>B11+B12</f>
        <v>600</v>
      </c>
      <c r="C16" s="84" t="s">
        <v>545</v>
      </c>
      <c r="D16" s="72"/>
      <c r="E16" s="167" t="s">
        <v>1039</v>
      </c>
      <c r="F16" s="72"/>
      <c r="G16" s="85">
        <f>G11</f>
        <v>600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259</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259</v>
      </c>
      <c r="C33" s="79" t="s">
        <v>1036</v>
      </c>
      <c r="D33" s="60" t="s">
        <v>587</v>
      </c>
      <c r="E33" s="76"/>
      <c r="F33" s="77"/>
      <c r="G33" s="81"/>
    </row>
    <row r="34" spans="2:7" x14ac:dyDescent="0.2">
      <c r="B34" s="78"/>
      <c r="E34" s="76"/>
      <c r="F34" s="77"/>
      <c r="G34" s="81"/>
    </row>
    <row r="35" spans="2:7" x14ac:dyDescent="0.2">
      <c r="B35" s="83">
        <f>B26+B31+B32+B33</f>
        <v>259</v>
      </c>
      <c r="C35" s="84" t="s">
        <v>1039</v>
      </c>
      <c r="D35" s="72"/>
      <c r="E35" s="167" t="s">
        <v>1039</v>
      </c>
      <c r="F35" s="72"/>
      <c r="G35" s="85">
        <f>G26</f>
        <v>259</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259</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259</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259</v>
      </c>
      <c r="C52" s="84" t="s">
        <v>1039</v>
      </c>
      <c r="D52" s="72"/>
      <c r="E52" s="167" t="s">
        <v>1039</v>
      </c>
      <c r="F52" s="72"/>
      <c r="G52" s="85">
        <f>G42+G43+G50</f>
        <v>259</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76</v>
      </c>
      <c r="C59" s="79" t="s">
        <v>1040</v>
      </c>
      <c r="D59" s="80" t="s">
        <v>578</v>
      </c>
      <c r="E59" s="166" t="s">
        <v>1038</v>
      </c>
      <c r="F59" s="60" t="s">
        <v>577</v>
      </c>
      <c r="G59" s="81">
        <f>+B49</f>
        <v>259</v>
      </c>
    </row>
    <row r="60" spans="2:7" x14ac:dyDescent="0.2">
      <c r="B60" s="78">
        <v>76</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183</v>
      </c>
      <c r="C68" s="79" t="s">
        <v>1043</v>
      </c>
      <c r="D68" s="79" t="s">
        <v>564</v>
      </c>
      <c r="E68" s="76"/>
      <c r="F68" s="77"/>
      <c r="G68" s="81"/>
    </row>
    <row r="69" spans="2:7" ht="17.45" customHeight="1" x14ac:dyDescent="0.2">
      <c r="B69" s="78"/>
      <c r="E69" s="76"/>
      <c r="F69" s="77"/>
      <c r="G69" s="81"/>
    </row>
    <row r="70" spans="2:7" ht="17.45" customHeight="1" x14ac:dyDescent="0.2">
      <c r="B70" s="83">
        <f>B59+B62+B64+B68</f>
        <v>259</v>
      </c>
      <c r="C70" s="84" t="s">
        <v>1039</v>
      </c>
      <c r="D70" s="72"/>
      <c r="E70" s="167" t="s">
        <v>1039</v>
      </c>
      <c r="F70" s="72"/>
      <c r="G70" s="85">
        <f>G59+G60+G63</f>
        <v>259</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183</v>
      </c>
    </row>
    <row r="78" spans="2:7" x14ac:dyDescent="0.2">
      <c r="B78" s="78"/>
      <c r="D78" s="79" t="s">
        <v>563</v>
      </c>
      <c r="E78" s="166"/>
      <c r="F78" s="79"/>
      <c r="G78" s="81"/>
    </row>
    <row r="79" spans="2:7" x14ac:dyDescent="0.2">
      <c r="B79" s="78">
        <f>G82-B77</f>
        <v>183</v>
      </c>
      <c r="C79" s="79" t="s">
        <v>1045</v>
      </c>
      <c r="D79" s="62" t="s">
        <v>562</v>
      </c>
      <c r="E79" s="76"/>
      <c r="F79" s="77"/>
      <c r="G79" s="81"/>
    </row>
    <row r="80" spans="2:7" x14ac:dyDescent="0.2">
      <c r="B80" s="78">
        <f>B79-B13</f>
        <v>66</v>
      </c>
      <c r="C80" s="79" t="s">
        <v>1046</v>
      </c>
      <c r="D80" s="60" t="s">
        <v>559</v>
      </c>
      <c r="E80" s="76"/>
      <c r="F80" s="77"/>
      <c r="G80" s="81"/>
    </row>
    <row r="81" spans="2:7" x14ac:dyDescent="0.2">
      <c r="B81" s="78"/>
      <c r="E81" s="76"/>
      <c r="F81" s="77"/>
      <c r="G81" s="81"/>
    </row>
    <row r="82" spans="2:7" x14ac:dyDescent="0.2">
      <c r="B82" s="83">
        <f>B77+B79</f>
        <v>183</v>
      </c>
      <c r="C82" s="84" t="s">
        <v>1039</v>
      </c>
      <c r="D82" s="72"/>
      <c r="E82" s="167" t="s">
        <v>1039</v>
      </c>
      <c r="F82" s="72"/>
      <c r="G82" s="85">
        <f>G77</f>
        <v>183</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66</v>
      </c>
      <c r="C92" s="79" t="s">
        <v>1047</v>
      </c>
      <c r="D92" s="60" t="s">
        <v>552</v>
      </c>
      <c r="E92" s="166" t="s">
        <v>1045</v>
      </c>
      <c r="F92" s="60" t="s">
        <v>559</v>
      </c>
      <c r="G92" s="81">
        <f>+B80</f>
        <v>66</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66</v>
      </c>
      <c r="C99" s="84" t="s">
        <v>1039</v>
      </c>
      <c r="D99" s="72"/>
      <c r="E99" s="167" t="s">
        <v>1039</v>
      </c>
      <c r="F99" s="72"/>
      <c r="G99" s="85">
        <f>G92+G93+G96</f>
        <v>66</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-117</v>
      </c>
      <c r="C108" s="79" t="s">
        <v>1055</v>
      </c>
      <c r="D108" s="79" t="s">
        <v>551</v>
      </c>
      <c r="E108" s="166"/>
      <c r="F108" s="61" t="s">
        <v>550</v>
      </c>
      <c r="G108" s="81">
        <f>B92</f>
        <v>66</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183</v>
      </c>
      <c r="C113" s="168" t="s">
        <v>1051</v>
      </c>
      <c r="D113" s="60" t="s">
        <v>546</v>
      </c>
      <c r="E113" s="170"/>
      <c r="F113" s="92"/>
      <c r="G113" s="81"/>
    </row>
    <row r="114" spans="2:7" x14ac:dyDescent="0.2">
      <c r="B114" s="78"/>
      <c r="D114" s="79"/>
      <c r="E114" s="170"/>
      <c r="F114" s="77"/>
      <c r="G114" s="81"/>
    </row>
    <row r="115" spans="2:7" x14ac:dyDescent="0.2">
      <c r="B115" s="83">
        <f>B106+B108+B111+B113</f>
        <v>66</v>
      </c>
      <c r="C115" s="84" t="s">
        <v>1039</v>
      </c>
      <c r="D115" s="98"/>
      <c r="E115" s="167" t="s">
        <v>1039</v>
      </c>
      <c r="F115" s="72"/>
      <c r="G115" s="85">
        <f>G108</f>
        <v>66</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183</v>
      </c>
    </row>
    <row r="123" spans="2:7" ht="15" x14ac:dyDescent="0.2">
      <c r="B123" s="78">
        <f>B125+B128+B131+B134+B137+B142+B143+B144</f>
        <v>-106</v>
      </c>
      <c r="C123" s="52"/>
      <c r="D123" s="79" t="s">
        <v>540</v>
      </c>
      <c r="E123" s="52"/>
      <c r="F123" s="52"/>
      <c r="G123" s="81">
        <f>G125+G128+G131+G134+G137+G142+G143+G144</f>
        <v>-289</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-47</v>
      </c>
      <c r="D128" s="79" t="s">
        <v>536</v>
      </c>
      <c r="G128" s="81">
        <f>G129+G130</f>
        <v>0</v>
      </c>
    </row>
    <row r="129" spans="2:7" x14ac:dyDescent="0.2">
      <c r="B129" s="78">
        <v>-47</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-240</v>
      </c>
    </row>
    <row r="135" spans="2:7" x14ac:dyDescent="0.2">
      <c r="B135" s="78">
        <v>0</v>
      </c>
      <c r="D135" s="79" t="s">
        <v>529</v>
      </c>
      <c r="G135" s="81">
        <v>0</v>
      </c>
    </row>
    <row r="136" spans="2:7" x14ac:dyDescent="0.2">
      <c r="B136" s="78">
        <v>0</v>
      </c>
      <c r="D136" s="79" t="s">
        <v>528</v>
      </c>
      <c r="G136" s="81">
        <v>-240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-59</v>
      </c>
      <c r="D144" s="79" t="s">
        <v>520</v>
      </c>
      <c r="G144" s="81">
        <f>G145+G146</f>
        <v>-49</v>
      </c>
    </row>
    <row r="145" spans="2:7" x14ac:dyDescent="0.2">
      <c r="B145" s="78">
        <v>-59</v>
      </c>
      <c r="D145" s="79" t="s">
        <v>519</v>
      </c>
      <c r="G145" s="81">
        <v>-47</v>
      </c>
    </row>
    <row r="146" spans="2:7" x14ac:dyDescent="0.2">
      <c r="B146" s="83">
        <v>0</v>
      </c>
      <c r="C146" s="99"/>
      <c r="D146" s="98" t="s">
        <v>518</v>
      </c>
      <c r="E146" s="99"/>
      <c r="F146" s="99"/>
      <c r="G146" s="85">
        <v>-2</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706</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708</v>
      </c>
      <c r="C3" s="117"/>
      <c r="D3" s="121"/>
      <c r="E3" s="117"/>
      <c r="F3" s="117"/>
      <c r="G3" s="117"/>
      <c r="H3" s="117"/>
      <c r="I3" s="117"/>
      <c r="J3" s="117"/>
      <c r="K3" s="117"/>
      <c r="L3" s="122"/>
    </row>
    <row r="4" spans="2:12" s="120" customFormat="1" ht="15" customHeight="1" x14ac:dyDescent="0.25">
      <c r="B4" s="70" t="s">
        <v>707</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81636</v>
      </c>
      <c r="C11" s="79" t="s">
        <v>1029</v>
      </c>
      <c r="D11" s="79" t="s">
        <v>599</v>
      </c>
      <c r="E11" s="166" t="s">
        <v>1052</v>
      </c>
      <c r="F11" s="80" t="s">
        <v>598</v>
      </c>
      <c r="G11" s="81">
        <f>G12+G13</f>
        <v>88358</v>
      </c>
    </row>
    <row r="12" spans="2:12" x14ac:dyDescent="0.2">
      <c r="B12" s="78">
        <f>G11-B11</f>
        <v>6722</v>
      </c>
      <c r="C12" s="79" t="s">
        <v>1030</v>
      </c>
      <c r="D12" s="60" t="s">
        <v>593</v>
      </c>
      <c r="E12" s="166" t="s">
        <v>1060</v>
      </c>
      <c r="F12" s="77" t="s">
        <v>1061</v>
      </c>
      <c r="G12" s="81">
        <v>88358</v>
      </c>
    </row>
    <row r="13" spans="2:12" x14ac:dyDescent="0.2">
      <c r="B13" s="78">
        <v>284</v>
      </c>
      <c r="C13" s="79" t="s">
        <v>1031</v>
      </c>
      <c r="D13" s="79" t="s">
        <v>551</v>
      </c>
      <c r="E13" s="166" t="s">
        <v>1062</v>
      </c>
      <c r="F13" s="75" t="s">
        <v>1063</v>
      </c>
      <c r="G13" s="81">
        <v>0</v>
      </c>
    </row>
    <row r="14" spans="2:12" x14ac:dyDescent="0.2">
      <c r="B14" s="78">
        <f>B12-B13</f>
        <v>6438</v>
      </c>
      <c r="C14" s="79" t="s">
        <v>1032</v>
      </c>
      <c r="D14" s="60" t="s">
        <v>597</v>
      </c>
      <c r="E14" s="166"/>
      <c r="F14" s="77"/>
      <c r="G14" s="81"/>
    </row>
    <row r="15" spans="2:12" ht="7.15" customHeight="1" x14ac:dyDescent="0.2">
      <c r="B15" s="78"/>
      <c r="E15" s="76"/>
      <c r="F15" s="77"/>
      <c r="G15" s="81"/>
    </row>
    <row r="16" spans="2:12" x14ac:dyDescent="0.2">
      <c r="B16" s="83">
        <f>B11+B12</f>
        <v>88358</v>
      </c>
      <c r="C16" s="84" t="s">
        <v>545</v>
      </c>
      <c r="D16" s="72"/>
      <c r="E16" s="167" t="s">
        <v>1039</v>
      </c>
      <c r="F16" s="72"/>
      <c r="G16" s="85">
        <f>G11</f>
        <v>88358</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7432</v>
      </c>
      <c r="C26" s="79" t="s">
        <v>1033</v>
      </c>
      <c r="D26" s="79" t="s">
        <v>594</v>
      </c>
      <c r="E26" s="166" t="s">
        <v>1030</v>
      </c>
      <c r="F26" s="62" t="s">
        <v>593</v>
      </c>
      <c r="G26" s="81">
        <f>+B12</f>
        <v>6722</v>
      </c>
    </row>
    <row r="27" spans="2:7" x14ac:dyDescent="0.2">
      <c r="B27" s="78">
        <v>5713</v>
      </c>
      <c r="C27" s="79" t="s">
        <v>592</v>
      </c>
      <c r="E27" s="76"/>
      <c r="F27" s="77"/>
      <c r="G27" s="81"/>
    </row>
    <row r="28" spans="2:7" x14ac:dyDescent="0.2">
      <c r="B28" s="78">
        <f>B29+B30</f>
        <v>1719</v>
      </c>
      <c r="C28" s="79" t="s">
        <v>591</v>
      </c>
      <c r="E28" s="76"/>
      <c r="F28" s="77"/>
      <c r="G28" s="81"/>
    </row>
    <row r="29" spans="2:7" x14ac:dyDescent="0.2">
      <c r="B29" s="78">
        <v>1719</v>
      </c>
      <c r="C29" s="79" t="s">
        <v>1056</v>
      </c>
      <c r="E29" s="76"/>
      <c r="F29" s="77"/>
      <c r="G29" s="81"/>
    </row>
    <row r="30" spans="2:7" x14ac:dyDescent="0.2">
      <c r="B30" s="78">
        <v>0</v>
      </c>
      <c r="C30" s="79" t="s">
        <v>1057</v>
      </c>
      <c r="E30" s="76"/>
      <c r="F30" s="77"/>
      <c r="G30" s="81"/>
    </row>
    <row r="31" spans="2:7" ht="12.75" customHeight="1" x14ac:dyDescent="0.2">
      <c r="B31" s="78">
        <v>141</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-851</v>
      </c>
      <c r="C33" s="79" t="s">
        <v>1036</v>
      </c>
      <c r="D33" s="60" t="s">
        <v>587</v>
      </c>
      <c r="E33" s="76"/>
      <c r="F33" s="77"/>
      <c r="G33" s="81"/>
    </row>
    <row r="34" spans="2:7" x14ac:dyDescent="0.2">
      <c r="B34" s="78"/>
      <c r="E34" s="76"/>
      <c r="F34" s="77"/>
      <c r="G34" s="81"/>
    </row>
    <row r="35" spans="2:7" x14ac:dyDescent="0.2">
      <c r="B35" s="83">
        <f>B26+B31+B32+B33</f>
        <v>6722</v>
      </c>
      <c r="C35" s="84" t="s">
        <v>1039</v>
      </c>
      <c r="D35" s="72"/>
      <c r="E35" s="167" t="s">
        <v>1039</v>
      </c>
      <c r="F35" s="72"/>
      <c r="G35" s="85">
        <f>G26</f>
        <v>6722</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401</v>
      </c>
      <c r="C42" s="79" t="s">
        <v>1037</v>
      </c>
      <c r="D42" s="82" t="s">
        <v>586</v>
      </c>
      <c r="E42" s="166" t="s">
        <v>1036</v>
      </c>
      <c r="F42" s="60" t="s">
        <v>587</v>
      </c>
      <c r="G42" s="81">
        <f>+B33</f>
        <v>-851</v>
      </c>
    </row>
    <row r="43" spans="2:7" x14ac:dyDescent="0.2">
      <c r="B43" s="78">
        <v>401</v>
      </c>
      <c r="C43" s="88" t="s">
        <v>585</v>
      </c>
      <c r="E43" s="169" t="s">
        <v>1037</v>
      </c>
      <c r="F43" s="89" t="s">
        <v>586</v>
      </c>
      <c r="G43" s="81">
        <f>G44+G45+G47+G48+G49</f>
        <v>144</v>
      </c>
    </row>
    <row r="44" spans="2:7" x14ac:dyDescent="0.2">
      <c r="B44" s="78">
        <v>0</v>
      </c>
      <c r="C44" s="79" t="s">
        <v>584</v>
      </c>
      <c r="E44" s="169" t="s">
        <v>1064</v>
      </c>
      <c r="F44" s="75" t="s">
        <v>1065</v>
      </c>
      <c r="G44" s="81">
        <v>144</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-1108</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-707</v>
      </c>
      <c r="C52" s="84" t="s">
        <v>1039</v>
      </c>
      <c r="D52" s="72"/>
      <c r="E52" s="167" t="s">
        <v>1039</v>
      </c>
      <c r="F52" s="72"/>
      <c r="G52" s="85">
        <f>G42+G43+G50</f>
        <v>-707</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-1108</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25</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25</v>
      </c>
      <c r="C67" s="79" t="s">
        <v>569</v>
      </c>
      <c r="E67" s="76"/>
      <c r="F67" s="77"/>
      <c r="G67" s="81"/>
    </row>
    <row r="68" spans="2:7" x14ac:dyDescent="0.2">
      <c r="B68" s="78">
        <f>G70-B59-B62-B64</f>
        <v>-1133</v>
      </c>
      <c r="C68" s="79" t="s">
        <v>1043</v>
      </c>
      <c r="D68" s="79" t="s">
        <v>564</v>
      </c>
      <c r="E68" s="76"/>
      <c r="F68" s="77"/>
      <c r="G68" s="81"/>
    </row>
    <row r="69" spans="2:7" ht="17.45" customHeight="1" x14ac:dyDescent="0.2">
      <c r="B69" s="78"/>
      <c r="E69" s="76"/>
      <c r="F69" s="77"/>
      <c r="G69" s="81"/>
    </row>
    <row r="70" spans="2:7" ht="17.45" customHeight="1" x14ac:dyDescent="0.2">
      <c r="B70" s="83">
        <f>B59+B62+B64+B68</f>
        <v>-1108</v>
      </c>
      <c r="C70" s="84" t="s">
        <v>1039</v>
      </c>
      <c r="D70" s="72"/>
      <c r="E70" s="167" t="s">
        <v>1039</v>
      </c>
      <c r="F70" s="72"/>
      <c r="G70" s="85">
        <f>G59+G60+G63</f>
        <v>-1108</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-1133</v>
      </c>
    </row>
    <row r="78" spans="2:7" x14ac:dyDescent="0.2">
      <c r="B78" s="78"/>
      <c r="D78" s="79" t="s">
        <v>563</v>
      </c>
      <c r="E78" s="166"/>
      <c r="F78" s="79"/>
      <c r="G78" s="81"/>
    </row>
    <row r="79" spans="2:7" x14ac:dyDescent="0.2">
      <c r="B79" s="78">
        <f>G82-B77</f>
        <v>-1133</v>
      </c>
      <c r="C79" s="79" t="s">
        <v>1045</v>
      </c>
      <c r="D79" s="62" t="s">
        <v>562</v>
      </c>
      <c r="E79" s="76"/>
      <c r="F79" s="77"/>
      <c r="G79" s="81"/>
    </row>
    <row r="80" spans="2:7" x14ac:dyDescent="0.2">
      <c r="B80" s="78">
        <f>B79-B13</f>
        <v>-1417</v>
      </c>
      <c r="C80" s="79" t="s">
        <v>1046</v>
      </c>
      <c r="D80" s="60" t="s">
        <v>559</v>
      </c>
      <c r="E80" s="76"/>
      <c r="F80" s="77"/>
      <c r="G80" s="81"/>
    </row>
    <row r="81" spans="2:7" x14ac:dyDescent="0.2">
      <c r="B81" s="78"/>
      <c r="E81" s="76"/>
      <c r="F81" s="77"/>
      <c r="G81" s="81"/>
    </row>
    <row r="82" spans="2:7" x14ac:dyDescent="0.2">
      <c r="B82" s="83">
        <f>B77+B79</f>
        <v>-1133</v>
      </c>
      <c r="C82" s="84" t="s">
        <v>1039</v>
      </c>
      <c r="D82" s="72"/>
      <c r="E82" s="167" t="s">
        <v>1039</v>
      </c>
      <c r="F82" s="72"/>
      <c r="G82" s="85">
        <f>G77</f>
        <v>-1133</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-428</v>
      </c>
      <c r="C92" s="79" t="s">
        <v>1047</v>
      </c>
      <c r="D92" s="60" t="s">
        <v>552</v>
      </c>
      <c r="E92" s="166" t="s">
        <v>1045</v>
      </c>
      <c r="F92" s="60" t="s">
        <v>559</v>
      </c>
      <c r="G92" s="81">
        <f>+B80</f>
        <v>-1417</v>
      </c>
    </row>
    <row r="93" spans="2:7" x14ac:dyDescent="0.2">
      <c r="B93" s="78"/>
      <c r="D93" s="62" t="s">
        <v>550</v>
      </c>
      <c r="E93" s="166" t="s">
        <v>1053</v>
      </c>
      <c r="F93" s="75" t="s">
        <v>558</v>
      </c>
      <c r="G93" s="81">
        <f>G94+G95</f>
        <v>1158</v>
      </c>
    </row>
    <row r="94" spans="2:7" x14ac:dyDescent="0.2">
      <c r="B94" s="78"/>
      <c r="D94" s="79"/>
      <c r="E94" s="166" t="s">
        <v>557</v>
      </c>
      <c r="G94" s="81">
        <v>0</v>
      </c>
    </row>
    <row r="95" spans="2:7" x14ac:dyDescent="0.2">
      <c r="B95" s="78"/>
      <c r="D95" s="79"/>
      <c r="E95" s="166" t="s">
        <v>556</v>
      </c>
      <c r="G95" s="81">
        <v>1158</v>
      </c>
    </row>
    <row r="96" spans="2:7" x14ac:dyDescent="0.2">
      <c r="B96" s="78"/>
      <c r="C96" s="79"/>
      <c r="E96" s="166" t="s">
        <v>1054</v>
      </c>
      <c r="F96" s="75" t="s">
        <v>555</v>
      </c>
      <c r="G96" s="81">
        <f>G97</f>
        <v>-169</v>
      </c>
    </row>
    <row r="97" spans="2:7" x14ac:dyDescent="0.2">
      <c r="B97" s="90"/>
      <c r="C97" s="91"/>
      <c r="D97" s="79"/>
      <c r="E97" s="166" t="s">
        <v>1086</v>
      </c>
      <c r="F97" s="92" t="s">
        <v>1087</v>
      </c>
      <c r="G97" s="81">
        <v>-169</v>
      </c>
    </row>
    <row r="98" spans="2:7" x14ac:dyDescent="0.2">
      <c r="B98" s="78"/>
      <c r="E98" s="76"/>
      <c r="F98" s="77"/>
      <c r="G98" s="81"/>
    </row>
    <row r="99" spans="2:7" x14ac:dyDescent="0.2">
      <c r="B99" s="83">
        <f>B92</f>
        <v>-428</v>
      </c>
      <c r="C99" s="84" t="s">
        <v>1039</v>
      </c>
      <c r="D99" s="72"/>
      <c r="E99" s="167" t="s">
        <v>1039</v>
      </c>
      <c r="F99" s="72"/>
      <c r="G99" s="85">
        <f>G92+G93+G96</f>
        <v>-428</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1446</v>
      </c>
      <c r="C106" s="79" t="s">
        <v>1048</v>
      </c>
      <c r="D106" s="94" t="s">
        <v>553</v>
      </c>
      <c r="E106" s="76"/>
      <c r="F106" s="77"/>
      <c r="G106" s="76"/>
    </row>
    <row r="107" spans="2:7" x14ac:dyDescent="0.2">
      <c r="B107" s="78">
        <v>1201</v>
      </c>
      <c r="C107" s="79" t="s">
        <v>1049</v>
      </c>
      <c r="D107" s="79"/>
      <c r="E107" s="166" t="s">
        <v>1047</v>
      </c>
      <c r="F107" s="62" t="s">
        <v>552</v>
      </c>
      <c r="G107" s="81"/>
    </row>
    <row r="108" spans="2:7" x14ac:dyDescent="0.2">
      <c r="B108" s="78">
        <f>-B13</f>
        <v>-284</v>
      </c>
      <c r="C108" s="79" t="s">
        <v>1055</v>
      </c>
      <c r="D108" s="79" t="s">
        <v>551</v>
      </c>
      <c r="E108" s="166"/>
      <c r="F108" s="61" t="s">
        <v>550</v>
      </c>
      <c r="G108" s="81">
        <f>B92</f>
        <v>-428</v>
      </c>
    </row>
    <row r="109" spans="2:7" x14ac:dyDescent="0.2">
      <c r="B109" s="78">
        <v>245</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-1590</v>
      </c>
      <c r="C113" s="168" t="s">
        <v>1051</v>
      </c>
      <c r="D113" s="60" t="s">
        <v>546</v>
      </c>
      <c r="E113" s="170"/>
      <c r="F113" s="92"/>
      <c r="G113" s="81"/>
    </row>
    <row r="114" spans="2:7" x14ac:dyDescent="0.2">
      <c r="B114" s="78"/>
      <c r="D114" s="79"/>
      <c r="E114" s="170"/>
      <c r="F114" s="77"/>
      <c r="G114" s="81"/>
    </row>
    <row r="115" spans="2:7" x14ac:dyDescent="0.2">
      <c r="B115" s="83">
        <f>B106+B108+B111+B113</f>
        <v>-428</v>
      </c>
      <c r="C115" s="84" t="s">
        <v>1039</v>
      </c>
      <c r="D115" s="98"/>
      <c r="E115" s="167" t="s">
        <v>1039</v>
      </c>
      <c r="F115" s="72"/>
      <c r="G115" s="85">
        <f>G108</f>
        <v>-428</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-1590</v>
      </c>
    </row>
    <row r="123" spans="2:7" ht="15" x14ac:dyDescent="0.2">
      <c r="B123" s="78">
        <f>B125+B128+B131+B134+B137+B142+B143+B144</f>
        <v>3680</v>
      </c>
      <c r="C123" s="52"/>
      <c r="D123" s="79" t="s">
        <v>540</v>
      </c>
      <c r="E123" s="52"/>
      <c r="F123" s="52"/>
      <c r="G123" s="81">
        <f>G125+G128+G131+G134+G137+G142+G143+G144</f>
        <v>5270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1904</v>
      </c>
      <c r="D128" s="79" t="s">
        <v>536</v>
      </c>
      <c r="G128" s="81">
        <f>G129+G130</f>
        <v>0</v>
      </c>
    </row>
    <row r="129" spans="2:7" x14ac:dyDescent="0.2">
      <c r="B129" s="78">
        <v>2457</v>
      </c>
      <c r="D129" s="79" t="s">
        <v>535</v>
      </c>
      <c r="G129" s="81">
        <v>0</v>
      </c>
    </row>
    <row r="130" spans="2:7" x14ac:dyDescent="0.2">
      <c r="B130" s="78">
        <v>-553</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4784</v>
      </c>
      <c r="D134" s="79" t="s">
        <v>530</v>
      </c>
      <c r="G134" s="81">
        <f>G135+G136</f>
        <v>8221</v>
      </c>
    </row>
    <row r="135" spans="2:7" x14ac:dyDescent="0.2">
      <c r="B135" s="78">
        <v>-2</v>
      </c>
      <c r="D135" s="79" t="s">
        <v>529</v>
      </c>
      <c r="G135" s="81">
        <v>4374</v>
      </c>
    </row>
    <row r="136" spans="2:7" x14ac:dyDescent="0.2">
      <c r="B136" s="78">
        <v>4786</v>
      </c>
      <c r="D136" s="79" t="s">
        <v>528</v>
      </c>
      <c r="G136" s="81">
        <v>3847</v>
      </c>
    </row>
    <row r="137" spans="2:7" x14ac:dyDescent="0.2">
      <c r="B137" s="78">
        <f>B138+B141</f>
        <v>-13</v>
      </c>
      <c r="D137" s="97" t="s">
        <v>527</v>
      </c>
      <c r="G137" s="81">
        <f>G138+G141</f>
        <v>0</v>
      </c>
    </row>
    <row r="138" spans="2:7" x14ac:dyDescent="0.2">
      <c r="B138" s="78">
        <f>B139+B140</f>
        <v>-13</v>
      </c>
      <c r="D138" s="97" t="s">
        <v>526</v>
      </c>
      <c r="G138" s="81">
        <f>G139+G140</f>
        <v>0</v>
      </c>
    </row>
    <row r="139" spans="2:7" x14ac:dyDescent="0.2">
      <c r="B139" s="78">
        <v>-13</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-2995</v>
      </c>
      <c r="D144" s="79" t="s">
        <v>520</v>
      </c>
      <c r="G144" s="81">
        <f>G145+G146</f>
        <v>-2951</v>
      </c>
    </row>
    <row r="145" spans="2:7" x14ac:dyDescent="0.2">
      <c r="B145" s="78">
        <v>-1387</v>
      </c>
      <c r="D145" s="79" t="s">
        <v>519</v>
      </c>
      <c r="G145" s="81">
        <v>-3199</v>
      </c>
    </row>
    <row r="146" spans="2:7" x14ac:dyDescent="0.2">
      <c r="B146" s="83">
        <v>-1608</v>
      </c>
      <c r="C146" s="99"/>
      <c r="D146" s="98" t="s">
        <v>518</v>
      </c>
      <c r="E146" s="99"/>
      <c r="F146" s="99"/>
      <c r="G146" s="85">
        <v>248</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711</v>
      </c>
      <c r="C3" s="117"/>
      <c r="D3" s="121"/>
      <c r="E3" s="117"/>
      <c r="F3" s="117"/>
      <c r="G3" s="117"/>
      <c r="H3" s="117"/>
      <c r="I3" s="117"/>
      <c r="J3" s="117"/>
      <c r="K3" s="117"/>
      <c r="L3" s="122"/>
    </row>
    <row r="4" spans="2:12" s="120" customFormat="1" ht="15" customHeight="1" x14ac:dyDescent="0.25">
      <c r="B4" s="70" t="s">
        <v>710</v>
      </c>
      <c r="C4" s="117"/>
      <c r="D4" s="121"/>
      <c r="E4" s="117"/>
      <c r="F4" s="117"/>
      <c r="G4" s="117"/>
      <c r="H4" s="117"/>
      <c r="I4" s="117"/>
      <c r="J4" s="117"/>
      <c r="K4" s="117"/>
      <c r="L4" s="122"/>
    </row>
    <row r="5" spans="2:12" s="123" customFormat="1" ht="15" customHeight="1" x14ac:dyDescent="0.2">
      <c r="B5" s="70" t="s">
        <v>709</v>
      </c>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312233</v>
      </c>
      <c r="C11" s="79" t="s">
        <v>1029</v>
      </c>
      <c r="D11" s="79" t="s">
        <v>599</v>
      </c>
      <c r="E11" s="166" t="s">
        <v>1052</v>
      </c>
      <c r="F11" s="80" t="s">
        <v>598</v>
      </c>
      <c r="G11" s="81">
        <f>G12+G13</f>
        <v>465585</v>
      </c>
    </row>
    <row r="12" spans="2:12" x14ac:dyDescent="0.2">
      <c r="B12" s="78">
        <f>G11-B11</f>
        <v>153352</v>
      </c>
      <c r="C12" s="79" t="s">
        <v>1030</v>
      </c>
      <c r="D12" s="60" t="s">
        <v>593</v>
      </c>
      <c r="E12" s="166" t="s">
        <v>1060</v>
      </c>
      <c r="F12" s="77" t="s">
        <v>1061</v>
      </c>
      <c r="G12" s="81">
        <v>464117</v>
      </c>
    </row>
    <row r="13" spans="2:12" x14ac:dyDescent="0.2">
      <c r="B13" s="78">
        <v>32165</v>
      </c>
      <c r="C13" s="79" t="s">
        <v>1031</v>
      </c>
      <c r="D13" s="79" t="s">
        <v>551</v>
      </c>
      <c r="E13" s="166" t="s">
        <v>1062</v>
      </c>
      <c r="F13" s="75" t="s">
        <v>1063</v>
      </c>
      <c r="G13" s="81">
        <v>1468</v>
      </c>
    </row>
    <row r="14" spans="2:12" x14ac:dyDescent="0.2">
      <c r="B14" s="78">
        <f>B12-B13</f>
        <v>121187</v>
      </c>
      <c r="C14" s="79" t="s">
        <v>1032</v>
      </c>
      <c r="D14" s="60" t="s">
        <v>597</v>
      </c>
      <c r="E14" s="166"/>
      <c r="F14" s="77"/>
      <c r="G14" s="81"/>
    </row>
    <row r="15" spans="2:12" ht="7.15" customHeight="1" x14ac:dyDescent="0.2">
      <c r="B15" s="78"/>
      <c r="E15" s="76"/>
      <c r="F15" s="77"/>
      <c r="G15" s="81"/>
    </row>
    <row r="16" spans="2:12" x14ac:dyDescent="0.2">
      <c r="B16" s="83">
        <f>B11+B12</f>
        <v>465585</v>
      </c>
      <c r="C16" s="84" t="s">
        <v>545</v>
      </c>
      <c r="D16" s="72"/>
      <c r="E16" s="167" t="s">
        <v>1039</v>
      </c>
      <c r="F16" s="72"/>
      <c r="G16" s="85">
        <f>G11</f>
        <v>465585</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77831</v>
      </c>
      <c r="C26" s="79" t="s">
        <v>1033</v>
      </c>
      <c r="D26" s="79" t="s">
        <v>594</v>
      </c>
      <c r="E26" s="166" t="s">
        <v>1030</v>
      </c>
      <c r="F26" s="62" t="s">
        <v>593</v>
      </c>
      <c r="G26" s="81">
        <f>+B12</f>
        <v>153352</v>
      </c>
    </row>
    <row r="27" spans="2:7" x14ac:dyDescent="0.2">
      <c r="B27" s="78">
        <v>59888</v>
      </c>
      <c r="C27" s="79" t="s">
        <v>592</v>
      </c>
      <c r="E27" s="76"/>
      <c r="F27" s="77"/>
      <c r="G27" s="81"/>
    </row>
    <row r="28" spans="2:7" x14ac:dyDescent="0.2">
      <c r="B28" s="78">
        <f>B29+B30</f>
        <v>17943</v>
      </c>
      <c r="C28" s="79" t="s">
        <v>591</v>
      </c>
      <c r="E28" s="76"/>
      <c r="F28" s="77"/>
      <c r="G28" s="81"/>
    </row>
    <row r="29" spans="2:7" x14ac:dyDescent="0.2">
      <c r="B29" s="78">
        <v>17753</v>
      </c>
      <c r="C29" s="79" t="s">
        <v>1056</v>
      </c>
      <c r="E29" s="76"/>
      <c r="F29" s="77"/>
      <c r="G29" s="81"/>
    </row>
    <row r="30" spans="2:7" x14ac:dyDescent="0.2">
      <c r="B30" s="78">
        <v>190</v>
      </c>
      <c r="C30" s="79" t="s">
        <v>1057</v>
      </c>
      <c r="E30" s="76"/>
      <c r="F30" s="77"/>
      <c r="G30" s="81"/>
    </row>
    <row r="31" spans="2:7" ht="12.75" customHeight="1" x14ac:dyDescent="0.2">
      <c r="B31" s="78">
        <v>7382</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68139</v>
      </c>
      <c r="C33" s="79" t="s">
        <v>1036</v>
      </c>
      <c r="D33" s="60" t="s">
        <v>587</v>
      </c>
      <c r="E33" s="76"/>
      <c r="F33" s="77"/>
      <c r="G33" s="81"/>
    </row>
    <row r="34" spans="2:7" x14ac:dyDescent="0.2">
      <c r="B34" s="78"/>
      <c r="E34" s="76"/>
      <c r="F34" s="77"/>
      <c r="G34" s="81"/>
    </row>
    <row r="35" spans="2:7" x14ac:dyDescent="0.2">
      <c r="B35" s="83">
        <f>B26+B31+B32+B33</f>
        <v>153352</v>
      </c>
      <c r="C35" s="84" t="s">
        <v>1039</v>
      </c>
      <c r="D35" s="72"/>
      <c r="E35" s="167" t="s">
        <v>1039</v>
      </c>
      <c r="F35" s="72"/>
      <c r="G35" s="85">
        <f>G26</f>
        <v>153352</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1823</v>
      </c>
      <c r="C42" s="79" t="s">
        <v>1037</v>
      </c>
      <c r="D42" s="82" t="s">
        <v>586</v>
      </c>
      <c r="E42" s="166" t="s">
        <v>1036</v>
      </c>
      <c r="F42" s="60" t="s">
        <v>587</v>
      </c>
      <c r="G42" s="81">
        <f>+B33</f>
        <v>68139</v>
      </c>
    </row>
    <row r="43" spans="2:7" x14ac:dyDescent="0.2">
      <c r="B43" s="78">
        <v>1823</v>
      </c>
      <c r="C43" s="88" t="s">
        <v>585</v>
      </c>
      <c r="E43" s="169" t="s">
        <v>1037</v>
      </c>
      <c r="F43" s="89" t="s">
        <v>586</v>
      </c>
      <c r="G43" s="81">
        <f>G44+G45+G47+G48+G49</f>
        <v>415</v>
      </c>
    </row>
    <row r="44" spans="2:7" x14ac:dyDescent="0.2">
      <c r="B44" s="78">
        <v>0</v>
      </c>
      <c r="C44" s="79" t="s">
        <v>584</v>
      </c>
      <c r="E44" s="169" t="s">
        <v>1064</v>
      </c>
      <c r="F44" s="75" t="s">
        <v>1065</v>
      </c>
      <c r="G44" s="81">
        <v>287</v>
      </c>
    </row>
    <row r="45" spans="2:7" x14ac:dyDescent="0.2">
      <c r="B45" s="78">
        <v>0</v>
      </c>
      <c r="C45" s="79" t="s">
        <v>583</v>
      </c>
      <c r="D45" s="77"/>
      <c r="E45" s="166" t="s">
        <v>1066</v>
      </c>
      <c r="F45" s="75" t="s">
        <v>1067</v>
      </c>
      <c r="G45" s="81">
        <v>128</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66731</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68554</v>
      </c>
      <c r="C52" s="84" t="s">
        <v>1039</v>
      </c>
      <c r="D52" s="72"/>
      <c r="E52" s="167" t="s">
        <v>1039</v>
      </c>
      <c r="F52" s="72"/>
      <c r="G52" s="85">
        <f>G42+G43+G50</f>
        <v>68554</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464</v>
      </c>
      <c r="C59" s="79" t="s">
        <v>1040</v>
      </c>
      <c r="D59" s="80" t="s">
        <v>578</v>
      </c>
      <c r="E59" s="166" t="s">
        <v>1038</v>
      </c>
      <c r="F59" s="60" t="s">
        <v>577</v>
      </c>
      <c r="G59" s="81">
        <f>+B49</f>
        <v>66731</v>
      </c>
    </row>
    <row r="60" spans="2:7" x14ac:dyDescent="0.2">
      <c r="B60" s="78">
        <v>464</v>
      </c>
      <c r="C60" s="79" t="s">
        <v>576</v>
      </c>
      <c r="E60" s="166" t="s">
        <v>1058</v>
      </c>
      <c r="F60" s="79" t="s">
        <v>1059</v>
      </c>
      <c r="G60" s="81">
        <f>G61+G62</f>
        <v>190</v>
      </c>
    </row>
    <row r="61" spans="2:7" x14ac:dyDescent="0.2">
      <c r="B61" s="78">
        <v>0</v>
      </c>
      <c r="C61" s="79" t="s">
        <v>575</v>
      </c>
      <c r="E61" s="166" t="s">
        <v>1076</v>
      </c>
      <c r="F61" s="75" t="s">
        <v>1077</v>
      </c>
      <c r="G61" s="81">
        <v>0</v>
      </c>
    </row>
    <row r="62" spans="2:7" x14ac:dyDescent="0.2">
      <c r="B62" s="78">
        <v>190</v>
      </c>
      <c r="C62" s="79" t="s">
        <v>1041</v>
      </c>
      <c r="D62" s="79" t="s">
        <v>574</v>
      </c>
      <c r="E62" s="166" t="s">
        <v>1078</v>
      </c>
      <c r="F62" s="75" t="s">
        <v>1079</v>
      </c>
      <c r="G62" s="81">
        <v>190</v>
      </c>
    </row>
    <row r="63" spans="2:7" x14ac:dyDescent="0.2">
      <c r="B63" s="78"/>
      <c r="D63" s="79" t="s">
        <v>573</v>
      </c>
      <c r="E63" s="166" t="s">
        <v>1042</v>
      </c>
      <c r="F63" s="75" t="s">
        <v>572</v>
      </c>
      <c r="G63" s="81">
        <f>G64+G65+G66</f>
        <v>2495</v>
      </c>
    </row>
    <row r="64" spans="2:7" x14ac:dyDescent="0.2">
      <c r="B64" s="78">
        <f>B65+B66+B67</f>
        <v>1727</v>
      </c>
      <c r="C64" s="79" t="s">
        <v>1042</v>
      </c>
      <c r="D64" s="75" t="s">
        <v>572</v>
      </c>
      <c r="E64" s="166" t="s">
        <v>1080</v>
      </c>
      <c r="F64" s="75" t="s">
        <v>1081</v>
      </c>
      <c r="G64" s="81">
        <v>0</v>
      </c>
    </row>
    <row r="65" spans="2:7" x14ac:dyDescent="0.2">
      <c r="B65" s="78">
        <v>150</v>
      </c>
      <c r="C65" s="79" t="s">
        <v>571</v>
      </c>
      <c r="E65" s="166" t="s">
        <v>1082</v>
      </c>
      <c r="F65" s="75" t="s">
        <v>1083</v>
      </c>
      <c r="G65" s="81">
        <v>0</v>
      </c>
    </row>
    <row r="66" spans="2:7" x14ac:dyDescent="0.2">
      <c r="B66" s="78">
        <v>0</v>
      </c>
      <c r="C66" s="79" t="s">
        <v>570</v>
      </c>
      <c r="E66" s="166" t="s">
        <v>1084</v>
      </c>
      <c r="F66" s="75" t="s">
        <v>1085</v>
      </c>
      <c r="G66" s="81">
        <v>2495</v>
      </c>
    </row>
    <row r="67" spans="2:7" x14ac:dyDescent="0.2">
      <c r="B67" s="78">
        <v>1577</v>
      </c>
      <c r="C67" s="79" t="s">
        <v>569</v>
      </c>
      <c r="E67" s="76"/>
      <c r="F67" s="77"/>
      <c r="G67" s="81"/>
    </row>
    <row r="68" spans="2:7" x14ac:dyDescent="0.2">
      <c r="B68" s="78">
        <f>G70-B59-B62-B64</f>
        <v>67035</v>
      </c>
      <c r="C68" s="79" t="s">
        <v>1043</v>
      </c>
      <c r="D68" s="79" t="s">
        <v>564</v>
      </c>
      <c r="E68" s="76"/>
      <c r="F68" s="77"/>
      <c r="G68" s="81"/>
    </row>
    <row r="69" spans="2:7" ht="17.45" customHeight="1" x14ac:dyDescent="0.2">
      <c r="B69" s="78"/>
      <c r="E69" s="76"/>
      <c r="F69" s="77"/>
      <c r="G69" s="81"/>
    </row>
    <row r="70" spans="2:7" ht="17.45" customHeight="1" x14ac:dyDescent="0.2">
      <c r="B70" s="83">
        <f>B59+B62+B64+B68</f>
        <v>69416</v>
      </c>
      <c r="C70" s="84" t="s">
        <v>1039</v>
      </c>
      <c r="D70" s="72"/>
      <c r="E70" s="167" t="s">
        <v>1039</v>
      </c>
      <c r="F70" s="72"/>
      <c r="G70" s="85">
        <f>G59+G60+G63</f>
        <v>69416</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67035</v>
      </c>
    </row>
    <row r="78" spans="2:7" x14ac:dyDescent="0.2">
      <c r="B78" s="78"/>
      <c r="D78" s="79" t="s">
        <v>563</v>
      </c>
      <c r="E78" s="166"/>
      <c r="F78" s="79"/>
      <c r="G78" s="81"/>
    </row>
    <row r="79" spans="2:7" x14ac:dyDescent="0.2">
      <c r="B79" s="78">
        <f>G82-B77</f>
        <v>67035</v>
      </c>
      <c r="C79" s="79" t="s">
        <v>1045</v>
      </c>
      <c r="D79" s="62" t="s">
        <v>562</v>
      </c>
      <c r="E79" s="76"/>
      <c r="F79" s="77"/>
      <c r="G79" s="81"/>
    </row>
    <row r="80" spans="2:7" x14ac:dyDescent="0.2">
      <c r="B80" s="78">
        <f>B79-B13</f>
        <v>34870</v>
      </c>
      <c r="C80" s="79" t="s">
        <v>1046</v>
      </c>
      <c r="D80" s="60" t="s">
        <v>559</v>
      </c>
      <c r="E80" s="76"/>
      <c r="F80" s="77"/>
      <c r="G80" s="81"/>
    </row>
    <row r="81" spans="2:7" x14ac:dyDescent="0.2">
      <c r="B81" s="78"/>
      <c r="E81" s="76"/>
      <c r="F81" s="77"/>
      <c r="G81" s="81"/>
    </row>
    <row r="82" spans="2:7" x14ac:dyDescent="0.2">
      <c r="B82" s="83">
        <f>B77+B79</f>
        <v>67035</v>
      </c>
      <c r="C82" s="84" t="s">
        <v>1039</v>
      </c>
      <c r="D82" s="72"/>
      <c r="E82" s="167" t="s">
        <v>1039</v>
      </c>
      <c r="F82" s="72"/>
      <c r="G82" s="85">
        <f>G77</f>
        <v>67035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35727</v>
      </c>
      <c r="C92" s="79" t="s">
        <v>1047</v>
      </c>
      <c r="D92" s="60" t="s">
        <v>552</v>
      </c>
      <c r="E92" s="166" t="s">
        <v>1045</v>
      </c>
      <c r="F92" s="60" t="s">
        <v>559</v>
      </c>
      <c r="G92" s="81">
        <f>+B80</f>
        <v>34870</v>
      </c>
    </row>
    <row r="93" spans="2:7" x14ac:dyDescent="0.2">
      <c r="B93" s="78"/>
      <c r="D93" s="62" t="s">
        <v>550</v>
      </c>
      <c r="E93" s="166" t="s">
        <v>1053</v>
      </c>
      <c r="F93" s="75" t="s">
        <v>558</v>
      </c>
      <c r="G93" s="81">
        <f>G94+G95</f>
        <v>1407</v>
      </c>
    </row>
    <row r="94" spans="2:7" x14ac:dyDescent="0.2">
      <c r="B94" s="78"/>
      <c r="D94" s="79"/>
      <c r="E94" s="166" t="s">
        <v>557</v>
      </c>
      <c r="G94" s="81">
        <v>1407</v>
      </c>
    </row>
    <row r="95" spans="2:7" x14ac:dyDescent="0.2">
      <c r="B95" s="78"/>
      <c r="D95" s="79"/>
      <c r="E95" s="166" t="s">
        <v>556</v>
      </c>
      <c r="G95" s="81">
        <v>0</v>
      </c>
    </row>
    <row r="96" spans="2:7" x14ac:dyDescent="0.2">
      <c r="B96" s="78"/>
      <c r="C96" s="79"/>
      <c r="E96" s="166" t="s">
        <v>1054</v>
      </c>
      <c r="F96" s="75" t="s">
        <v>555</v>
      </c>
      <c r="G96" s="81">
        <f>G97</f>
        <v>-550</v>
      </c>
    </row>
    <row r="97" spans="2:7" x14ac:dyDescent="0.2">
      <c r="B97" s="90"/>
      <c r="C97" s="91"/>
      <c r="D97" s="79"/>
      <c r="E97" s="166" t="s">
        <v>1086</v>
      </c>
      <c r="F97" s="92" t="s">
        <v>1087</v>
      </c>
      <c r="G97" s="81">
        <v>-550</v>
      </c>
    </row>
    <row r="98" spans="2:7" x14ac:dyDescent="0.2">
      <c r="B98" s="78"/>
      <c r="E98" s="76"/>
      <c r="F98" s="77"/>
      <c r="G98" s="81"/>
    </row>
    <row r="99" spans="2:7" x14ac:dyDescent="0.2">
      <c r="B99" s="83">
        <f>B92</f>
        <v>35727</v>
      </c>
      <c r="C99" s="84" t="s">
        <v>1039</v>
      </c>
      <c r="D99" s="72"/>
      <c r="E99" s="167" t="s">
        <v>1039</v>
      </c>
      <c r="F99" s="72"/>
      <c r="G99" s="85">
        <f>G92+G93+G96</f>
        <v>35727</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9388</v>
      </c>
      <c r="C106" s="79" t="s">
        <v>1048</v>
      </c>
      <c r="D106" s="94" t="s">
        <v>553</v>
      </c>
      <c r="E106" s="76"/>
      <c r="F106" s="77"/>
      <c r="G106" s="76"/>
    </row>
    <row r="107" spans="2:7" x14ac:dyDescent="0.2">
      <c r="B107" s="78">
        <v>9193</v>
      </c>
      <c r="C107" s="79" t="s">
        <v>1049</v>
      </c>
      <c r="D107" s="79"/>
      <c r="E107" s="166" t="s">
        <v>1047</v>
      </c>
      <c r="F107" s="62" t="s">
        <v>552</v>
      </c>
      <c r="G107" s="81"/>
    </row>
    <row r="108" spans="2:7" x14ac:dyDescent="0.2">
      <c r="B108" s="78">
        <f>-B13</f>
        <v>-32165</v>
      </c>
      <c r="C108" s="79" t="s">
        <v>1055</v>
      </c>
      <c r="D108" s="79" t="s">
        <v>551</v>
      </c>
      <c r="E108" s="166"/>
      <c r="F108" s="61" t="s">
        <v>550</v>
      </c>
      <c r="G108" s="81">
        <f>B92</f>
        <v>35727</v>
      </c>
    </row>
    <row r="109" spans="2:7" x14ac:dyDescent="0.2">
      <c r="B109" s="78">
        <v>195</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58504</v>
      </c>
      <c r="C113" s="168" t="s">
        <v>1051</v>
      </c>
      <c r="D113" s="60" t="s">
        <v>546</v>
      </c>
      <c r="E113" s="170"/>
      <c r="F113" s="92"/>
      <c r="G113" s="81"/>
    </row>
    <row r="114" spans="2:7" x14ac:dyDescent="0.2">
      <c r="B114" s="78"/>
      <c r="D114" s="79"/>
      <c r="E114" s="170"/>
      <c r="F114" s="77"/>
      <c r="G114" s="81"/>
    </row>
    <row r="115" spans="2:7" x14ac:dyDescent="0.2">
      <c r="B115" s="83">
        <f>B106+B108+B111+B113</f>
        <v>35727</v>
      </c>
      <c r="C115" s="84" t="s">
        <v>1039</v>
      </c>
      <c r="D115" s="98"/>
      <c r="E115" s="167" t="s">
        <v>1039</v>
      </c>
      <c r="F115" s="72"/>
      <c r="G115" s="85">
        <f>G108</f>
        <v>35727</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58504</v>
      </c>
    </row>
    <row r="123" spans="2:7" ht="15" x14ac:dyDescent="0.2">
      <c r="B123" s="78">
        <f>B125+B128+B131+B134+B137+B142+B143+B144</f>
        <v>84009</v>
      </c>
      <c r="C123" s="52"/>
      <c r="D123" s="79" t="s">
        <v>540</v>
      </c>
      <c r="E123" s="52"/>
      <c r="F123" s="52"/>
      <c r="G123" s="81">
        <f>G125+G128+G131+G134+G137+G142+G143+G144</f>
        <v>25505</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-3448</v>
      </c>
      <c r="D128" s="79" t="s">
        <v>536</v>
      </c>
      <c r="G128" s="81">
        <f>G129+G130</f>
        <v>4228</v>
      </c>
    </row>
    <row r="129" spans="2:7" x14ac:dyDescent="0.2">
      <c r="B129" s="78">
        <v>-682</v>
      </c>
      <c r="D129" s="79" t="s">
        <v>535</v>
      </c>
      <c r="G129" s="81">
        <v>0</v>
      </c>
    </row>
    <row r="130" spans="2:7" x14ac:dyDescent="0.2">
      <c r="B130" s="78">
        <v>-2766</v>
      </c>
      <c r="D130" s="79" t="s">
        <v>534</v>
      </c>
      <c r="G130" s="81">
        <v>4228</v>
      </c>
    </row>
    <row r="131" spans="2:7" x14ac:dyDescent="0.2">
      <c r="B131" s="78">
        <f>B132+B133</f>
        <v>33096</v>
      </c>
      <c r="D131" s="79" t="s">
        <v>533</v>
      </c>
      <c r="G131" s="81">
        <f>G132+G133</f>
        <v>0</v>
      </c>
    </row>
    <row r="132" spans="2:7" x14ac:dyDescent="0.2">
      <c r="B132" s="78">
        <v>23093</v>
      </c>
      <c r="D132" s="79" t="s">
        <v>532</v>
      </c>
      <c r="G132" s="81">
        <v>0</v>
      </c>
    </row>
    <row r="133" spans="2:7" x14ac:dyDescent="0.2">
      <c r="B133" s="78">
        <v>10003</v>
      </c>
      <c r="D133" s="79" t="s">
        <v>531</v>
      </c>
      <c r="G133" s="81">
        <v>0</v>
      </c>
    </row>
    <row r="134" spans="2:7" x14ac:dyDescent="0.2">
      <c r="B134" s="78">
        <f>B135+B136</f>
        <v>-1007</v>
      </c>
      <c r="D134" s="79" t="s">
        <v>530</v>
      </c>
      <c r="G134" s="81">
        <f>G135+G136</f>
        <v>-16011</v>
      </c>
    </row>
    <row r="135" spans="2:7" x14ac:dyDescent="0.2">
      <c r="B135" s="78">
        <v>442</v>
      </c>
      <c r="D135" s="79" t="s">
        <v>529</v>
      </c>
      <c r="G135" s="81">
        <v>-9719</v>
      </c>
    </row>
    <row r="136" spans="2:7" x14ac:dyDescent="0.2">
      <c r="B136" s="78">
        <v>-1449</v>
      </c>
      <c r="D136" s="79" t="s">
        <v>528</v>
      </c>
      <c r="G136" s="81">
        <v>-6292</v>
      </c>
    </row>
    <row r="137" spans="2:7" x14ac:dyDescent="0.2">
      <c r="B137" s="78">
        <f>B138+B141</f>
        <v>723</v>
      </c>
      <c r="D137" s="97" t="s">
        <v>527</v>
      </c>
      <c r="G137" s="81">
        <f>G138+G141</f>
        <v>-226</v>
      </c>
    </row>
    <row r="138" spans="2:7" x14ac:dyDescent="0.2">
      <c r="B138" s="78">
        <f>B139+B140</f>
        <v>723</v>
      </c>
      <c r="D138" s="97" t="s">
        <v>526</v>
      </c>
      <c r="G138" s="81">
        <f>G139+G140</f>
        <v>-226</v>
      </c>
    </row>
    <row r="139" spans="2:7" x14ac:dyDescent="0.2">
      <c r="B139" s="78">
        <v>723</v>
      </c>
      <c r="D139" s="97" t="s">
        <v>525</v>
      </c>
      <c r="G139" s="81">
        <v>-226</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54645</v>
      </c>
      <c r="D144" s="79" t="s">
        <v>520</v>
      </c>
      <c r="G144" s="81">
        <f>G145+G146</f>
        <v>37514</v>
      </c>
    </row>
    <row r="145" spans="2:7" x14ac:dyDescent="0.2">
      <c r="B145" s="78">
        <v>56196</v>
      </c>
      <c r="D145" s="79" t="s">
        <v>519</v>
      </c>
      <c r="G145" s="81">
        <v>23711</v>
      </c>
    </row>
    <row r="146" spans="2:7" x14ac:dyDescent="0.2">
      <c r="B146" s="83">
        <v>-1551</v>
      </c>
      <c r="C146" s="99"/>
      <c r="D146" s="98" t="s">
        <v>518</v>
      </c>
      <c r="E146" s="99"/>
      <c r="F146" s="99"/>
      <c r="G146" s="85">
        <v>13803</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712</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35089</v>
      </c>
      <c r="C11" s="79" t="s">
        <v>1029</v>
      </c>
      <c r="D11" s="79" t="s">
        <v>599</v>
      </c>
      <c r="E11" s="166" t="s">
        <v>1052</v>
      </c>
      <c r="F11" s="80" t="s">
        <v>598</v>
      </c>
      <c r="G11" s="81">
        <f>G12+G13</f>
        <v>76627</v>
      </c>
    </row>
    <row r="12" spans="2:12" x14ac:dyDescent="0.2">
      <c r="B12" s="78">
        <f>G11-B11</f>
        <v>41538</v>
      </c>
      <c r="C12" s="79" t="s">
        <v>1030</v>
      </c>
      <c r="D12" s="60" t="s">
        <v>593</v>
      </c>
      <c r="E12" s="166" t="s">
        <v>1060</v>
      </c>
      <c r="F12" s="77" t="s">
        <v>1061</v>
      </c>
      <c r="G12" s="81">
        <v>72343</v>
      </c>
    </row>
    <row r="13" spans="2:12" x14ac:dyDescent="0.2">
      <c r="B13" s="78">
        <v>10879</v>
      </c>
      <c r="C13" s="79" t="s">
        <v>1031</v>
      </c>
      <c r="D13" s="79" t="s">
        <v>551</v>
      </c>
      <c r="E13" s="166" t="s">
        <v>1062</v>
      </c>
      <c r="F13" s="75" t="s">
        <v>1063</v>
      </c>
      <c r="G13" s="81">
        <v>4284</v>
      </c>
    </row>
    <row r="14" spans="2:12" x14ac:dyDescent="0.2">
      <c r="B14" s="78">
        <f>B12-B13</f>
        <v>30659</v>
      </c>
      <c r="C14" s="79" t="s">
        <v>1032</v>
      </c>
      <c r="D14" s="60" t="s">
        <v>597</v>
      </c>
      <c r="E14" s="166"/>
      <c r="F14" s="77"/>
      <c r="G14" s="81"/>
    </row>
    <row r="15" spans="2:12" ht="7.15" customHeight="1" x14ac:dyDescent="0.2">
      <c r="B15" s="78"/>
      <c r="E15" s="76"/>
      <c r="F15" s="77"/>
      <c r="G15" s="81"/>
    </row>
    <row r="16" spans="2:12" x14ac:dyDescent="0.2">
      <c r="B16" s="83">
        <f>B11+B12</f>
        <v>76627</v>
      </c>
      <c r="C16" s="84" t="s">
        <v>545</v>
      </c>
      <c r="D16" s="72"/>
      <c r="E16" s="167" t="s">
        <v>1039</v>
      </c>
      <c r="F16" s="72"/>
      <c r="G16" s="85">
        <f>G11</f>
        <v>76627</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25535</v>
      </c>
      <c r="C26" s="79" t="s">
        <v>1033</v>
      </c>
      <c r="D26" s="79" t="s">
        <v>594</v>
      </c>
      <c r="E26" s="166" t="s">
        <v>1030</v>
      </c>
      <c r="F26" s="62" t="s">
        <v>593</v>
      </c>
      <c r="G26" s="81">
        <f>+B12</f>
        <v>41538</v>
      </c>
    </row>
    <row r="27" spans="2:7" x14ac:dyDescent="0.2">
      <c r="B27" s="78">
        <v>20345</v>
      </c>
      <c r="C27" s="79" t="s">
        <v>592</v>
      </c>
      <c r="E27" s="76"/>
      <c r="F27" s="77"/>
      <c r="G27" s="81"/>
    </row>
    <row r="28" spans="2:7" x14ac:dyDescent="0.2">
      <c r="B28" s="78">
        <f>B29+B30</f>
        <v>5190</v>
      </c>
      <c r="C28" s="79" t="s">
        <v>591</v>
      </c>
      <c r="E28" s="76"/>
      <c r="F28" s="77"/>
      <c r="G28" s="81"/>
    </row>
    <row r="29" spans="2:7" x14ac:dyDescent="0.2">
      <c r="B29" s="78">
        <v>5190</v>
      </c>
      <c r="C29" s="79" t="s">
        <v>1056</v>
      </c>
      <c r="E29" s="76"/>
      <c r="F29" s="77"/>
      <c r="G29" s="81"/>
    </row>
    <row r="30" spans="2:7" x14ac:dyDescent="0.2">
      <c r="B30" s="78">
        <v>0</v>
      </c>
      <c r="C30" s="79" t="s">
        <v>1057</v>
      </c>
      <c r="E30" s="76"/>
      <c r="F30" s="77"/>
      <c r="G30" s="81"/>
    </row>
    <row r="31" spans="2:7" ht="12.75" customHeight="1" x14ac:dyDescent="0.2">
      <c r="B31" s="78">
        <v>3380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12623</v>
      </c>
      <c r="C33" s="79" t="s">
        <v>1036</v>
      </c>
      <c r="D33" s="60" t="s">
        <v>587</v>
      </c>
      <c r="E33" s="76"/>
      <c r="F33" s="77"/>
      <c r="G33" s="81"/>
    </row>
    <row r="34" spans="2:7" x14ac:dyDescent="0.2">
      <c r="B34" s="78"/>
      <c r="E34" s="76"/>
      <c r="F34" s="77"/>
      <c r="G34" s="81"/>
    </row>
    <row r="35" spans="2:7" x14ac:dyDescent="0.2">
      <c r="B35" s="83">
        <f>B26+B31+B32+B33</f>
        <v>41538</v>
      </c>
      <c r="C35" s="84" t="s">
        <v>1039</v>
      </c>
      <c r="D35" s="72"/>
      <c r="E35" s="167" t="s">
        <v>1039</v>
      </c>
      <c r="F35" s="72"/>
      <c r="G35" s="85">
        <f>G26</f>
        <v>41538</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3512</v>
      </c>
      <c r="C42" s="79" t="s">
        <v>1037</v>
      </c>
      <c r="D42" s="82" t="s">
        <v>586</v>
      </c>
      <c r="E42" s="166" t="s">
        <v>1036</v>
      </c>
      <c r="F42" s="60" t="s">
        <v>587</v>
      </c>
      <c r="G42" s="81">
        <f>+B33</f>
        <v>12623</v>
      </c>
    </row>
    <row r="43" spans="2:7" x14ac:dyDescent="0.2">
      <c r="B43" s="78">
        <v>3512</v>
      </c>
      <c r="C43" s="88" t="s">
        <v>585</v>
      </c>
      <c r="E43" s="169" t="s">
        <v>1037</v>
      </c>
      <c r="F43" s="89" t="s">
        <v>586</v>
      </c>
      <c r="G43" s="81">
        <f>G44+G45+G47+G48+G49</f>
        <v>723</v>
      </c>
    </row>
    <row r="44" spans="2:7" x14ac:dyDescent="0.2">
      <c r="B44" s="78">
        <v>0</v>
      </c>
      <c r="C44" s="79" t="s">
        <v>584</v>
      </c>
      <c r="E44" s="169" t="s">
        <v>1064</v>
      </c>
      <c r="F44" s="75" t="s">
        <v>1065</v>
      </c>
      <c r="G44" s="81">
        <v>723</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9834</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13346</v>
      </c>
      <c r="C52" s="84" t="s">
        <v>1039</v>
      </c>
      <c r="D52" s="72"/>
      <c r="E52" s="167" t="s">
        <v>1039</v>
      </c>
      <c r="F52" s="72"/>
      <c r="G52" s="85">
        <f>G42+G43+G50</f>
        <v>13346</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9834</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5200</v>
      </c>
    </row>
    <row r="64" spans="2:7" x14ac:dyDescent="0.2">
      <c r="B64" s="78">
        <f>B65+B66+B67</f>
        <v>809</v>
      </c>
      <c r="C64" s="79" t="s">
        <v>1042</v>
      </c>
      <c r="D64" s="75" t="s">
        <v>572</v>
      </c>
      <c r="E64" s="166" t="s">
        <v>1080</v>
      </c>
      <c r="F64" s="75" t="s">
        <v>1081</v>
      </c>
      <c r="G64" s="81">
        <v>0</v>
      </c>
    </row>
    <row r="65" spans="2:7" x14ac:dyDescent="0.2">
      <c r="B65" s="78">
        <v>215</v>
      </c>
      <c r="C65" s="79" t="s">
        <v>571</v>
      </c>
      <c r="E65" s="166" t="s">
        <v>1082</v>
      </c>
      <c r="F65" s="75" t="s">
        <v>1083</v>
      </c>
      <c r="G65" s="81">
        <v>0</v>
      </c>
    </row>
    <row r="66" spans="2:7" x14ac:dyDescent="0.2">
      <c r="B66" s="78">
        <v>0</v>
      </c>
      <c r="C66" s="79" t="s">
        <v>570</v>
      </c>
      <c r="E66" s="166" t="s">
        <v>1084</v>
      </c>
      <c r="F66" s="75" t="s">
        <v>1085</v>
      </c>
      <c r="G66" s="81">
        <v>5200</v>
      </c>
    </row>
    <row r="67" spans="2:7" x14ac:dyDescent="0.2">
      <c r="B67" s="78">
        <v>594</v>
      </c>
      <c r="C67" s="79" t="s">
        <v>569</v>
      </c>
      <c r="E67" s="76"/>
      <c r="F67" s="77"/>
      <c r="G67" s="81"/>
    </row>
    <row r="68" spans="2:7" x14ac:dyDescent="0.2">
      <c r="B68" s="78">
        <f>G70-B59-B62-B64</f>
        <v>14225</v>
      </c>
      <c r="C68" s="79" t="s">
        <v>1043</v>
      </c>
      <c r="D68" s="79" t="s">
        <v>564</v>
      </c>
      <c r="E68" s="76"/>
      <c r="F68" s="77"/>
      <c r="G68" s="81"/>
    </row>
    <row r="69" spans="2:7" ht="17.45" customHeight="1" x14ac:dyDescent="0.2">
      <c r="B69" s="78"/>
      <c r="E69" s="76"/>
      <c r="F69" s="77"/>
      <c r="G69" s="81"/>
    </row>
    <row r="70" spans="2:7" ht="17.45" customHeight="1" x14ac:dyDescent="0.2">
      <c r="B70" s="83">
        <f>B59+B62+B64+B68</f>
        <v>15034</v>
      </c>
      <c r="C70" s="84" t="s">
        <v>1039</v>
      </c>
      <c r="D70" s="72"/>
      <c r="E70" s="167" t="s">
        <v>1039</v>
      </c>
      <c r="F70" s="72"/>
      <c r="G70" s="85">
        <f>G59+G60+G63</f>
        <v>15034</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14225</v>
      </c>
    </row>
    <row r="78" spans="2:7" x14ac:dyDescent="0.2">
      <c r="B78" s="78"/>
      <c r="D78" s="79" t="s">
        <v>563</v>
      </c>
      <c r="E78" s="166"/>
      <c r="F78" s="79"/>
      <c r="G78" s="81"/>
    </row>
    <row r="79" spans="2:7" x14ac:dyDescent="0.2">
      <c r="B79" s="78">
        <f>G82-B77</f>
        <v>14225</v>
      </c>
      <c r="C79" s="79" t="s">
        <v>1045</v>
      </c>
      <c r="D79" s="62" t="s">
        <v>562</v>
      </c>
      <c r="E79" s="76"/>
      <c r="F79" s="77"/>
      <c r="G79" s="81"/>
    </row>
    <row r="80" spans="2:7" x14ac:dyDescent="0.2">
      <c r="B80" s="78">
        <f>B79-B13</f>
        <v>3346</v>
      </c>
      <c r="C80" s="79" t="s">
        <v>1046</v>
      </c>
      <c r="D80" s="60" t="s">
        <v>559</v>
      </c>
      <c r="E80" s="76"/>
      <c r="F80" s="77"/>
      <c r="G80" s="81"/>
    </row>
    <row r="81" spans="2:7" x14ac:dyDescent="0.2">
      <c r="B81" s="78"/>
      <c r="E81" s="76"/>
      <c r="F81" s="77"/>
      <c r="G81" s="81"/>
    </row>
    <row r="82" spans="2:7" x14ac:dyDescent="0.2">
      <c r="B82" s="83">
        <f>B77+B79</f>
        <v>14225</v>
      </c>
      <c r="C82" s="84" t="s">
        <v>1039</v>
      </c>
      <c r="D82" s="72"/>
      <c r="E82" s="167" t="s">
        <v>1039</v>
      </c>
      <c r="F82" s="72"/>
      <c r="G82" s="85">
        <f>G77</f>
        <v>14225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14738</v>
      </c>
      <c r="C92" s="79" t="s">
        <v>1047</v>
      </c>
      <c r="D92" s="60" t="s">
        <v>552</v>
      </c>
      <c r="E92" s="166" t="s">
        <v>1045</v>
      </c>
      <c r="F92" s="60" t="s">
        <v>559</v>
      </c>
      <c r="G92" s="81">
        <f>+B80</f>
        <v>3346</v>
      </c>
    </row>
    <row r="93" spans="2:7" x14ac:dyDescent="0.2">
      <c r="B93" s="78"/>
      <c r="D93" s="62" t="s">
        <v>550</v>
      </c>
      <c r="E93" s="166" t="s">
        <v>1053</v>
      </c>
      <c r="F93" s="75" t="s">
        <v>558</v>
      </c>
      <c r="G93" s="81">
        <f>G94+G95</f>
        <v>11818</v>
      </c>
    </row>
    <row r="94" spans="2:7" x14ac:dyDescent="0.2">
      <c r="B94" s="78"/>
      <c r="D94" s="79"/>
      <c r="E94" s="166" t="s">
        <v>557</v>
      </c>
      <c r="G94" s="81">
        <v>11773</v>
      </c>
    </row>
    <row r="95" spans="2:7" x14ac:dyDescent="0.2">
      <c r="B95" s="78"/>
      <c r="D95" s="79"/>
      <c r="E95" s="166" t="s">
        <v>556</v>
      </c>
      <c r="G95" s="81">
        <v>45</v>
      </c>
    </row>
    <row r="96" spans="2:7" x14ac:dyDescent="0.2">
      <c r="B96" s="78"/>
      <c r="C96" s="79"/>
      <c r="E96" s="166" t="s">
        <v>1054</v>
      </c>
      <c r="F96" s="75" t="s">
        <v>555</v>
      </c>
      <c r="G96" s="81">
        <f>G97</f>
        <v>-426</v>
      </c>
    </row>
    <row r="97" spans="2:7" x14ac:dyDescent="0.2">
      <c r="B97" s="90"/>
      <c r="C97" s="91"/>
      <c r="D97" s="79"/>
      <c r="E97" s="166" t="s">
        <v>1086</v>
      </c>
      <c r="F97" s="92" t="s">
        <v>1087</v>
      </c>
      <c r="G97" s="81">
        <v>-426</v>
      </c>
    </row>
    <row r="98" spans="2:7" x14ac:dyDescent="0.2">
      <c r="B98" s="78"/>
      <c r="E98" s="76"/>
      <c r="F98" s="77"/>
      <c r="G98" s="81"/>
    </row>
    <row r="99" spans="2:7" x14ac:dyDescent="0.2">
      <c r="B99" s="83">
        <f>B92</f>
        <v>14738</v>
      </c>
      <c r="C99" s="84" t="s">
        <v>1039</v>
      </c>
      <c r="D99" s="72"/>
      <c r="E99" s="167" t="s">
        <v>1039</v>
      </c>
      <c r="F99" s="72"/>
      <c r="G99" s="85">
        <f>G92+G93+G96</f>
        <v>14738</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70422</v>
      </c>
      <c r="C106" s="79" t="s">
        <v>1048</v>
      </c>
      <c r="D106" s="94" t="s">
        <v>553</v>
      </c>
      <c r="E106" s="76"/>
      <c r="F106" s="77"/>
      <c r="G106" s="76"/>
    </row>
    <row r="107" spans="2:7" x14ac:dyDescent="0.2">
      <c r="B107" s="78">
        <v>61437</v>
      </c>
      <c r="C107" s="79" t="s">
        <v>1049</v>
      </c>
      <c r="D107" s="79"/>
      <c r="E107" s="166" t="s">
        <v>1047</v>
      </c>
      <c r="F107" s="62" t="s">
        <v>552</v>
      </c>
      <c r="G107" s="81"/>
    </row>
    <row r="108" spans="2:7" x14ac:dyDescent="0.2">
      <c r="B108" s="78">
        <f>-B13</f>
        <v>-10879</v>
      </c>
      <c r="C108" s="79" t="s">
        <v>1055</v>
      </c>
      <c r="D108" s="79" t="s">
        <v>551</v>
      </c>
      <c r="E108" s="166"/>
      <c r="F108" s="61" t="s">
        <v>550</v>
      </c>
      <c r="G108" s="81">
        <f>B92</f>
        <v>14738</v>
      </c>
    </row>
    <row r="109" spans="2:7" x14ac:dyDescent="0.2">
      <c r="B109" s="78">
        <v>8985</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-44805</v>
      </c>
      <c r="C113" s="168" t="s">
        <v>1051</v>
      </c>
      <c r="D113" s="60" t="s">
        <v>546</v>
      </c>
      <c r="E113" s="170"/>
      <c r="F113" s="92"/>
      <c r="G113" s="81"/>
    </row>
    <row r="114" spans="2:7" x14ac:dyDescent="0.2">
      <c r="B114" s="78"/>
      <c r="D114" s="79"/>
      <c r="E114" s="170"/>
      <c r="F114" s="77"/>
      <c r="G114" s="81"/>
    </row>
    <row r="115" spans="2:7" x14ac:dyDescent="0.2">
      <c r="B115" s="83">
        <f>B106+B108+B111+B113</f>
        <v>14738</v>
      </c>
      <c r="C115" s="84" t="s">
        <v>1039</v>
      </c>
      <c r="D115" s="98"/>
      <c r="E115" s="167" t="s">
        <v>1039</v>
      </c>
      <c r="F115" s="72"/>
      <c r="G115" s="85">
        <f>G108</f>
        <v>14738</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-44805</v>
      </c>
    </row>
    <row r="123" spans="2:7" ht="15" x14ac:dyDescent="0.2">
      <c r="B123" s="78">
        <f>B125+B128+B131+B134+B137+B142+B143+B144</f>
        <v>-16242</v>
      </c>
      <c r="C123" s="52"/>
      <c r="D123" s="79" t="s">
        <v>540</v>
      </c>
      <c r="E123" s="52"/>
      <c r="F123" s="52"/>
      <c r="G123" s="81">
        <f>G125+G128+G131+G134+G137+G142+G143+G144</f>
        <v>28563</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23187</v>
      </c>
      <c r="D128" s="79" t="s">
        <v>536</v>
      </c>
      <c r="G128" s="81">
        <f>G129+G130</f>
        <v>41754</v>
      </c>
    </row>
    <row r="129" spans="2:7" x14ac:dyDescent="0.2">
      <c r="B129" s="78">
        <v>23180</v>
      </c>
      <c r="D129" s="79" t="s">
        <v>535</v>
      </c>
      <c r="G129" s="81">
        <v>0</v>
      </c>
    </row>
    <row r="130" spans="2:7" x14ac:dyDescent="0.2">
      <c r="B130" s="78">
        <v>7</v>
      </c>
      <c r="D130" s="79" t="s">
        <v>534</v>
      </c>
      <c r="G130" s="81">
        <v>41754</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-1289</v>
      </c>
      <c r="D134" s="79" t="s">
        <v>530</v>
      </c>
      <c r="G134" s="81">
        <f>G135+G136</f>
        <v>-22306</v>
      </c>
    </row>
    <row r="135" spans="2:7" x14ac:dyDescent="0.2">
      <c r="B135" s="78">
        <v>154</v>
      </c>
      <c r="D135" s="79" t="s">
        <v>529</v>
      </c>
      <c r="G135" s="81">
        <v>3078</v>
      </c>
    </row>
    <row r="136" spans="2:7" x14ac:dyDescent="0.2">
      <c r="B136" s="78">
        <v>-1443</v>
      </c>
      <c r="D136" s="79" t="s">
        <v>528</v>
      </c>
      <c r="G136" s="81">
        <v>-25384</v>
      </c>
    </row>
    <row r="137" spans="2:7" x14ac:dyDescent="0.2">
      <c r="B137" s="78">
        <f>B138+B141</f>
        <v>0</v>
      </c>
      <c r="D137" s="97" t="s">
        <v>527</v>
      </c>
      <c r="G137" s="81">
        <f>G138+G141</f>
        <v>27129</v>
      </c>
    </row>
    <row r="138" spans="2:7" x14ac:dyDescent="0.2">
      <c r="B138" s="78">
        <f>B139+B140</f>
        <v>0</v>
      </c>
      <c r="D138" s="97" t="s">
        <v>526</v>
      </c>
      <c r="G138" s="81">
        <f>G139+G140</f>
        <v>27129</v>
      </c>
    </row>
    <row r="139" spans="2:7" x14ac:dyDescent="0.2">
      <c r="B139" s="78">
        <v>0</v>
      </c>
      <c r="D139" s="97" t="s">
        <v>525</v>
      </c>
      <c r="G139" s="81">
        <v>27129</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-38140</v>
      </c>
      <c r="D144" s="79" t="s">
        <v>520</v>
      </c>
      <c r="G144" s="81">
        <f>G145+G146</f>
        <v>-18014</v>
      </c>
    </row>
    <row r="145" spans="2:7" x14ac:dyDescent="0.2">
      <c r="B145" s="78">
        <v>-29014</v>
      </c>
      <c r="D145" s="79" t="s">
        <v>519</v>
      </c>
      <c r="G145" s="81">
        <v>320</v>
      </c>
    </row>
    <row r="146" spans="2:7" x14ac:dyDescent="0.2">
      <c r="B146" s="83">
        <v>-9126</v>
      </c>
      <c r="C146" s="99"/>
      <c r="D146" s="98" t="s">
        <v>518</v>
      </c>
      <c r="E146" s="99"/>
      <c r="F146" s="99"/>
      <c r="G146" s="85">
        <v>-18334</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713</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154359</v>
      </c>
      <c r="C11" s="79" t="s">
        <v>1029</v>
      </c>
      <c r="D11" s="79" t="s">
        <v>599</v>
      </c>
      <c r="E11" s="166" t="s">
        <v>1052</v>
      </c>
      <c r="F11" s="80" t="s">
        <v>598</v>
      </c>
      <c r="G11" s="81">
        <f>G12+G13</f>
        <v>370230</v>
      </c>
    </row>
    <row r="12" spans="2:12" x14ac:dyDescent="0.2">
      <c r="B12" s="78">
        <f>G11-B11</f>
        <v>215871</v>
      </c>
      <c r="C12" s="79" t="s">
        <v>1030</v>
      </c>
      <c r="D12" s="60" t="s">
        <v>593</v>
      </c>
      <c r="E12" s="166" t="s">
        <v>1060</v>
      </c>
      <c r="F12" s="77" t="s">
        <v>1061</v>
      </c>
      <c r="G12" s="81">
        <v>369382</v>
      </c>
    </row>
    <row r="13" spans="2:12" x14ac:dyDescent="0.2">
      <c r="B13" s="78">
        <v>21053</v>
      </c>
      <c r="C13" s="79" t="s">
        <v>1031</v>
      </c>
      <c r="D13" s="79" t="s">
        <v>551</v>
      </c>
      <c r="E13" s="166" t="s">
        <v>1062</v>
      </c>
      <c r="F13" s="75" t="s">
        <v>1063</v>
      </c>
      <c r="G13" s="81">
        <v>848</v>
      </c>
    </row>
    <row r="14" spans="2:12" x14ac:dyDescent="0.2">
      <c r="B14" s="78">
        <f>B12-B13</f>
        <v>194818</v>
      </c>
      <c r="C14" s="79" t="s">
        <v>1032</v>
      </c>
      <c r="D14" s="60" t="s">
        <v>597</v>
      </c>
      <c r="E14" s="166"/>
      <c r="F14" s="77"/>
      <c r="G14" s="81"/>
    </row>
    <row r="15" spans="2:12" ht="7.15" customHeight="1" x14ac:dyDescent="0.2">
      <c r="B15" s="78"/>
      <c r="E15" s="76"/>
      <c r="F15" s="77"/>
      <c r="G15" s="81"/>
    </row>
    <row r="16" spans="2:12" x14ac:dyDescent="0.2">
      <c r="B16" s="83">
        <f>B11+B12</f>
        <v>370230</v>
      </c>
      <c r="C16" s="84" t="s">
        <v>545</v>
      </c>
      <c r="D16" s="72"/>
      <c r="E16" s="167" t="s">
        <v>1039</v>
      </c>
      <c r="F16" s="72"/>
      <c r="G16" s="85">
        <f>G11</f>
        <v>370230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227699</v>
      </c>
      <c r="C26" s="79" t="s">
        <v>1033</v>
      </c>
      <c r="D26" s="79" t="s">
        <v>594</v>
      </c>
      <c r="E26" s="166" t="s">
        <v>1030</v>
      </c>
      <c r="F26" s="62" t="s">
        <v>593</v>
      </c>
      <c r="G26" s="81">
        <f>+B12</f>
        <v>215871</v>
      </c>
    </row>
    <row r="27" spans="2:7" x14ac:dyDescent="0.2">
      <c r="B27" s="78">
        <v>178869</v>
      </c>
      <c r="C27" s="79" t="s">
        <v>592</v>
      </c>
      <c r="E27" s="76"/>
      <c r="F27" s="77"/>
      <c r="G27" s="81"/>
    </row>
    <row r="28" spans="2:7" x14ac:dyDescent="0.2">
      <c r="B28" s="78">
        <f>B29+B30</f>
        <v>48830</v>
      </c>
      <c r="C28" s="79" t="s">
        <v>591</v>
      </c>
      <c r="E28" s="76"/>
      <c r="F28" s="77"/>
      <c r="G28" s="81"/>
    </row>
    <row r="29" spans="2:7" x14ac:dyDescent="0.2">
      <c r="B29" s="78">
        <v>48624</v>
      </c>
      <c r="C29" s="79" t="s">
        <v>1056</v>
      </c>
      <c r="E29" s="76"/>
      <c r="F29" s="77"/>
      <c r="G29" s="81"/>
    </row>
    <row r="30" spans="2:7" x14ac:dyDescent="0.2">
      <c r="B30" s="78">
        <v>206</v>
      </c>
      <c r="C30" s="79" t="s">
        <v>1057</v>
      </c>
      <c r="E30" s="76"/>
      <c r="F30" s="77"/>
      <c r="G30" s="81"/>
    </row>
    <row r="31" spans="2:7" ht="12.75" customHeight="1" x14ac:dyDescent="0.2">
      <c r="B31" s="78">
        <v>452</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-12280</v>
      </c>
      <c r="C33" s="79" t="s">
        <v>1036</v>
      </c>
      <c r="D33" s="60" t="s">
        <v>587</v>
      </c>
      <c r="E33" s="76"/>
      <c r="F33" s="77"/>
      <c r="G33" s="81"/>
    </row>
    <row r="34" spans="2:7" x14ac:dyDescent="0.2">
      <c r="B34" s="78"/>
      <c r="E34" s="76"/>
      <c r="F34" s="77"/>
      <c r="G34" s="81"/>
    </row>
    <row r="35" spans="2:7" x14ac:dyDescent="0.2">
      <c r="B35" s="83">
        <f>B26+B31+B32+B33</f>
        <v>215871</v>
      </c>
      <c r="C35" s="84" t="s">
        <v>1039</v>
      </c>
      <c r="D35" s="72"/>
      <c r="E35" s="167" t="s">
        <v>1039</v>
      </c>
      <c r="F35" s="72"/>
      <c r="G35" s="85">
        <f>G26</f>
        <v>215871</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2313</v>
      </c>
      <c r="C42" s="79" t="s">
        <v>1037</v>
      </c>
      <c r="D42" s="82" t="s">
        <v>586</v>
      </c>
      <c r="E42" s="166" t="s">
        <v>1036</v>
      </c>
      <c r="F42" s="60" t="s">
        <v>587</v>
      </c>
      <c r="G42" s="81">
        <f>+B33</f>
        <v>-12280</v>
      </c>
    </row>
    <row r="43" spans="2:7" x14ac:dyDescent="0.2">
      <c r="B43" s="78">
        <v>1997</v>
      </c>
      <c r="C43" s="88" t="s">
        <v>585</v>
      </c>
      <c r="E43" s="169" t="s">
        <v>1037</v>
      </c>
      <c r="F43" s="89" t="s">
        <v>586</v>
      </c>
      <c r="G43" s="81">
        <f>G44+G45+G47+G48+G49</f>
        <v>390</v>
      </c>
    </row>
    <row r="44" spans="2:7" x14ac:dyDescent="0.2">
      <c r="B44" s="78">
        <v>316</v>
      </c>
      <c r="C44" s="79" t="s">
        <v>584</v>
      </c>
      <c r="E44" s="169" t="s">
        <v>1064</v>
      </c>
      <c r="F44" s="75" t="s">
        <v>1065</v>
      </c>
      <c r="G44" s="81">
        <v>388</v>
      </c>
    </row>
    <row r="45" spans="2:7" x14ac:dyDescent="0.2">
      <c r="B45" s="78">
        <v>0</v>
      </c>
      <c r="C45" s="79" t="s">
        <v>583</v>
      </c>
      <c r="D45" s="77"/>
      <c r="E45" s="166" t="s">
        <v>1066</v>
      </c>
      <c r="F45" s="75" t="s">
        <v>1067</v>
      </c>
      <c r="G45" s="81">
        <v>2</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-14203</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-11890</v>
      </c>
      <c r="C52" s="84" t="s">
        <v>1039</v>
      </c>
      <c r="D52" s="72"/>
      <c r="E52" s="167" t="s">
        <v>1039</v>
      </c>
      <c r="F52" s="72"/>
      <c r="G52" s="85">
        <f>G42+G43+G50</f>
        <v>-11890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52</v>
      </c>
      <c r="C59" s="79" t="s">
        <v>1040</v>
      </c>
      <c r="D59" s="80" t="s">
        <v>578</v>
      </c>
      <c r="E59" s="166" t="s">
        <v>1038</v>
      </c>
      <c r="F59" s="60" t="s">
        <v>577</v>
      </c>
      <c r="G59" s="81">
        <f>+B49</f>
        <v>-14203</v>
      </c>
    </row>
    <row r="60" spans="2:7" x14ac:dyDescent="0.2">
      <c r="B60" s="78">
        <v>52</v>
      </c>
      <c r="C60" s="79" t="s">
        <v>576</v>
      </c>
      <c r="E60" s="166" t="s">
        <v>1058</v>
      </c>
      <c r="F60" s="79" t="s">
        <v>1059</v>
      </c>
      <c r="G60" s="81">
        <f>G61+G62</f>
        <v>206</v>
      </c>
    </row>
    <row r="61" spans="2:7" x14ac:dyDescent="0.2">
      <c r="B61" s="78">
        <v>0</v>
      </c>
      <c r="C61" s="79" t="s">
        <v>575</v>
      </c>
      <c r="E61" s="166" t="s">
        <v>1076</v>
      </c>
      <c r="F61" s="75" t="s">
        <v>1077</v>
      </c>
      <c r="G61" s="81">
        <v>0</v>
      </c>
    </row>
    <row r="62" spans="2:7" x14ac:dyDescent="0.2">
      <c r="B62" s="78">
        <v>206</v>
      </c>
      <c r="C62" s="79" t="s">
        <v>1041</v>
      </c>
      <c r="D62" s="79" t="s">
        <v>574</v>
      </c>
      <c r="E62" s="166" t="s">
        <v>1078</v>
      </c>
      <c r="F62" s="75" t="s">
        <v>1079</v>
      </c>
      <c r="G62" s="81">
        <v>206</v>
      </c>
    </row>
    <row r="63" spans="2:7" x14ac:dyDescent="0.2">
      <c r="B63" s="78"/>
      <c r="D63" s="79" t="s">
        <v>573</v>
      </c>
      <c r="E63" s="166" t="s">
        <v>1042</v>
      </c>
      <c r="F63" s="75" t="s">
        <v>572</v>
      </c>
      <c r="G63" s="81">
        <f>G64+G65+G66</f>
        <v>16870</v>
      </c>
    </row>
    <row r="64" spans="2:7" x14ac:dyDescent="0.2">
      <c r="B64" s="78">
        <f>B65+B66+B67</f>
        <v>11956</v>
      </c>
      <c r="C64" s="79" t="s">
        <v>1042</v>
      </c>
      <c r="D64" s="75" t="s">
        <v>572</v>
      </c>
      <c r="E64" s="166" t="s">
        <v>1080</v>
      </c>
      <c r="F64" s="75" t="s">
        <v>1081</v>
      </c>
      <c r="G64" s="81">
        <v>0</v>
      </c>
    </row>
    <row r="65" spans="2:7" x14ac:dyDescent="0.2">
      <c r="B65" s="78">
        <v>219</v>
      </c>
      <c r="C65" s="79" t="s">
        <v>571</v>
      </c>
      <c r="E65" s="166" t="s">
        <v>1082</v>
      </c>
      <c r="F65" s="75" t="s">
        <v>1083</v>
      </c>
      <c r="G65" s="81">
        <v>10</v>
      </c>
    </row>
    <row r="66" spans="2:7" x14ac:dyDescent="0.2">
      <c r="B66" s="78">
        <v>0</v>
      </c>
      <c r="C66" s="79" t="s">
        <v>570</v>
      </c>
      <c r="E66" s="166" t="s">
        <v>1084</v>
      </c>
      <c r="F66" s="75" t="s">
        <v>1085</v>
      </c>
      <c r="G66" s="81">
        <v>16860</v>
      </c>
    </row>
    <row r="67" spans="2:7" x14ac:dyDescent="0.2">
      <c r="B67" s="78">
        <v>11737</v>
      </c>
      <c r="C67" s="79" t="s">
        <v>569</v>
      </c>
      <c r="E67" s="76"/>
      <c r="F67" s="77"/>
      <c r="G67" s="81"/>
    </row>
    <row r="68" spans="2:7" x14ac:dyDescent="0.2">
      <c r="B68" s="78">
        <f>G70-B59-B62-B64</f>
        <v>-9341</v>
      </c>
      <c r="C68" s="79" t="s">
        <v>1043</v>
      </c>
      <c r="D68" s="79" t="s">
        <v>564</v>
      </c>
      <c r="E68" s="76"/>
      <c r="F68" s="77"/>
      <c r="G68" s="81"/>
    </row>
    <row r="69" spans="2:7" ht="17.45" customHeight="1" x14ac:dyDescent="0.2">
      <c r="B69" s="78"/>
      <c r="E69" s="76"/>
      <c r="F69" s="77"/>
      <c r="G69" s="81"/>
    </row>
    <row r="70" spans="2:7" ht="17.45" customHeight="1" x14ac:dyDescent="0.2">
      <c r="B70" s="83">
        <f>B59+B62+B64+B68</f>
        <v>2873</v>
      </c>
      <c r="C70" s="84" t="s">
        <v>1039</v>
      </c>
      <c r="D70" s="72"/>
      <c r="E70" s="167" t="s">
        <v>1039</v>
      </c>
      <c r="F70" s="72"/>
      <c r="G70" s="85">
        <f>G59+G60+G63</f>
        <v>2873</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-9341</v>
      </c>
    </row>
    <row r="78" spans="2:7" x14ac:dyDescent="0.2">
      <c r="B78" s="78"/>
      <c r="D78" s="79" t="s">
        <v>563</v>
      </c>
      <c r="E78" s="166"/>
      <c r="F78" s="79"/>
      <c r="G78" s="81"/>
    </row>
    <row r="79" spans="2:7" x14ac:dyDescent="0.2">
      <c r="B79" s="78">
        <f>G82-B77</f>
        <v>-9341</v>
      </c>
      <c r="C79" s="79" t="s">
        <v>1045</v>
      </c>
      <c r="D79" s="62" t="s">
        <v>562</v>
      </c>
      <c r="E79" s="76"/>
      <c r="F79" s="77"/>
      <c r="G79" s="81"/>
    </row>
    <row r="80" spans="2:7" x14ac:dyDescent="0.2">
      <c r="B80" s="78">
        <f>B79-B13</f>
        <v>-30394</v>
      </c>
      <c r="C80" s="79" t="s">
        <v>1046</v>
      </c>
      <c r="D80" s="60" t="s">
        <v>559</v>
      </c>
      <c r="E80" s="76"/>
      <c r="F80" s="77"/>
      <c r="G80" s="81"/>
    </row>
    <row r="81" spans="2:7" x14ac:dyDescent="0.2">
      <c r="B81" s="78"/>
      <c r="E81" s="76"/>
      <c r="F81" s="77"/>
      <c r="G81" s="81"/>
    </row>
    <row r="82" spans="2:7" x14ac:dyDescent="0.2">
      <c r="B82" s="83">
        <f>B77+B79</f>
        <v>-9341</v>
      </c>
      <c r="C82" s="84" t="s">
        <v>1039</v>
      </c>
      <c r="D82" s="72"/>
      <c r="E82" s="167" t="s">
        <v>1039</v>
      </c>
      <c r="F82" s="72"/>
      <c r="G82" s="85">
        <f>G77</f>
        <v>-9341</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2011</v>
      </c>
      <c r="C92" s="79" t="s">
        <v>1047</v>
      </c>
      <c r="D92" s="60" t="s">
        <v>552</v>
      </c>
      <c r="E92" s="166" t="s">
        <v>1045</v>
      </c>
      <c r="F92" s="60" t="s">
        <v>559</v>
      </c>
      <c r="G92" s="81">
        <f>+B80</f>
        <v>-30394</v>
      </c>
    </row>
    <row r="93" spans="2:7" x14ac:dyDescent="0.2">
      <c r="B93" s="78"/>
      <c r="D93" s="62" t="s">
        <v>550</v>
      </c>
      <c r="E93" s="166" t="s">
        <v>1053</v>
      </c>
      <c r="F93" s="75" t="s">
        <v>558</v>
      </c>
      <c r="G93" s="81">
        <f>G94+G95</f>
        <v>32405</v>
      </c>
    </row>
    <row r="94" spans="2:7" x14ac:dyDescent="0.2">
      <c r="B94" s="78"/>
      <c r="D94" s="79"/>
      <c r="E94" s="166" t="s">
        <v>557</v>
      </c>
      <c r="G94" s="81">
        <v>11077</v>
      </c>
    </row>
    <row r="95" spans="2:7" x14ac:dyDescent="0.2">
      <c r="B95" s="78"/>
      <c r="D95" s="79"/>
      <c r="E95" s="166" t="s">
        <v>556</v>
      </c>
      <c r="G95" s="81">
        <v>21328</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2011</v>
      </c>
      <c r="C99" s="84" t="s">
        <v>1039</v>
      </c>
      <c r="D99" s="72"/>
      <c r="E99" s="167" t="s">
        <v>1039</v>
      </c>
      <c r="F99" s="72"/>
      <c r="G99" s="85">
        <f>G92+G93+G96</f>
        <v>2011</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15059</v>
      </c>
      <c r="C106" s="79" t="s">
        <v>1048</v>
      </c>
      <c r="D106" s="94" t="s">
        <v>553</v>
      </c>
      <c r="E106" s="76"/>
      <c r="F106" s="77"/>
      <c r="G106" s="76"/>
    </row>
    <row r="107" spans="2:7" x14ac:dyDescent="0.2">
      <c r="B107" s="78">
        <v>15732</v>
      </c>
      <c r="C107" s="79" t="s">
        <v>1049</v>
      </c>
      <c r="D107" s="79"/>
      <c r="E107" s="166" t="s">
        <v>1047</v>
      </c>
      <c r="F107" s="62" t="s">
        <v>552</v>
      </c>
      <c r="G107" s="81"/>
    </row>
    <row r="108" spans="2:7" x14ac:dyDescent="0.2">
      <c r="B108" s="78">
        <f>-B13</f>
        <v>-21053</v>
      </c>
      <c r="C108" s="79" t="s">
        <v>1055</v>
      </c>
      <c r="D108" s="79" t="s">
        <v>551</v>
      </c>
      <c r="E108" s="166"/>
      <c r="F108" s="61" t="s">
        <v>550</v>
      </c>
      <c r="G108" s="81">
        <f>B92</f>
        <v>2011</v>
      </c>
    </row>
    <row r="109" spans="2:7" x14ac:dyDescent="0.2">
      <c r="B109" s="78">
        <v>-673</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8005</v>
      </c>
      <c r="C113" s="168" t="s">
        <v>1051</v>
      </c>
      <c r="D113" s="60" t="s">
        <v>546</v>
      </c>
      <c r="E113" s="170"/>
      <c r="F113" s="92"/>
      <c r="G113" s="81"/>
    </row>
    <row r="114" spans="2:7" x14ac:dyDescent="0.2">
      <c r="B114" s="78"/>
      <c r="D114" s="79"/>
      <c r="E114" s="170"/>
      <c r="F114" s="77"/>
      <c r="G114" s="81"/>
    </row>
    <row r="115" spans="2:7" x14ac:dyDescent="0.2">
      <c r="B115" s="83">
        <f>B106+B108+B111+B113</f>
        <v>2011</v>
      </c>
      <c r="C115" s="84" t="s">
        <v>1039</v>
      </c>
      <c r="D115" s="98"/>
      <c r="E115" s="167" t="s">
        <v>1039</v>
      </c>
      <c r="F115" s="72"/>
      <c r="G115" s="85">
        <f>G108</f>
        <v>2011</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8005</v>
      </c>
    </row>
    <row r="123" spans="2:7" ht="15" x14ac:dyDescent="0.2">
      <c r="B123" s="78">
        <f>B125+B128+B131+B134+B137+B142+B143+B144</f>
        <v>8981</v>
      </c>
      <c r="C123" s="52"/>
      <c r="D123" s="79" t="s">
        <v>540</v>
      </c>
      <c r="E123" s="52"/>
      <c r="F123" s="52"/>
      <c r="G123" s="81">
        <f>G125+G128+G131+G134+G137+G142+G143+G144</f>
        <v>976</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16278</v>
      </c>
      <c r="D128" s="79" t="s">
        <v>536</v>
      </c>
      <c r="G128" s="81">
        <f>G129+G130</f>
        <v>-454</v>
      </c>
    </row>
    <row r="129" spans="2:7" x14ac:dyDescent="0.2">
      <c r="B129" s="78">
        <v>15069</v>
      </c>
      <c r="D129" s="79" t="s">
        <v>535</v>
      </c>
      <c r="G129" s="81">
        <v>0</v>
      </c>
    </row>
    <row r="130" spans="2:7" x14ac:dyDescent="0.2">
      <c r="B130" s="78">
        <v>1209</v>
      </c>
      <c r="D130" s="79" t="s">
        <v>534</v>
      </c>
      <c r="G130" s="81">
        <v>-454</v>
      </c>
    </row>
    <row r="131" spans="2:7" x14ac:dyDescent="0.2">
      <c r="B131" s="78">
        <f>B132+B133</f>
        <v>-2413</v>
      </c>
      <c r="D131" s="79" t="s">
        <v>533</v>
      </c>
      <c r="G131" s="81">
        <f>G132+G133</f>
        <v>0</v>
      </c>
    </row>
    <row r="132" spans="2:7" x14ac:dyDescent="0.2">
      <c r="B132" s="78">
        <v>-2413</v>
      </c>
      <c r="D132" s="79" t="s">
        <v>532</v>
      </c>
      <c r="G132" s="81">
        <v>0</v>
      </c>
    </row>
    <row r="133" spans="2:7" x14ac:dyDescent="0.2">
      <c r="B133" s="78">
        <v>0</v>
      </c>
      <c r="D133" s="79" t="s">
        <v>531</v>
      </c>
      <c r="G133" s="81">
        <v>0</v>
      </c>
    </row>
    <row r="134" spans="2:7" x14ac:dyDescent="0.2">
      <c r="B134" s="78">
        <f>B135+B136</f>
        <v>-640</v>
      </c>
      <c r="D134" s="79" t="s">
        <v>530</v>
      </c>
      <c r="G134" s="81">
        <f>G135+G136</f>
        <v>1466</v>
      </c>
    </row>
    <row r="135" spans="2:7" x14ac:dyDescent="0.2">
      <c r="B135" s="78">
        <v>-825</v>
      </c>
      <c r="D135" s="79" t="s">
        <v>529</v>
      </c>
      <c r="G135" s="81">
        <v>337</v>
      </c>
    </row>
    <row r="136" spans="2:7" x14ac:dyDescent="0.2">
      <c r="B136" s="78">
        <v>185</v>
      </c>
      <c r="D136" s="79" t="s">
        <v>528</v>
      </c>
      <c r="G136" s="81">
        <v>1129</v>
      </c>
    </row>
    <row r="137" spans="2:7" x14ac:dyDescent="0.2">
      <c r="B137" s="78">
        <f>B138+B141</f>
        <v>-11</v>
      </c>
      <c r="D137" s="97" t="s">
        <v>527</v>
      </c>
      <c r="G137" s="81">
        <f>G138+G141</f>
        <v>911</v>
      </c>
    </row>
    <row r="138" spans="2:7" x14ac:dyDescent="0.2">
      <c r="B138" s="78">
        <f>B139+B140</f>
        <v>-11</v>
      </c>
      <c r="D138" s="97" t="s">
        <v>526</v>
      </c>
      <c r="G138" s="81">
        <f>G139+G140</f>
        <v>911</v>
      </c>
    </row>
    <row r="139" spans="2:7" x14ac:dyDescent="0.2">
      <c r="B139" s="78">
        <v>-11</v>
      </c>
      <c r="D139" s="97" t="s">
        <v>525</v>
      </c>
      <c r="G139" s="81">
        <v>911</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-4233</v>
      </c>
      <c r="D144" s="79" t="s">
        <v>520</v>
      </c>
      <c r="G144" s="81">
        <f>G145+G146</f>
        <v>-947</v>
      </c>
    </row>
    <row r="145" spans="2:7" x14ac:dyDescent="0.2">
      <c r="B145" s="78">
        <v>-3214</v>
      </c>
      <c r="D145" s="79" t="s">
        <v>519</v>
      </c>
      <c r="G145" s="81">
        <v>-2228</v>
      </c>
    </row>
    <row r="146" spans="2:7" x14ac:dyDescent="0.2">
      <c r="B146" s="83">
        <v>-1019</v>
      </c>
      <c r="C146" s="99"/>
      <c r="D146" s="98" t="s">
        <v>518</v>
      </c>
      <c r="E146" s="99"/>
      <c r="F146" s="99"/>
      <c r="G146" s="85">
        <v>1281</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714</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31873</v>
      </c>
      <c r="C11" s="79" t="s">
        <v>1029</v>
      </c>
      <c r="D11" s="79" t="s">
        <v>599</v>
      </c>
      <c r="E11" s="166" t="s">
        <v>1052</v>
      </c>
      <c r="F11" s="80" t="s">
        <v>598</v>
      </c>
      <c r="G11" s="81">
        <f>G12+G13</f>
        <v>46063</v>
      </c>
    </row>
    <row r="12" spans="2:12" x14ac:dyDescent="0.2">
      <c r="B12" s="78">
        <f>G11-B11</f>
        <v>14190</v>
      </c>
      <c r="C12" s="79" t="s">
        <v>1030</v>
      </c>
      <c r="D12" s="60" t="s">
        <v>593</v>
      </c>
      <c r="E12" s="166" t="s">
        <v>1060</v>
      </c>
      <c r="F12" s="77" t="s">
        <v>1061</v>
      </c>
      <c r="G12" s="81">
        <v>46063</v>
      </c>
    </row>
    <row r="13" spans="2:12" x14ac:dyDescent="0.2">
      <c r="B13" s="78">
        <v>1080</v>
      </c>
      <c r="C13" s="79" t="s">
        <v>1031</v>
      </c>
      <c r="D13" s="79" t="s">
        <v>551</v>
      </c>
      <c r="E13" s="166" t="s">
        <v>1062</v>
      </c>
      <c r="F13" s="75" t="s">
        <v>1063</v>
      </c>
      <c r="G13" s="81">
        <v>0</v>
      </c>
    </row>
    <row r="14" spans="2:12" x14ac:dyDescent="0.2">
      <c r="B14" s="78">
        <f>B12-B13</f>
        <v>13110</v>
      </c>
      <c r="C14" s="79" t="s">
        <v>1032</v>
      </c>
      <c r="D14" s="60" t="s">
        <v>597</v>
      </c>
      <c r="E14" s="166"/>
      <c r="F14" s="77"/>
      <c r="G14" s="81"/>
    </row>
    <row r="15" spans="2:12" ht="7.15" customHeight="1" x14ac:dyDescent="0.2">
      <c r="B15" s="78"/>
      <c r="E15" s="76"/>
      <c r="F15" s="77"/>
      <c r="G15" s="81"/>
    </row>
    <row r="16" spans="2:12" x14ac:dyDescent="0.2">
      <c r="B16" s="83">
        <f>B11+B12</f>
        <v>46063</v>
      </c>
      <c r="C16" s="84" t="s">
        <v>545</v>
      </c>
      <c r="D16" s="72"/>
      <c r="E16" s="167" t="s">
        <v>1039</v>
      </c>
      <c r="F16" s="72"/>
      <c r="G16" s="85">
        <f>G11</f>
        <v>46063</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13256</v>
      </c>
      <c r="C26" s="79" t="s">
        <v>1033</v>
      </c>
      <c r="D26" s="79" t="s">
        <v>594</v>
      </c>
      <c r="E26" s="166" t="s">
        <v>1030</v>
      </c>
      <c r="F26" s="62" t="s">
        <v>593</v>
      </c>
      <c r="G26" s="81">
        <f>+B12</f>
        <v>14190</v>
      </c>
    </row>
    <row r="27" spans="2:7" x14ac:dyDescent="0.2">
      <c r="B27" s="78">
        <v>10290</v>
      </c>
      <c r="C27" s="79" t="s">
        <v>592</v>
      </c>
      <c r="E27" s="76"/>
      <c r="F27" s="77"/>
      <c r="G27" s="81"/>
    </row>
    <row r="28" spans="2:7" x14ac:dyDescent="0.2">
      <c r="B28" s="78">
        <f>B29+B30</f>
        <v>2966</v>
      </c>
      <c r="C28" s="79" t="s">
        <v>591</v>
      </c>
      <c r="E28" s="76"/>
      <c r="F28" s="77"/>
      <c r="G28" s="81"/>
    </row>
    <row r="29" spans="2:7" x14ac:dyDescent="0.2">
      <c r="B29" s="78">
        <v>2966</v>
      </c>
      <c r="C29" s="79" t="s">
        <v>1056</v>
      </c>
      <c r="E29" s="76"/>
      <c r="F29" s="77"/>
      <c r="G29" s="81"/>
    </row>
    <row r="30" spans="2:7" x14ac:dyDescent="0.2">
      <c r="B30" s="78">
        <v>0</v>
      </c>
      <c r="C30" s="79" t="s">
        <v>1057</v>
      </c>
      <c r="E30" s="76"/>
      <c r="F30" s="77"/>
      <c r="G30" s="81"/>
    </row>
    <row r="31" spans="2:7" ht="12.75" customHeight="1" x14ac:dyDescent="0.2">
      <c r="B31" s="78">
        <v>65</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869</v>
      </c>
      <c r="C33" s="79" t="s">
        <v>1036</v>
      </c>
      <c r="D33" s="60" t="s">
        <v>587</v>
      </c>
      <c r="E33" s="76"/>
      <c r="F33" s="77"/>
      <c r="G33" s="81"/>
    </row>
    <row r="34" spans="2:7" x14ac:dyDescent="0.2">
      <c r="B34" s="78"/>
      <c r="E34" s="76"/>
      <c r="F34" s="77"/>
      <c r="G34" s="81"/>
    </row>
    <row r="35" spans="2:7" x14ac:dyDescent="0.2">
      <c r="B35" s="83">
        <f>B26+B31+B32+B33</f>
        <v>14190</v>
      </c>
      <c r="C35" s="84" t="s">
        <v>1039</v>
      </c>
      <c r="D35" s="72"/>
      <c r="E35" s="167" t="s">
        <v>1039</v>
      </c>
      <c r="F35" s="72"/>
      <c r="G35" s="85">
        <f>G26</f>
        <v>14190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39</v>
      </c>
      <c r="C42" s="79" t="s">
        <v>1037</v>
      </c>
      <c r="D42" s="82" t="s">
        <v>586</v>
      </c>
      <c r="E42" s="166" t="s">
        <v>1036</v>
      </c>
      <c r="F42" s="60" t="s">
        <v>587</v>
      </c>
      <c r="G42" s="81">
        <f>+B33</f>
        <v>869</v>
      </c>
    </row>
    <row r="43" spans="2:7" x14ac:dyDescent="0.2">
      <c r="B43" s="78">
        <v>39</v>
      </c>
      <c r="C43" s="88" t="s">
        <v>585</v>
      </c>
      <c r="E43" s="169" t="s">
        <v>1037</v>
      </c>
      <c r="F43" s="89" t="s">
        <v>586</v>
      </c>
      <c r="G43" s="81">
        <f>G44+G45+G47+G48+G49</f>
        <v>24</v>
      </c>
    </row>
    <row r="44" spans="2:7" x14ac:dyDescent="0.2">
      <c r="B44" s="78">
        <v>0</v>
      </c>
      <c r="C44" s="79" t="s">
        <v>584</v>
      </c>
      <c r="E44" s="169" t="s">
        <v>1064</v>
      </c>
      <c r="F44" s="75" t="s">
        <v>1065</v>
      </c>
      <c r="G44" s="81">
        <v>24</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854</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893</v>
      </c>
      <c r="C52" s="84" t="s">
        <v>1039</v>
      </c>
      <c r="D52" s="72"/>
      <c r="E52" s="167" t="s">
        <v>1039</v>
      </c>
      <c r="F52" s="72"/>
      <c r="G52" s="85">
        <f>G42+G43+G50</f>
        <v>893</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135</v>
      </c>
      <c r="C59" s="79" t="s">
        <v>1040</v>
      </c>
      <c r="D59" s="80" t="s">
        <v>578</v>
      </c>
      <c r="E59" s="166" t="s">
        <v>1038</v>
      </c>
      <c r="F59" s="60" t="s">
        <v>577</v>
      </c>
      <c r="G59" s="81">
        <f>+B49</f>
        <v>854</v>
      </c>
    </row>
    <row r="60" spans="2:7" x14ac:dyDescent="0.2">
      <c r="B60" s="78">
        <v>135</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491</v>
      </c>
    </row>
    <row r="64" spans="2:7" x14ac:dyDescent="0.2">
      <c r="B64" s="78">
        <f>B65+B66+B67</f>
        <v>153</v>
      </c>
      <c r="C64" s="79" t="s">
        <v>1042</v>
      </c>
      <c r="D64" s="75" t="s">
        <v>572</v>
      </c>
      <c r="E64" s="166" t="s">
        <v>1080</v>
      </c>
      <c r="F64" s="75" t="s">
        <v>1081</v>
      </c>
      <c r="G64" s="81">
        <v>0</v>
      </c>
    </row>
    <row r="65" spans="2:7" x14ac:dyDescent="0.2">
      <c r="B65" s="78">
        <v>78</v>
      </c>
      <c r="C65" s="79" t="s">
        <v>571</v>
      </c>
      <c r="E65" s="166" t="s">
        <v>1082</v>
      </c>
      <c r="F65" s="75" t="s">
        <v>1083</v>
      </c>
      <c r="G65" s="81">
        <v>0</v>
      </c>
    </row>
    <row r="66" spans="2:7" x14ac:dyDescent="0.2">
      <c r="B66" s="78">
        <v>0</v>
      </c>
      <c r="C66" s="79" t="s">
        <v>570</v>
      </c>
      <c r="E66" s="166" t="s">
        <v>1084</v>
      </c>
      <c r="F66" s="75" t="s">
        <v>1085</v>
      </c>
      <c r="G66" s="81">
        <v>491</v>
      </c>
    </row>
    <row r="67" spans="2:7" x14ac:dyDescent="0.2">
      <c r="B67" s="78">
        <v>75</v>
      </c>
      <c r="C67" s="79" t="s">
        <v>569</v>
      </c>
      <c r="E67" s="76"/>
      <c r="F67" s="77"/>
      <c r="G67" s="81"/>
    </row>
    <row r="68" spans="2:7" x14ac:dyDescent="0.2">
      <c r="B68" s="78">
        <f>G70-B59-B62-B64</f>
        <v>1057</v>
      </c>
      <c r="C68" s="79" t="s">
        <v>1043</v>
      </c>
      <c r="D68" s="79" t="s">
        <v>564</v>
      </c>
      <c r="E68" s="76"/>
      <c r="F68" s="77"/>
      <c r="G68" s="81"/>
    </row>
    <row r="69" spans="2:7" ht="17.45" customHeight="1" x14ac:dyDescent="0.2">
      <c r="B69" s="78"/>
      <c r="E69" s="76"/>
      <c r="F69" s="77"/>
      <c r="G69" s="81"/>
    </row>
    <row r="70" spans="2:7" ht="17.45" customHeight="1" x14ac:dyDescent="0.2">
      <c r="B70" s="83">
        <f>B59+B62+B64+B68</f>
        <v>1345</v>
      </c>
      <c r="C70" s="84" t="s">
        <v>1039</v>
      </c>
      <c r="D70" s="72"/>
      <c r="E70" s="167" t="s">
        <v>1039</v>
      </c>
      <c r="F70" s="72"/>
      <c r="G70" s="85">
        <f>G59+G60+G63</f>
        <v>1345</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1057</v>
      </c>
    </row>
    <row r="78" spans="2:7" x14ac:dyDescent="0.2">
      <c r="B78" s="78"/>
      <c r="D78" s="79" t="s">
        <v>563</v>
      </c>
      <c r="E78" s="166"/>
      <c r="F78" s="79"/>
      <c r="G78" s="81"/>
    </row>
    <row r="79" spans="2:7" x14ac:dyDescent="0.2">
      <c r="B79" s="78">
        <f>G82-B77</f>
        <v>1057</v>
      </c>
      <c r="C79" s="79" t="s">
        <v>1045</v>
      </c>
      <c r="D79" s="62" t="s">
        <v>562</v>
      </c>
      <c r="E79" s="76"/>
      <c r="F79" s="77"/>
      <c r="G79" s="81"/>
    </row>
    <row r="80" spans="2:7" x14ac:dyDescent="0.2">
      <c r="B80" s="78">
        <f>B79-B13</f>
        <v>-23</v>
      </c>
      <c r="C80" s="79" t="s">
        <v>1046</v>
      </c>
      <c r="D80" s="60" t="s">
        <v>559</v>
      </c>
      <c r="E80" s="76"/>
      <c r="F80" s="77"/>
      <c r="G80" s="81"/>
    </row>
    <row r="81" spans="2:7" x14ac:dyDescent="0.2">
      <c r="B81" s="78"/>
      <c r="E81" s="76"/>
      <c r="F81" s="77"/>
      <c r="G81" s="81"/>
    </row>
    <row r="82" spans="2:7" x14ac:dyDescent="0.2">
      <c r="B82" s="83">
        <f>B77+B79</f>
        <v>1057</v>
      </c>
      <c r="C82" s="84" t="s">
        <v>1039</v>
      </c>
      <c r="D82" s="72"/>
      <c r="E82" s="167" t="s">
        <v>1039</v>
      </c>
      <c r="F82" s="72"/>
      <c r="G82" s="85">
        <f>G77</f>
        <v>1057</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-7</v>
      </c>
      <c r="C92" s="79" t="s">
        <v>1047</v>
      </c>
      <c r="D92" s="60" t="s">
        <v>552</v>
      </c>
      <c r="E92" s="166" t="s">
        <v>1045</v>
      </c>
      <c r="F92" s="60" t="s">
        <v>559</v>
      </c>
      <c r="G92" s="81">
        <f>+B80</f>
        <v>-23</v>
      </c>
    </row>
    <row r="93" spans="2:7" x14ac:dyDescent="0.2">
      <c r="B93" s="78"/>
      <c r="D93" s="62" t="s">
        <v>550</v>
      </c>
      <c r="E93" s="166" t="s">
        <v>1053</v>
      </c>
      <c r="F93" s="75" t="s">
        <v>558</v>
      </c>
      <c r="G93" s="81">
        <f>G94+G95</f>
        <v>16</v>
      </c>
    </row>
    <row r="94" spans="2:7" x14ac:dyDescent="0.2">
      <c r="B94" s="78"/>
      <c r="D94" s="79"/>
      <c r="E94" s="166" t="s">
        <v>557</v>
      </c>
      <c r="G94" s="81">
        <v>16</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-7</v>
      </c>
      <c r="C99" s="84" t="s">
        <v>1039</v>
      </c>
      <c r="D99" s="72"/>
      <c r="E99" s="167" t="s">
        <v>1039</v>
      </c>
      <c r="F99" s="72"/>
      <c r="G99" s="85">
        <f>G92+G93+G96</f>
        <v>-7</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426</v>
      </c>
      <c r="C106" s="79" t="s">
        <v>1048</v>
      </c>
      <c r="D106" s="94" t="s">
        <v>553</v>
      </c>
      <c r="E106" s="76"/>
      <c r="F106" s="77"/>
      <c r="G106" s="76"/>
    </row>
    <row r="107" spans="2:7" x14ac:dyDescent="0.2">
      <c r="B107" s="78">
        <v>430</v>
      </c>
      <c r="C107" s="79" t="s">
        <v>1049</v>
      </c>
      <c r="D107" s="79"/>
      <c r="E107" s="166" t="s">
        <v>1047</v>
      </c>
      <c r="F107" s="62" t="s">
        <v>552</v>
      </c>
      <c r="G107" s="81"/>
    </row>
    <row r="108" spans="2:7" x14ac:dyDescent="0.2">
      <c r="B108" s="78">
        <f>-B13</f>
        <v>-1080</v>
      </c>
      <c r="C108" s="79" t="s">
        <v>1055</v>
      </c>
      <c r="D108" s="79" t="s">
        <v>551</v>
      </c>
      <c r="E108" s="166"/>
      <c r="F108" s="61" t="s">
        <v>550</v>
      </c>
      <c r="G108" s="81">
        <f>B92</f>
        <v>-7</v>
      </c>
    </row>
    <row r="109" spans="2:7" x14ac:dyDescent="0.2">
      <c r="B109" s="78">
        <v>-4</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647</v>
      </c>
      <c r="C113" s="168" t="s">
        <v>1051</v>
      </c>
      <c r="D113" s="60" t="s">
        <v>546</v>
      </c>
      <c r="E113" s="170"/>
      <c r="F113" s="92"/>
      <c r="G113" s="81"/>
    </row>
    <row r="114" spans="2:7" x14ac:dyDescent="0.2">
      <c r="B114" s="78"/>
      <c r="D114" s="79"/>
      <c r="E114" s="170"/>
      <c r="F114" s="77"/>
      <c r="G114" s="81"/>
    </row>
    <row r="115" spans="2:7" x14ac:dyDescent="0.2">
      <c r="B115" s="83">
        <f>B106+B108+B111+B113</f>
        <v>-7</v>
      </c>
      <c r="C115" s="84" t="s">
        <v>1039</v>
      </c>
      <c r="D115" s="98"/>
      <c r="E115" s="167" t="s">
        <v>1039</v>
      </c>
      <c r="F115" s="72"/>
      <c r="G115" s="85">
        <f>G108</f>
        <v>-7</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647</v>
      </c>
    </row>
    <row r="123" spans="2:7" ht="15" x14ac:dyDescent="0.2">
      <c r="B123" s="78">
        <f>B125+B128+B131+B134+B137+B142+B143+B144</f>
        <v>-24704</v>
      </c>
      <c r="C123" s="52"/>
      <c r="D123" s="79" t="s">
        <v>540</v>
      </c>
      <c r="E123" s="52"/>
      <c r="F123" s="52"/>
      <c r="G123" s="81">
        <f>G125+G128+G131+G134+G137+G142+G143+G144</f>
        <v>-25351</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34</v>
      </c>
      <c r="D128" s="79" t="s">
        <v>536</v>
      </c>
      <c r="G128" s="81">
        <f>G129+G130</f>
        <v>3</v>
      </c>
    </row>
    <row r="129" spans="2:7" x14ac:dyDescent="0.2">
      <c r="B129" s="78">
        <v>417</v>
      </c>
      <c r="D129" s="79" t="s">
        <v>535</v>
      </c>
      <c r="G129" s="81">
        <v>0</v>
      </c>
    </row>
    <row r="130" spans="2:7" x14ac:dyDescent="0.2">
      <c r="B130" s="78">
        <v>-383</v>
      </c>
      <c r="D130" s="79" t="s">
        <v>534</v>
      </c>
      <c r="G130" s="81">
        <v>3</v>
      </c>
    </row>
    <row r="131" spans="2:7" x14ac:dyDescent="0.2">
      <c r="B131" s="78">
        <f>B132+B133</f>
        <v>-1</v>
      </c>
      <c r="D131" s="79" t="s">
        <v>533</v>
      </c>
      <c r="G131" s="81">
        <f>G132+G133</f>
        <v>0</v>
      </c>
    </row>
    <row r="132" spans="2:7" x14ac:dyDescent="0.2">
      <c r="B132" s="78">
        <v>-1</v>
      </c>
      <c r="D132" s="79" t="s">
        <v>532</v>
      </c>
      <c r="G132" s="81">
        <v>0</v>
      </c>
    </row>
    <row r="133" spans="2:7" x14ac:dyDescent="0.2">
      <c r="B133" s="78">
        <v>0</v>
      </c>
      <c r="D133" s="79" t="s">
        <v>531</v>
      </c>
      <c r="G133" s="81">
        <v>0</v>
      </c>
    </row>
    <row r="134" spans="2:7" x14ac:dyDescent="0.2">
      <c r="B134" s="78">
        <f>B135+B136</f>
        <v>7</v>
      </c>
      <c r="D134" s="79" t="s">
        <v>530</v>
      </c>
      <c r="G134" s="81">
        <f>G135+G136</f>
        <v>1305</v>
      </c>
    </row>
    <row r="135" spans="2:7" x14ac:dyDescent="0.2">
      <c r="B135" s="78">
        <v>7</v>
      </c>
      <c r="D135" s="79" t="s">
        <v>529</v>
      </c>
      <c r="G135" s="81">
        <v>90</v>
      </c>
    </row>
    <row r="136" spans="2:7" x14ac:dyDescent="0.2">
      <c r="B136" s="78">
        <v>0</v>
      </c>
      <c r="D136" s="79" t="s">
        <v>528</v>
      </c>
      <c r="G136" s="81">
        <v>1215</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-24744</v>
      </c>
      <c r="D144" s="79" t="s">
        <v>520</v>
      </c>
      <c r="G144" s="81">
        <f>G145+G146</f>
        <v>-26659</v>
      </c>
    </row>
    <row r="145" spans="2:7" x14ac:dyDescent="0.2">
      <c r="B145" s="78">
        <v>45</v>
      </c>
      <c r="D145" s="79" t="s">
        <v>519</v>
      </c>
      <c r="G145" s="81">
        <v>-27492</v>
      </c>
    </row>
    <row r="146" spans="2:7" x14ac:dyDescent="0.2">
      <c r="B146" s="83">
        <v>-24789</v>
      </c>
      <c r="C146" s="99"/>
      <c r="D146" s="98" t="s">
        <v>518</v>
      </c>
      <c r="E146" s="99"/>
      <c r="F146" s="99"/>
      <c r="G146" s="85">
        <v>833</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715</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8225</v>
      </c>
      <c r="C11" s="79" t="s">
        <v>1029</v>
      </c>
      <c r="D11" s="79" t="s">
        <v>599</v>
      </c>
      <c r="E11" s="166" t="s">
        <v>1052</v>
      </c>
      <c r="F11" s="80" t="s">
        <v>598</v>
      </c>
      <c r="G11" s="81">
        <f>G12+G13</f>
        <v>27289</v>
      </c>
    </row>
    <row r="12" spans="2:12" x14ac:dyDescent="0.2">
      <c r="B12" s="78">
        <f>G11-B11</f>
        <v>19064</v>
      </c>
      <c r="C12" s="79" t="s">
        <v>1030</v>
      </c>
      <c r="D12" s="60" t="s">
        <v>593</v>
      </c>
      <c r="E12" s="166" t="s">
        <v>1060</v>
      </c>
      <c r="F12" s="77" t="s">
        <v>1061</v>
      </c>
      <c r="G12" s="81">
        <v>27289</v>
      </c>
    </row>
    <row r="13" spans="2:12" x14ac:dyDescent="0.2">
      <c r="B13" s="78">
        <v>819</v>
      </c>
      <c r="C13" s="79" t="s">
        <v>1031</v>
      </c>
      <c r="D13" s="79" t="s">
        <v>551</v>
      </c>
      <c r="E13" s="166" t="s">
        <v>1062</v>
      </c>
      <c r="F13" s="75" t="s">
        <v>1063</v>
      </c>
      <c r="G13" s="81">
        <v>0</v>
      </c>
    </row>
    <row r="14" spans="2:12" x14ac:dyDescent="0.2">
      <c r="B14" s="78">
        <f>B12-B13</f>
        <v>18245</v>
      </c>
      <c r="C14" s="79" t="s">
        <v>1032</v>
      </c>
      <c r="D14" s="60" t="s">
        <v>597</v>
      </c>
      <c r="E14" s="166"/>
      <c r="F14" s="77"/>
      <c r="G14" s="81"/>
    </row>
    <row r="15" spans="2:12" ht="7.15" customHeight="1" x14ac:dyDescent="0.2">
      <c r="B15" s="78"/>
      <c r="E15" s="76"/>
      <c r="F15" s="77"/>
      <c r="G15" s="81"/>
    </row>
    <row r="16" spans="2:12" x14ac:dyDescent="0.2">
      <c r="B16" s="83">
        <f>B11+B12</f>
        <v>27289</v>
      </c>
      <c r="C16" s="84" t="s">
        <v>545</v>
      </c>
      <c r="D16" s="72"/>
      <c r="E16" s="167" t="s">
        <v>1039</v>
      </c>
      <c r="F16" s="72"/>
      <c r="G16" s="85">
        <f>G11</f>
        <v>27289</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18467</v>
      </c>
      <c r="C26" s="79" t="s">
        <v>1033</v>
      </c>
      <c r="D26" s="79" t="s">
        <v>594</v>
      </c>
      <c r="E26" s="166" t="s">
        <v>1030</v>
      </c>
      <c r="F26" s="62" t="s">
        <v>593</v>
      </c>
      <c r="G26" s="81">
        <f>+B12</f>
        <v>19064</v>
      </c>
    </row>
    <row r="27" spans="2:7" x14ac:dyDescent="0.2">
      <c r="B27" s="78">
        <v>15850</v>
      </c>
      <c r="C27" s="79" t="s">
        <v>592</v>
      </c>
      <c r="E27" s="76"/>
      <c r="F27" s="77"/>
      <c r="G27" s="81"/>
    </row>
    <row r="28" spans="2:7" x14ac:dyDescent="0.2">
      <c r="B28" s="78">
        <f>B29+B30</f>
        <v>2617</v>
      </c>
      <c r="C28" s="79" t="s">
        <v>591</v>
      </c>
      <c r="E28" s="76"/>
      <c r="F28" s="77"/>
      <c r="G28" s="81"/>
    </row>
    <row r="29" spans="2:7" x14ac:dyDescent="0.2">
      <c r="B29" s="78">
        <v>2606</v>
      </c>
      <c r="C29" s="79" t="s">
        <v>1056</v>
      </c>
      <c r="E29" s="76"/>
      <c r="F29" s="77"/>
      <c r="G29" s="81"/>
    </row>
    <row r="30" spans="2:7" x14ac:dyDescent="0.2">
      <c r="B30" s="78">
        <v>11</v>
      </c>
      <c r="C30" s="79" t="s">
        <v>1057</v>
      </c>
      <c r="E30" s="76"/>
      <c r="F30" s="77"/>
      <c r="G30" s="81"/>
    </row>
    <row r="31" spans="2:7" ht="12.75" customHeight="1" x14ac:dyDescent="0.2">
      <c r="B31" s="78">
        <v>87</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510</v>
      </c>
      <c r="C33" s="79" t="s">
        <v>1036</v>
      </c>
      <c r="D33" s="60" t="s">
        <v>587</v>
      </c>
      <c r="E33" s="76"/>
      <c r="F33" s="77"/>
      <c r="G33" s="81"/>
    </row>
    <row r="34" spans="2:7" x14ac:dyDescent="0.2">
      <c r="B34" s="78"/>
      <c r="E34" s="76"/>
      <c r="F34" s="77"/>
      <c r="G34" s="81"/>
    </row>
    <row r="35" spans="2:7" x14ac:dyDescent="0.2">
      <c r="B35" s="83">
        <f>B26+B31+B32+B33</f>
        <v>19064</v>
      </c>
      <c r="C35" s="84" t="s">
        <v>1039</v>
      </c>
      <c r="D35" s="72"/>
      <c r="E35" s="167" t="s">
        <v>1039</v>
      </c>
      <c r="F35" s="72"/>
      <c r="G35" s="85">
        <f>G26</f>
        <v>19064</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65</v>
      </c>
      <c r="C42" s="79" t="s">
        <v>1037</v>
      </c>
      <c r="D42" s="82" t="s">
        <v>586</v>
      </c>
      <c r="E42" s="166" t="s">
        <v>1036</v>
      </c>
      <c r="F42" s="60" t="s">
        <v>587</v>
      </c>
      <c r="G42" s="81">
        <f>+B33</f>
        <v>510</v>
      </c>
    </row>
    <row r="43" spans="2:7" x14ac:dyDescent="0.2">
      <c r="B43" s="78">
        <v>65</v>
      </c>
      <c r="C43" s="88" t="s">
        <v>585</v>
      </c>
      <c r="E43" s="169" t="s">
        <v>1037</v>
      </c>
      <c r="F43" s="89" t="s">
        <v>586</v>
      </c>
      <c r="G43" s="81">
        <f>G44+G45+G47+G48+G49</f>
        <v>70</v>
      </c>
    </row>
    <row r="44" spans="2:7" x14ac:dyDescent="0.2">
      <c r="B44" s="78">
        <v>0</v>
      </c>
      <c r="C44" s="79" t="s">
        <v>584</v>
      </c>
      <c r="E44" s="169" t="s">
        <v>1064</v>
      </c>
      <c r="F44" s="75" t="s">
        <v>1065</v>
      </c>
      <c r="G44" s="81">
        <v>24</v>
      </c>
    </row>
    <row r="45" spans="2:7" x14ac:dyDescent="0.2">
      <c r="B45" s="78">
        <v>0</v>
      </c>
      <c r="C45" s="79" t="s">
        <v>583</v>
      </c>
      <c r="D45" s="77"/>
      <c r="E45" s="166" t="s">
        <v>1066</v>
      </c>
      <c r="F45" s="75" t="s">
        <v>1067</v>
      </c>
      <c r="G45" s="81">
        <v>46</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515</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580</v>
      </c>
      <c r="C52" s="84" t="s">
        <v>1039</v>
      </c>
      <c r="D52" s="72"/>
      <c r="E52" s="167" t="s">
        <v>1039</v>
      </c>
      <c r="F52" s="72"/>
      <c r="G52" s="85">
        <f>G42+G43+G50</f>
        <v>580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65</v>
      </c>
      <c r="C59" s="79" t="s">
        <v>1040</v>
      </c>
      <c r="D59" s="80" t="s">
        <v>578</v>
      </c>
      <c r="E59" s="166" t="s">
        <v>1038</v>
      </c>
      <c r="F59" s="60" t="s">
        <v>577</v>
      </c>
      <c r="G59" s="81">
        <f>+B49</f>
        <v>515</v>
      </c>
    </row>
    <row r="60" spans="2:7" x14ac:dyDescent="0.2">
      <c r="B60" s="78">
        <v>65</v>
      </c>
      <c r="C60" s="79" t="s">
        <v>576</v>
      </c>
      <c r="E60" s="166" t="s">
        <v>1058</v>
      </c>
      <c r="F60" s="79" t="s">
        <v>1059</v>
      </c>
      <c r="G60" s="81">
        <f>G61+G62</f>
        <v>11</v>
      </c>
    </row>
    <row r="61" spans="2:7" x14ac:dyDescent="0.2">
      <c r="B61" s="78">
        <v>0</v>
      </c>
      <c r="C61" s="79" t="s">
        <v>575</v>
      </c>
      <c r="E61" s="166" t="s">
        <v>1076</v>
      </c>
      <c r="F61" s="75" t="s">
        <v>1077</v>
      </c>
      <c r="G61" s="81">
        <v>0</v>
      </c>
    </row>
    <row r="62" spans="2:7" x14ac:dyDescent="0.2">
      <c r="B62" s="78">
        <v>11</v>
      </c>
      <c r="C62" s="79" t="s">
        <v>1041</v>
      </c>
      <c r="D62" s="79" t="s">
        <v>574</v>
      </c>
      <c r="E62" s="166" t="s">
        <v>1078</v>
      </c>
      <c r="F62" s="75" t="s">
        <v>1079</v>
      </c>
      <c r="G62" s="81">
        <v>11</v>
      </c>
    </row>
    <row r="63" spans="2:7" x14ac:dyDescent="0.2">
      <c r="B63" s="78"/>
      <c r="D63" s="79" t="s">
        <v>573</v>
      </c>
      <c r="E63" s="166" t="s">
        <v>1042</v>
      </c>
      <c r="F63" s="75" t="s">
        <v>572</v>
      </c>
      <c r="G63" s="81">
        <f>G64+G65+G66</f>
        <v>30</v>
      </c>
    </row>
    <row r="64" spans="2:7" x14ac:dyDescent="0.2">
      <c r="B64" s="78">
        <f>B65+B66+B67</f>
        <v>29</v>
      </c>
      <c r="C64" s="79" t="s">
        <v>1042</v>
      </c>
      <c r="D64" s="75" t="s">
        <v>572</v>
      </c>
      <c r="E64" s="166" t="s">
        <v>1080</v>
      </c>
      <c r="F64" s="75" t="s">
        <v>1081</v>
      </c>
      <c r="G64" s="81">
        <v>0</v>
      </c>
    </row>
    <row r="65" spans="2:7" x14ac:dyDescent="0.2">
      <c r="B65" s="78">
        <v>16</v>
      </c>
      <c r="C65" s="79" t="s">
        <v>571</v>
      </c>
      <c r="E65" s="166" t="s">
        <v>1082</v>
      </c>
      <c r="F65" s="75" t="s">
        <v>1083</v>
      </c>
      <c r="G65" s="81">
        <v>0</v>
      </c>
    </row>
    <row r="66" spans="2:7" x14ac:dyDescent="0.2">
      <c r="B66" s="78">
        <v>0</v>
      </c>
      <c r="C66" s="79" t="s">
        <v>570</v>
      </c>
      <c r="E66" s="166" t="s">
        <v>1084</v>
      </c>
      <c r="F66" s="75" t="s">
        <v>1085</v>
      </c>
      <c r="G66" s="81">
        <v>30</v>
      </c>
    </row>
    <row r="67" spans="2:7" x14ac:dyDescent="0.2">
      <c r="B67" s="78">
        <v>13</v>
      </c>
      <c r="C67" s="79" t="s">
        <v>569</v>
      </c>
      <c r="E67" s="76"/>
      <c r="F67" s="77"/>
      <c r="G67" s="81"/>
    </row>
    <row r="68" spans="2:7" x14ac:dyDescent="0.2">
      <c r="B68" s="78">
        <f>G70-B59-B62-B64</f>
        <v>451</v>
      </c>
      <c r="C68" s="79" t="s">
        <v>1043</v>
      </c>
      <c r="D68" s="79" t="s">
        <v>564</v>
      </c>
      <c r="E68" s="76"/>
      <c r="F68" s="77"/>
      <c r="G68" s="81"/>
    </row>
    <row r="69" spans="2:7" ht="17.45" customHeight="1" x14ac:dyDescent="0.2">
      <c r="B69" s="78"/>
      <c r="E69" s="76"/>
      <c r="F69" s="77"/>
      <c r="G69" s="81"/>
    </row>
    <row r="70" spans="2:7" ht="17.45" customHeight="1" x14ac:dyDescent="0.2">
      <c r="B70" s="83">
        <f>B59+B62+B64+B68</f>
        <v>556</v>
      </c>
      <c r="C70" s="84" t="s">
        <v>1039</v>
      </c>
      <c r="D70" s="72"/>
      <c r="E70" s="167" t="s">
        <v>1039</v>
      </c>
      <c r="F70" s="72"/>
      <c r="G70" s="85">
        <f>G59+G60+G63</f>
        <v>556</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451</v>
      </c>
    </row>
    <row r="78" spans="2:7" x14ac:dyDescent="0.2">
      <c r="B78" s="78"/>
      <c r="D78" s="79" t="s">
        <v>563</v>
      </c>
      <c r="E78" s="166"/>
      <c r="F78" s="79"/>
      <c r="G78" s="81"/>
    </row>
    <row r="79" spans="2:7" x14ac:dyDescent="0.2">
      <c r="B79" s="78">
        <f>G82-B77</f>
        <v>451</v>
      </c>
      <c r="C79" s="79" t="s">
        <v>1045</v>
      </c>
      <c r="D79" s="62" t="s">
        <v>562</v>
      </c>
      <c r="E79" s="76"/>
      <c r="F79" s="77"/>
      <c r="G79" s="81"/>
    </row>
    <row r="80" spans="2:7" x14ac:dyDescent="0.2">
      <c r="B80" s="78">
        <f>B79-B13</f>
        <v>-368</v>
      </c>
      <c r="C80" s="79" t="s">
        <v>1046</v>
      </c>
      <c r="D80" s="60" t="s">
        <v>559</v>
      </c>
      <c r="E80" s="76"/>
      <c r="F80" s="77"/>
      <c r="G80" s="81"/>
    </row>
    <row r="81" spans="2:7" x14ac:dyDescent="0.2">
      <c r="B81" s="78"/>
      <c r="E81" s="76"/>
      <c r="F81" s="77"/>
      <c r="G81" s="81"/>
    </row>
    <row r="82" spans="2:7" x14ac:dyDescent="0.2">
      <c r="B82" s="83">
        <f>B77+B79</f>
        <v>451</v>
      </c>
      <c r="C82" s="84" t="s">
        <v>1039</v>
      </c>
      <c r="D82" s="72"/>
      <c r="E82" s="167" t="s">
        <v>1039</v>
      </c>
      <c r="F82" s="72"/>
      <c r="G82" s="85">
        <f>G77</f>
        <v>451</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-289</v>
      </c>
      <c r="C92" s="79" t="s">
        <v>1047</v>
      </c>
      <c r="D92" s="60" t="s">
        <v>552</v>
      </c>
      <c r="E92" s="166" t="s">
        <v>1045</v>
      </c>
      <c r="F92" s="60" t="s">
        <v>559</v>
      </c>
      <c r="G92" s="81">
        <f>+B80</f>
        <v>-368</v>
      </c>
    </row>
    <row r="93" spans="2:7" x14ac:dyDescent="0.2">
      <c r="B93" s="78"/>
      <c r="D93" s="62" t="s">
        <v>550</v>
      </c>
      <c r="E93" s="166" t="s">
        <v>1053</v>
      </c>
      <c r="F93" s="75" t="s">
        <v>558</v>
      </c>
      <c r="G93" s="81">
        <f>G94+G95</f>
        <v>79</v>
      </c>
    </row>
    <row r="94" spans="2:7" x14ac:dyDescent="0.2">
      <c r="B94" s="78"/>
      <c r="D94" s="79"/>
      <c r="E94" s="166" t="s">
        <v>557</v>
      </c>
      <c r="G94" s="81">
        <v>79</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-289</v>
      </c>
      <c r="C99" s="84" t="s">
        <v>1039</v>
      </c>
      <c r="D99" s="72"/>
      <c r="E99" s="167" t="s">
        <v>1039</v>
      </c>
      <c r="F99" s="72"/>
      <c r="G99" s="85">
        <f>G92+G93+G96</f>
        <v>-289</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1082</v>
      </c>
      <c r="C106" s="79" t="s">
        <v>1048</v>
      </c>
      <c r="D106" s="94" t="s">
        <v>553</v>
      </c>
      <c r="E106" s="76"/>
      <c r="F106" s="77"/>
      <c r="G106" s="76"/>
    </row>
    <row r="107" spans="2:7" x14ac:dyDescent="0.2">
      <c r="B107" s="78">
        <v>1051</v>
      </c>
      <c r="C107" s="79" t="s">
        <v>1049</v>
      </c>
      <c r="D107" s="79"/>
      <c r="E107" s="166" t="s">
        <v>1047</v>
      </c>
      <c r="F107" s="62" t="s">
        <v>552</v>
      </c>
      <c r="G107" s="81"/>
    </row>
    <row r="108" spans="2:7" x14ac:dyDescent="0.2">
      <c r="B108" s="78">
        <f>-B13</f>
        <v>-819</v>
      </c>
      <c r="C108" s="79" t="s">
        <v>1055</v>
      </c>
      <c r="D108" s="79" t="s">
        <v>551</v>
      </c>
      <c r="E108" s="166"/>
      <c r="F108" s="61" t="s">
        <v>550</v>
      </c>
      <c r="G108" s="81">
        <f>B92</f>
        <v>-289</v>
      </c>
    </row>
    <row r="109" spans="2:7" x14ac:dyDescent="0.2">
      <c r="B109" s="78">
        <v>31</v>
      </c>
      <c r="C109" s="88" t="s">
        <v>549</v>
      </c>
      <c r="D109" s="79" t="s">
        <v>1088</v>
      </c>
      <c r="E109" s="76"/>
      <c r="F109" s="95"/>
      <c r="G109" s="96"/>
    </row>
    <row r="110" spans="2:7" x14ac:dyDescent="0.2">
      <c r="B110" s="78">
        <v>0</v>
      </c>
      <c r="C110" s="88" t="s">
        <v>548</v>
      </c>
      <c r="D110" s="79" t="s">
        <v>547</v>
      </c>
      <c r="E110" s="170"/>
      <c r="G110" s="81"/>
    </row>
    <row r="111" spans="2:7" x14ac:dyDescent="0.2">
      <c r="B111" s="78">
        <v>-392</v>
      </c>
      <c r="C111" s="88" t="s">
        <v>1050</v>
      </c>
      <c r="D111" s="79" t="s">
        <v>1089</v>
      </c>
      <c r="E111" s="76"/>
      <c r="F111" s="95"/>
      <c r="G111" s="96"/>
    </row>
    <row r="112" spans="2:7" x14ac:dyDescent="0.2">
      <c r="B112" s="78"/>
      <c r="C112" s="79"/>
      <c r="D112" s="79" t="s">
        <v>1090</v>
      </c>
      <c r="E112" s="170"/>
      <c r="G112" s="81"/>
    </row>
    <row r="113" spans="2:7" x14ac:dyDescent="0.2">
      <c r="B113" s="78">
        <f>G115-B106-B108-B111</f>
        <v>-160</v>
      </c>
      <c r="C113" s="168" t="s">
        <v>1051</v>
      </c>
      <c r="D113" s="60" t="s">
        <v>546</v>
      </c>
      <c r="E113" s="170"/>
      <c r="F113" s="92"/>
      <c r="G113" s="81"/>
    </row>
    <row r="114" spans="2:7" x14ac:dyDescent="0.2">
      <c r="B114" s="78"/>
      <c r="D114" s="79"/>
      <c r="E114" s="170"/>
      <c r="F114" s="77"/>
      <c r="G114" s="81"/>
    </row>
    <row r="115" spans="2:7" x14ac:dyDescent="0.2">
      <c r="B115" s="83">
        <f>B106+B108+B111+B113</f>
        <v>-289</v>
      </c>
      <c r="C115" s="84" t="s">
        <v>1039</v>
      </c>
      <c r="D115" s="98"/>
      <c r="E115" s="167" t="s">
        <v>1039</v>
      </c>
      <c r="F115" s="72"/>
      <c r="G115" s="85">
        <f>G108</f>
        <v>-289</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-160</v>
      </c>
    </row>
    <row r="123" spans="2:7" ht="15" x14ac:dyDescent="0.2">
      <c r="B123" s="78">
        <f>B125+B128+B131+B134+B137+B142+B143+B144</f>
        <v>-348</v>
      </c>
      <c r="C123" s="52"/>
      <c r="D123" s="79" t="s">
        <v>540</v>
      </c>
      <c r="E123" s="52"/>
      <c r="F123" s="52"/>
      <c r="G123" s="81">
        <f>G125+G128+G131+G134+G137+G142+G143+G144</f>
        <v>-188</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-140</v>
      </c>
      <c r="D128" s="79" t="s">
        <v>536</v>
      </c>
      <c r="G128" s="81">
        <f>G129+G130</f>
        <v>-4</v>
      </c>
    </row>
    <row r="129" spans="2:7" x14ac:dyDescent="0.2">
      <c r="B129" s="78">
        <v>2538</v>
      </c>
      <c r="D129" s="79" t="s">
        <v>535</v>
      </c>
      <c r="G129" s="81">
        <v>0</v>
      </c>
    </row>
    <row r="130" spans="2:7" x14ac:dyDescent="0.2">
      <c r="B130" s="78">
        <v>-2678</v>
      </c>
      <c r="D130" s="79" t="s">
        <v>534</v>
      </c>
      <c r="G130" s="81">
        <v>-4</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-113</v>
      </c>
    </row>
    <row r="135" spans="2:7" x14ac:dyDescent="0.2">
      <c r="B135" s="78">
        <v>0</v>
      </c>
      <c r="D135" s="79" t="s">
        <v>529</v>
      </c>
      <c r="G135" s="81">
        <v>-1</v>
      </c>
    </row>
    <row r="136" spans="2:7" x14ac:dyDescent="0.2">
      <c r="B136" s="78">
        <v>0</v>
      </c>
      <c r="D136" s="79" t="s">
        <v>528</v>
      </c>
      <c r="G136" s="81">
        <v>-112</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-208</v>
      </c>
      <c r="D144" s="79" t="s">
        <v>520</v>
      </c>
      <c r="G144" s="81">
        <f>G145+G146</f>
        <v>-71</v>
      </c>
    </row>
    <row r="145" spans="2:7" x14ac:dyDescent="0.2">
      <c r="B145" s="78">
        <v>119</v>
      </c>
      <c r="D145" s="79" t="s">
        <v>519</v>
      </c>
      <c r="G145" s="81">
        <v>53</v>
      </c>
    </row>
    <row r="146" spans="2:7" x14ac:dyDescent="0.2">
      <c r="B146" s="83">
        <v>-327</v>
      </c>
      <c r="C146" s="99"/>
      <c r="D146" s="98" t="s">
        <v>518</v>
      </c>
      <c r="E146" s="99"/>
      <c r="F146" s="99"/>
      <c r="G146" s="85">
        <v>-124</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718</v>
      </c>
      <c r="C3" s="117"/>
      <c r="D3" s="121"/>
      <c r="E3" s="117"/>
      <c r="F3" s="117"/>
      <c r="G3" s="117"/>
      <c r="H3" s="117"/>
      <c r="I3" s="117"/>
      <c r="J3" s="117"/>
      <c r="K3" s="117"/>
      <c r="L3" s="122"/>
    </row>
    <row r="4" spans="2:12" s="120" customFormat="1" ht="15" customHeight="1" x14ac:dyDescent="0.25">
      <c r="B4" s="70" t="s">
        <v>717</v>
      </c>
      <c r="C4" s="117"/>
      <c r="D4" s="121"/>
      <c r="E4" s="117"/>
      <c r="F4" s="117"/>
      <c r="G4" s="117"/>
      <c r="H4" s="117"/>
      <c r="I4" s="117"/>
      <c r="J4" s="117"/>
      <c r="K4" s="117"/>
      <c r="L4" s="122"/>
    </row>
    <row r="5" spans="2:12" s="123" customFormat="1" ht="15" customHeight="1" x14ac:dyDescent="0.2">
      <c r="B5" s="70" t="s">
        <v>716</v>
      </c>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896490</v>
      </c>
      <c r="C11" s="79" t="s">
        <v>1029</v>
      </c>
      <c r="D11" s="79" t="s">
        <v>599</v>
      </c>
      <c r="E11" s="166" t="s">
        <v>1052</v>
      </c>
      <c r="F11" s="80" t="s">
        <v>598</v>
      </c>
      <c r="G11" s="81">
        <f>G12+G13</f>
        <v>3701229</v>
      </c>
    </row>
    <row r="12" spans="2:12" x14ac:dyDescent="0.2">
      <c r="B12" s="78">
        <f>G11-B11</f>
        <v>2804739</v>
      </c>
      <c r="C12" s="79" t="s">
        <v>1030</v>
      </c>
      <c r="D12" s="60" t="s">
        <v>593</v>
      </c>
      <c r="E12" s="166" t="s">
        <v>1060</v>
      </c>
      <c r="F12" s="77" t="s">
        <v>1061</v>
      </c>
      <c r="G12" s="81">
        <v>3700952</v>
      </c>
    </row>
    <row r="13" spans="2:12" x14ac:dyDescent="0.2">
      <c r="B13" s="78">
        <v>14447</v>
      </c>
      <c r="C13" s="79" t="s">
        <v>1031</v>
      </c>
      <c r="D13" s="79" t="s">
        <v>551</v>
      </c>
      <c r="E13" s="166" t="s">
        <v>1062</v>
      </c>
      <c r="F13" s="75" t="s">
        <v>1063</v>
      </c>
      <c r="G13" s="81">
        <v>277</v>
      </c>
    </row>
    <row r="14" spans="2:12" x14ac:dyDescent="0.2">
      <c r="B14" s="78">
        <f>B12-B13</f>
        <v>2790292</v>
      </c>
      <c r="C14" s="79" t="s">
        <v>1032</v>
      </c>
      <c r="D14" s="60" t="s">
        <v>597</v>
      </c>
      <c r="E14" s="166"/>
      <c r="F14" s="77"/>
      <c r="G14" s="81"/>
    </row>
    <row r="15" spans="2:12" ht="7.15" customHeight="1" x14ac:dyDescent="0.2">
      <c r="B15" s="78"/>
      <c r="E15" s="76"/>
      <c r="F15" s="77"/>
      <c r="G15" s="81"/>
    </row>
    <row r="16" spans="2:12" x14ac:dyDescent="0.2">
      <c r="B16" s="83">
        <f>B11+B12</f>
        <v>3701229</v>
      </c>
      <c r="C16" s="84" t="s">
        <v>545</v>
      </c>
      <c r="D16" s="72"/>
      <c r="E16" s="167" t="s">
        <v>1039</v>
      </c>
      <c r="F16" s="72"/>
      <c r="G16" s="85">
        <f>G11</f>
        <v>3701229</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74460</v>
      </c>
      <c r="C26" s="79" t="s">
        <v>1033</v>
      </c>
      <c r="D26" s="79" t="s">
        <v>594</v>
      </c>
      <c r="E26" s="166" t="s">
        <v>1030</v>
      </c>
      <c r="F26" s="62" t="s">
        <v>593</v>
      </c>
      <c r="G26" s="81">
        <f>+B12</f>
        <v>2804739</v>
      </c>
    </row>
    <row r="27" spans="2:7" x14ac:dyDescent="0.2">
      <c r="B27" s="78">
        <v>59147</v>
      </c>
      <c r="C27" s="79" t="s">
        <v>592</v>
      </c>
      <c r="E27" s="76"/>
      <c r="F27" s="77"/>
      <c r="G27" s="81"/>
    </row>
    <row r="28" spans="2:7" x14ac:dyDescent="0.2">
      <c r="B28" s="78">
        <f>B29+B30</f>
        <v>15313</v>
      </c>
      <c r="C28" s="79" t="s">
        <v>591</v>
      </c>
      <c r="E28" s="76"/>
      <c r="F28" s="77"/>
      <c r="G28" s="81"/>
    </row>
    <row r="29" spans="2:7" x14ac:dyDescent="0.2">
      <c r="B29" s="78">
        <v>15050</v>
      </c>
      <c r="C29" s="79" t="s">
        <v>1056</v>
      </c>
      <c r="E29" s="76"/>
      <c r="F29" s="77"/>
      <c r="G29" s="81"/>
    </row>
    <row r="30" spans="2:7" x14ac:dyDescent="0.2">
      <c r="B30" s="78">
        <v>263</v>
      </c>
      <c r="C30" s="79" t="s">
        <v>1057</v>
      </c>
      <c r="E30" s="76"/>
      <c r="F30" s="77"/>
      <c r="G30" s="81"/>
    </row>
    <row r="31" spans="2:7" ht="12.75" customHeight="1" x14ac:dyDescent="0.2">
      <c r="B31" s="78">
        <v>56585</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2673694</v>
      </c>
      <c r="C33" s="79" t="s">
        <v>1036</v>
      </c>
      <c r="D33" s="60" t="s">
        <v>587</v>
      </c>
      <c r="E33" s="76"/>
      <c r="F33" s="77"/>
      <c r="G33" s="81"/>
    </row>
    <row r="34" spans="2:7" x14ac:dyDescent="0.2">
      <c r="B34" s="78"/>
      <c r="E34" s="76"/>
      <c r="F34" s="77"/>
      <c r="G34" s="81"/>
    </row>
    <row r="35" spans="2:7" x14ac:dyDescent="0.2">
      <c r="B35" s="83">
        <f>B26+B31+B32+B33</f>
        <v>2804739</v>
      </c>
      <c r="C35" s="84" t="s">
        <v>1039</v>
      </c>
      <c r="D35" s="72"/>
      <c r="E35" s="167" t="s">
        <v>1039</v>
      </c>
      <c r="F35" s="72"/>
      <c r="G35" s="85">
        <f>G26</f>
        <v>2804739</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1784138</v>
      </c>
      <c r="C42" s="79" t="s">
        <v>1037</v>
      </c>
      <c r="D42" s="82" t="s">
        <v>586</v>
      </c>
      <c r="E42" s="166" t="s">
        <v>1036</v>
      </c>
      <c r="F42" s="60" t="s">
        <v>587</v>
      </c>
      <c r="G42" s="81">
        <f>+B33</f>
        <v>2673694</v>
      </c>
    </row>
    <row r="43" spans="2:7" x14ac:dyDescent="0.2">
      <c r="B43" s="78">
        <v>755</v>
      </c>
      <c r="C43" s="88" t="s">
        <v>585</v>
      </c>
      <c r="E43" s="169" t="s">
        <v>1037</v>
      </c>
      <c r="F43" s="89" t="s">
        <v>586</v>
      </c>
      <c r="G43" s="81">
        <f>G44+G45+G47+G48+G49</f>
        <v>1693</v>
      </c>
    </row>
    <row r="44" spans="2:7" x14ac:dyDescent="0.2">
      <c r="B44" s="78">
        <v>1783383</v>
      </c>
      <c r="C44" s="79" t="s">
        <v>584</v>
      </c>
      <c r="E44" s="169" t="s">
        <v>1064</v>
      </c>
      <c r="F44" s="75" t="s">
        <v>1065</v>
      </c>
      <c r="G44" s="81">
        <v>1693</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891249</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2675387</v>
      </c>
      <c r="C52" s="84" t="s">
        <v>1039</v>
      </c>
      <c r="D52" s="72"/>
      <c r="E52" s="167" t="s">
        <v>1039</v>
      </c>
      <c r="F52" s="72"/>
      <c r="G52" s="85">
        <f>G42+G43+G50</f>
        <v>2675387</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623814</v>
      </c>
      <c r="C59" s="79" t="s">
        <v>1040</v>
      </c>
      <c r="D59" s="80" t="s">
        <v>578</v>
      </c>
      <c r="E59" s="166" t="s">
        <v>1038</v>
      </c>
      <c r="F59" s="60" t="s">
        <v>577</v>
      </c>
      <c r="G59" s="81">
        <f>+B49</f>
        <v>891249</v>
      </c>
    </row>
    <row r="60" spans="2:7" x14ac:dyDescent="0.2">
      <c r="B60" s="78">
        <v>623814</v>
      </c>
      <c r="C60" s="79" t="s">
        <v>576</v>
      </c>
      <c r="E60" s="166" t="s">
        <v>1058</v>
      </c>
      <c r="F60" s="79" t="s">
        <v>1059</v>
      </c>
      <c r="G60" s="81">
        <f>G61+G62</f>
        <v>263</v>
      </c>
    </row>
    <row r="61" spans="2:7" x14ac:dyDescent="0.2">
      <c r="B61" s="78">
        <v>0</v>
      </c>
      <c r="C61" s="79" t="s">
        <v>575</v>
      </c>
      <c r="E61" s="166" t="s">
        <v>1076</v>
      </c>
      <c r="F61" s="75" t="s">
        <v>1077</v>
      </c>
      <c r="G61" s="81">
        <v>0</v>
      </c>
    </row>
    <row r="62" spans="2:7" x14ac:dyDescent="0.2">
      <c r="B62" s="78">
        <v>263</v>
      </c>
      <c r="C62" s="79" t="s">
        <v>1041</v>
      </c>
      <c r="D62" s="79" t="s">
        <v>574</v>
      </c>
      <c r="E62" s="166" t="s">
        <v>1078</v>
      </c>
      <c r="F62" s="75" t="s">
        <v>1079</v>
      </c>
      <c r="G62" s="81">
        <v>263</v>
      </c>
    </row>
    <row r="63" spans="2:7" x14ac:dyDescent="0.2">
      <c r="B63" s="78"/>
      <c r="D63" s="79" t="s">
        <v>573</v>
      </c>
      <c r="E63" s="166" t="s">
        <v>1042</v>
      </c>
      <c r="F63" s="75" t="s">
        <v>572</v>
      </c>
      <c r="G63" s="81">
        <f>G64+G65+G66</f>
        <v>104</v>
      </c>
    </row>
    <row r="64" spans="2:7" x14ac:dyDescent="0.2">
      <c r="B64" s="78">
        <f>B65+B66+B67</f>
        <v>389</v>
      </c>
      <c r="C64" s="79" t="s">
        <v>1042</v>
      </c>
      <c r="D64" s="75" t="s">
        <v>572</v>
      </c>
      <c r="E64" s="166" t="s">
        <v>1080</v>
      </c>
      <c r="F64" s="75" t="s">
        <v>1081</v>
      </c>
      <c r="G64" s="81">
        <v>0</v>
      </c>
    </row>
    <row r="65" spans="2:7" x14ac:dyDescent="0.2">
      <c r="B65" s="78">
        <v>303</v>
      </c>
      <c r="C65" s="79" t="s">
        <v>571</v>
      </c>
      <c r="E65" s="166" t="s">
        <v>1082</v>
      </c>
      <c r="F65" s="75" t="s">
        <v>1083</v>
      </c>
      <c r="G65" s="81">
        <v>0</v>
      </c>
    </row>
    <row r="66" spans="2:7" x14ac:dyDescent="0.2">
      <c r="B66" s="78">
        <v>0</v>
      </c>
      <c r="C66" s="79" t="s">
        <v>570</v>
      </c>
      <c r="E66" s="166" t="s">
        <v>1084</v>
      </c>
      <c r="F66" s="75" t="s">
        <v>1085</v>
      </c>
      <c r="G66" s="81">
        <v>104</v>
      </c>
    </row>
    <row r="67" spans="2:7" x14ac:dyDescent="0.2">
      <c r="B67" s="78">
        <v>86</v>
      </c>
      <c r="C67" s="79" t="s">
        <v>569</v>
      </c>
      <c r="E67" s="76"/>
      <c r="F67" s="77"/>
      <c r="G67" s="81"/>
    </row>
    <row r="68" spans="2:7" x14ac:dyDescent="0.2">
      <c r="B68" s="78">
        <f>G70-B59-B62-B64</f>
        <v>267150</v>
      </c>
      <c r="C68" s="79" t="s">
        <v>1043</v>
      </c>
      <c r="D68" s="79" t="s">
        <v>564</v>
      </c>
      <c r="E68" s="76"/>
      <c r="F68" s="77"/>
      <c r="G68" s="81"/>
    </row>
    <row r="69" spans="2:7" ht="17.45" customHeight="1" x14ac:dyDescent="0.2">
      <c r="B69" s="78"/>
      <c r="E69" s="76"/>
      <c r="F69" s="77"/>
      <c r="G69" s="81"/>
    </row>
    <row r="70" spans="2:7" ht="17.45" customHeight="1" x14ac:dyDescent="0.2">
      <c r="B70" s="83">
        <f>B59+B62+B64+B68</f>
        <v>891616</v>
      </c>
      <c r="C70" s="84" t="s">
        <v>1039</v>
      </c>
      <c r="D70" s="72"/>
      <c r="E70" s="167" t="s">
        <v>1039</v>
      </c>
      <c r="F70" s="72"/>
      <c r="G70" s="85">
        <f>G59+G60+G63</f>
        <v>891616</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267150</v>
      </c>
    </row>
    <row r="78" spans="2:7" x14ac:dyDescent="0.2">
      <c r="B78" s="78"/>
      <c r="D78" s="79" t="s">
        <v>563</v>
      </c>
      <c r="E78" s="166"/>
      <c r="F78" s="79"/>
      <c r="G78" s="81"/>
    </row>
    <row r="79" spans="2:7" x14ac:dyDescent="0.2">
      <c r="B79" s="78">
        <f>G82-B77</f>
        <v>267150</v>
      </c>
      <c r="C79" s="79" t="s">
        <v>1045</v>
      </c>
      <c r="D79" s="62" t="s">
        <v>562</v>
      </c>
      <c r="E79" s="76"/>
      <c r="F79" s="77"/>
      <c r="G79" s="81"/>
    </row>
    <row r="80" spans="2:7" x14ac:dyDescent="0.2">
      <c r="B80" s="78">
        <f>B79-B13</f>
        <v>252703</v>
      </c>
      <c r="C80" s="79" t="s">
        <v>1046</v>
      </c>
      <c r="D80" s="60" t="s">
        <v>559</v>
      </c>
      <c r="E80" s="76"/>
      <c r="F80" s="77"/>
      <c r="G80" s="81"/>
    </row>
    <row r="81" spans="2:7" x14ac:dyDescent="0.2">
      <c r="B81" s="78"/>
      <c r="E81" s="76"/>
      <c r="F81" s="77"/>
      <c r="G81" s="81"/>
    </row>
    <row r="82" spans="2:7" x14ac:dyDescent="0.2">
      <c r="B82" s="83">
        <f>B77+B79</f>
        <v>267150</v>
      </c>
      <c r="C82" s="84" t="s">
        <v>1039</v>
      </c>
      <c r="D82" s="72"/>
      <c r="E82" s="167" t="s">
        <v>1039</v>
      </c>
      <c r="F82" s="72"/>
      <c r="G82" s="85">
        <f>G77</f>
        <v>267150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263152</v>
      </c>
      <c r="C92" s="79" t="s">
        <v>1047</v>
      </c>
      <c r="D92" s="60" t="s">
        <v>552</v>
      </c>
      <c r="E92" s="166" t="s">
        <v>1045</v>
      </c>
      <c r="F92" s="60" t="s">
        <v>559</v>
      </c>
      <c r="G92" s="81">
        <f>+B80</f>
        <v>252703</v>
      </c>
    </row>
    <row r="93" spans="2:7" x14ac:dyDescent="0.2">
      <c r="B93" s="78"/>
      <c r="D93" s="62" t="s">
        <v>550</v>
      </c>
      <c r="E93" s="166" t="s">
        <v>1053</v>
      </c>
      <c r="F93" s="75" t="s">
        <v>558</v>
      </c>
      <c r="G93" s="81">
        <f>G94+G95</f>
        <v>10449</v>
      </c>
    </row>
    <row r="94" spans="2:7" x14ac:dyDescent="0.2">
      <c r="B94" s="78"/>
      <c r="D94" s="79"/>
      <c r="E94" s="166" t="s">
        <v>557</v>
      </c>
      <c r="G94" s="81">
        <v>8049</v>
      </c>
    </row>
    <row r="95" spans="2:7" x14ac:dyDescent="0.2">
      <c r="B95" s="78"/>
      <c r="D95" s="79"/>
      <c r="E95" s="166" t="s">
        <v>556</v>
      </c>
      <c r="G95" s="81">
        <v>2400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263152</v>
      </c>
      <c r="C99" s="84" t="s">
        <v>1039</v>
      </c>
      <c r="D99" s="72"/>
      <c r="E99" s="167" t="s">
        <v>1039</v>
      </c>
      <c r="F99" s="72"/>
      <c r="G99" s="85">
        <f>G92+G93+G96</f>
        <v>263152</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16262</v>
      </c>
      <c r="C106" s="79" t="s">
        <v>1048</v>
      </c>
      <c r="D106" s="94" t="s">
        <v>553</v>
      </c>
      <c r="E106" s="76"/>
      <c r="F106" s="77"/>
      <c r="G106" s="76"/>
    </row>
    <row r="107" spans="2:7" x14ac:dyDescent="0.2">
      <c r="B107" s="78">
        <v>13733</v>
      </c>
      <c r="C107" s="79" t="s">
        <v>1049</v>
      </c>
      <c r="D107" s="79"/>
      <c r="E107" s="166" t="s">
        <v>1047</v>
      </c>
      <c r="F107" s="62" t="s">
        <v>552</v>
      </c>
      <c r="G107" s="81"/>
    </row>
    <row r="108" spans="2:7" x14ac:dyDescent="0.2">
      <c r="B108" s="78">
        <f>-B13</f>
        <v>-14447</v>
      </c>
      <c r="C108" s="79" t="s">
        <v>1055</v>
      </c>
      <c r="D108" s="79" t="s">
        <v>551</v>
      </c>
      <c r="E108" s="166"/>
      <c r="F108" s="61" t="s">
        <v>550</v>
      </c>
      <c r="G108" s="81">
        <f>B92</f>
        <v>263152</v>
      </c>
    </row>
    <row r="109" spans="2:7" x14ac:dyDescent="0.2">
      <c r="B109" s="78">
        <v>2529</v>
      </c>
      <c r="C109" s="88" t="s">
        <v>549</v>
      </c>
      <c r="D109" s="79" t="s">
        <v>1088</v>
      </c>
      <c r="E109" s="76"/>
      <c r="F109" s="95"/>
      <c r="G109" s="96"/>
    </row>
    <row r="110" spans="2:7" x14ac:dyDescent="0.2">
      <c r="B110" s="78">
        <v>0</v>
      </c>
      <c r="C110" s="88" t="s">
        <v>548</v>
      </c>
      <c r="D110" s="79" t="s">
        <v>547</v>
      </c>
      <c r="E110" s="170"/>
      <c r="G110" s="81"/>
    </row>
    <row r="111" spans="2:7" x14ac:dyDescent="0.2">
      <c r="B111" s="78">
        <v>-3253</v>
      </c>
      <c r="C111" s="88" t="s">
        <v>1050</v>
      </c>
      <c r="D111" s="79" t="s">
        <v>1089</v>
      </c>
      <c r="E111" s="76"/>
      <c r="F111" s="95"/>
      <c r="G111" s="96"/>
    </row>
    <row r="112" spans="2:7" x14ac:dyDescent="0.2">
      <c r="B112" s="78"/>
      <c r="C112" s="79"/>
      <c r="D112" s="79" t="s">
        <v>1090</v>
      </c>
      <c r="E112" s="170"/>
      <c r="G112" s="81"/>
    </row>
    <row r="113" spans="2:7" x14ac:dyDescent="0.2">
      <c r="B113" s="78">
        <f>G115-B106-B108-B111</f>
        <v>264590</v>
      </c>
      <c r="C113" s="168" t="s">
        <v>1051</v>
      </c>
      <c r="D113" s="60" t="s">
        <v>546</v>
      </c>
      <c r="E113" s="170"/>
      <c r="F113" s="92"/>
      <c r="G113" s="81"/>
    </row>
    <row r="114" spans="2:7" x14ac:dyDescent="0.2">
      <c r="B114" s="78"/>
      <c r="D114" s="79"/>
      <c r="E114" s="170"/>
      <c r="F114" s="77"/>
      <c r="G114" s="81"/>
    </row>
    <row r="115" spans="2:7" x14ac:dyDescent="0.2">
      <c r="B115" s="83">
        <f>B106+B108+B111+B113</f>
        <v>263152</v>
      </c>
      <c r="C115" s="84" t="s">
        <v>1039</v>
      </c>
      <c r="D115" s="98"/>
      <c r="E115" s="167" t="s">
        <v>1039</v>
      </c>
      <c r="F115" s="72"/>
      <c r="G115" s="85">
        <f>G108</f>
        <v>263152</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264590</v>
      </c>
    </row>
    <row r="123" spans="2:7" ht="15" x14ac:dyDescent="0.2">
      <c r="B123" s="78">
        <f>B125+B128+B131+B134+B137+B142+B143+B144</f>
        <v>220856</v>
      </c>
      <c r="C123" s="52"/>
      <c r="D123" s="79" t="s">
        <v>540</v>
      </c>
      <c r="E123" s="52"/>
      <c r="F123" s="52"/>
      <c r="G123" s="81">
        <f>G125+G128+G131+G134+G137+G142+G143+G144</f>
        <v>-43734</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245262</v>
      </c>
      <c r="D128" s="79" t="s">
        <v>536</v>
      </c>
      <c r="G128" s="81">
        <f>G129+G130</f>
        <v>1625</v>
      </c>
    </row>
    <row r="129" spans="2:7" x14ac:dyDescent="0.2">
      <c r="B129" s="78">
        <v>221720</v>
      </c>
      <c r="D129" s="79" t="s">
        <v>535</v>
      </c>
      <c r="G129" s="81">
        <v>0</v>
      </c>
    </row>
    <row r="130" spans="2:7" x14ac:dyDescent="0.2">
      <c r="B130" s="78">
        <v>23542</v>
      </c>
      <c r="D130" s="79" t="s">
        <v>534</v>
      </c>
      <c r="G130" s="81">
        <v>1625</v>
      </c>
    </row>
    <row r="131" spans="2:7" x14ac:dyDescent="0.2">
      <c r="B131" s="78">
        <f>B132+B133</f>
        <v>-11</v>
      </c>
      <c r="D131" s="79" t="s">
        <v>533</v>
      </c>
      <c r="G131" s="81">
        <f>G132+G133</f>
        <v>0</v>
      </c>
    </row>
    <row r="132" spans="2:7" x14ac:dyDescent="0.2">
      <c r="B132" s="78">
        <v>0</v>
      </c>
      <c r="D132" s="79" t="s">
        <v>532</v>
      </c>
      <c r="G132" s="81">
        <v>0</v>
      </c>
    </row>
    <row r="133" spans="2:7" x14ac:dyDescent="0.2">
      <c r="B133" s="78">
        <v>-11</v>
      </c>
      <c r="D133" s="79" t="s">
        <v>531</v>
      </c>
      <c r="G133" s="81">
        <v>0</v>
      </c>
    </row>
    <row r="134" spans="2:7" x14ac:dyDescent="0.2">
      <c r="B134" s="78">
        <f>B135+B136</f>
        <v>-1941</v>
      </c>
      <c r="D134" s="79" t="s">
        <v>530</v>
      </c>
      <c r="G134" s="81">
        <f>G135+G136</f>
        <v>-5329</v>
      </c>
    </row>
    <row r="135" spans="2:7" x14ac:dyDescent="0.2">
      <c r="B135" s="78">
        <v>-945</v>
      </c>
      <c r="D135" s="79" t="s">
        <v>529</v>
      </c>
      <c r="G135" s="81">
        <v>-864</v>
      </c>
    </row>
    <row r="136" spans="2:7" x14ac:dyDescent="0.2">
      <c r="B136" s="78">
        <v>-996</v>
      </c>
      <c r="D136" s="79" t="s">
        <v>528</v>
      </c>
      <c r="G136" s="81">
        <v>-4465</v>
      </c>
    </row>
    <row r="137" spans="2:7" x14ac:dyDescent="0.2">
      <c r="B137" s="78">
        <f>B138+B141</f>
        <v>312</v>
      </c>
      <c r="D137" s="97" t="s">
        <v>527</v>
      </c>
      <c r="G137" s="81">
        <f>G138+G141</f>
        <v>6999</v>
      </c>
    </row>
    <row r="138" spans="2:7" x14ac:dyDescent="0.2">
      <c r="B138" s="78">
        <f>B139+B140</f>
        <v>312</v>
      </c>
      <c r="D138" s="97" t="s">
        <v>526</v>
      </c>
      <c r="G138" s="81">
        <f>G139+G140</f>
        <v>6999</v>
      </c>
    </row>
    <row r="139" spans="2:7" x14ac:dyDescent="0.2">
      <c r="B139" s="78">
        <v>312</v>
      </c>
      <c r="D139" s="97" t="s">
        <v>525</v>
      </c>
      <c r="G139" s="81">
        <v>6999</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-22766</v>
      </c>
      <c r="D144" s="79" t="s">
        <v>520</v>
      </c>
      <c r="G144" s="81">
        <f>G145+G146</f>
        <v>-47029</v>
      </c>
    </row>
    <row r="145" spans="2:7" x14ac:dyDescent="0.2">
      <c r="B145" s="78">
        <v>-21832</v>
      </c>
      <c r="D145" s="79" t="s">
        <v>519</v>
      </c>
      <c r="G145" s="81">
        <v>254</v>
      </c>
    </row>
    <row r="146" spans="2:7" x14ac:dyDescent="0.2">
      <c r="B146" s="83">
        <v>-934</v>
      </c>
      <c r="C146" s="99"/>
      <c r="D146" s="98" t="s">
        <v>518</v>
      </c>
      <c r="E146" s="99"/>
      <c r="F146" s="99"/>
      <c r="G146" s="85">
        <v>-47283</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719</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77265</v>
      </c>
      <c r="C11" s="79" t="s">
        <v>1029</v>
      </c>
      <c r="D11" s="79" t="s">
        <v>599</v>
      </c>
      <c r="E11" s="166" t="s">
        <v>1052</v>
      </c>
      <c r="F11" s="80" t="s">
        <v>598</v>
      </c>
      <c r="G11" s="81">
        <f>G12+G13</f>
        <v>124123</v>
      </c>
    </row>
    <row r="12" spans="2:12" x14ac:dyDescent="0.2">
      <c r="B12" s="78">
        <f>G11-B11</f>
        <v>46858</v>
      </c>
      <c r="C12" s="79" t="s">
        <v>1030</v>
      </c>
      <c r="D12" s="60" t="s">
        <v>593</v>
      </c>
      <c r="E12" s="166" t="s">
        <v>1060</v>
      </c>
      <c r="F12" s="77" t="s">
        <v>1061</v>
      </c>
      <c r="G12" s="81">
        <v>124123</v>
      </c>
    </row>
    <row r="13" spans="2:12" x14ac:dyDescent="0.2">
      <c r="B13" s="78">
        <v>13539</v>
      </c>
      <c r="C13" s="79" t="s">
        <v>1031</v>
      </c>
      <c r="D13" s="79" t="s">
        <v>551</v>
      </c>
      <c r="E13" s="166" t="s">
        <v>1062</v>
      </c>
      <c r="F13" s="75" t="s">
        <v>1063</v>
      </c>
      <c r="G13" s="81">
        <v>0</v>
      </c>
    </row>
    <row r="14" spans="2:12" x14ac:dyDescent="0.2">
      <c r="B14" s="78">
        <f>B12-B13</f>
        <v>33319</v>
      </c>
      <c r="C14" s="79" t="s">
        <v>1032</v>
      </c>
      <c r="D14" s="60" t="s">
        <v>597</v>
      </c>
      <c r="E14" s="166"/>
      <c r="F14" s="77"/>
      <c r="G14" s="81"/>
    </row>
    <row r="15" spans="2:12" ht="7.15" customHeight="1" x14ac:dyDescent="0.2">
      <c r="B15" s="78"/>
      <c r="E15" s="76"/>
      <c r="F15" s="77"/>
      <c r="G15" s="81"/>
    </row>
    <row r="16" spans="2:12" x14ac:dyDescent="0.2">
      <c r="B16" s="83">
        <f>B11+B12</f>
        <v>124123</v>
      </c>
      <c r="C16" s="84" t="s">
        <v>545</v>
      </c>
      <c r="D16" s="72"/>
      <c r="E16" s="167" t="s">
        <v>1039</v>
      </c>
      <c r="F16" s="72"/>
      <c r="G16" s="85">
        <f>G11</f>
        <v>124123</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32482</v>
      </c>
      <c r="C26" s="79" t="s">
        <v>1033</v>
      </c>
      <c r="D26" s="79" t="s">
        <v>594</v>
      </c>
      <c r="E26" s="166" t="s">
        <v>1030</v>
      </c>
      <c r="F26" s="62" t="s">
        <v>593</v>
      </c>
      <c r="G26" s="81">
        <f>+B12</f>
        <v>46858</v>
      </c>
    </row>
    <row r="27" spans="2:7" x14ac:dyDescent="0.2">
      <c r="B27" s="78">
        <v>25016</v>
      </c>
      <c r="C27" s="79" t="s">
        <v>592</v>
      </c>
      <c r="E27" s="76"/>
      <c r="F27" s="77"/>
      <c r="G27" s="81"/>
    </row>
    <row r="28" spans="2:7" x14ac:dyDescent="0.2">
      <c r="B28" s="78">
        <f>B29+B30</f>
        <v>7466</v>
      </c>
      <c r="C28" s="79" t="s">
        <v>591</v>
      </c>
      <c r="E28" s="76"/>
      <c r="F28" s="77"/>
      <c r="G28" s="81"/>
    </row>
    <row r="29" spans="2:7" x14ac:dyDescent="0.2">
      <c r="B29" s="78">
        <v>7463</v>
      </c>
      <c r="C29" s="79" t="s">
        <v>1056</v>
      </c>
      <c r="E29" s="76"/>
      <c r="F29" s="77"/>
      <c r="G29" s="81"/>
    </row>
    <row r="30" spans="2:7" x14ac:dyDescent="0.2">
      <c r="B30" s="78">
        <v>3</v>
      </c>
      <c r="C30" s="79" t="s">
        <v>1057</v>
      </c>
      <c r="E30" s="76"/>
      <c r="F30" s="77"/>
      <c r="G30" s="81"/>
    </row>
    <row r="31" spans="2:7" ht="12.75" customHeight="1" x14ac:dyDescent="0.2">
      <c r="B31" s="78">
        <v>3362</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11014</v>
      </c>
      <c r="C33" s="79" t="s">
        <v>1036</v>
      </c>
      <c r="D33" s="60" t="s">
        <v>587</v>
      </c>
      <c r="E33" s="76"/>
      <c r="F33" s="77"/>
      <c r="G33" s="81"/>
    </row>
    <row r="34" spans="2:7" x14ac:dyDescent="0.2">
      <c r="B34" s="78"/>
      <c r="E34" s="76"/>
      <c r="F34" s="77"/>
      <c r="G34" s="81"/>
    </row>
    <row r="35" spans="2:7" x14ac:dyDescent="0.2">
      <c r="B35" s="83">
        <f>B26+B31+B32+B33</f>
        <v>46858</v>
      </c>
      <c r="C35" s="84" t="s">
        <v>1039</v>
      </c>
      <c r="D35" s="72"/>
      <c r="E35" s="167" t="s">
        <v>1039</v>
      </c>
      <c r="F35" s="72"/>
      <c r="G35" s="85">
        <f>G26</f>
        <v>46858</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1480</v>
      </c>
      <c r="C42" s="79" t="s">
        <v>1037</v>
      </c>
      <c r="D42" s="82" t="s">
        <v>586</v>
      </c>
      <c r="E42" s="166" t="s">
        <v>1036</v>
      </c>
      <c r="F42" s="60" t="s">
        <v>587</v>
      </c>
      <c r="G42" s="81">
        <f>+B33</f>
        <v>11014</v>
      </c>
    </row>
    <row r="43" spans="2:7" x14ac:dyDescent="0.2">
      <c r="B43" s="78">
        <v>1480</v>
      </c>
      <c r="C43" s="88" t="s">
        <v>585</v>
      </c>
      <c r="E43" s="169" t="s">
        <v>1037</v>
      </c>
      <c r="F43" s="89" t="s">
        <v>586</v>
      </c>
      <c r="G43" s="81">
        <f>G44+G45+G47+G48+G49</f>
        <v>287</v>
      </c>
    </row>
    <row r="44" spans="2:7" x14ac:dyDescent="0.2">
      <c r="B44" s="78">
        <v>0</v>
      </c>
      <c r="C44" s="79" t="s">
        <v>584</v>
      </c>
      <c r="E44" s="169" t="s">
        <v>1064</v>
      </c>
      <c r="F44" s="75" t="s">
        <v>1065</v>
      </c>
      <c r="G44" s="81">
        <v>287</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9821</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11301</v>
      </c>
      <c r="C52" s="84" t="s">
        <v>1039</v>
      </c>
      <c r="D52" s="72"/>
      <c r="E52" s="167" t="s">
        <v>1039</v>
      </c>
      <c r="F52" s="72"/>
      <c r="G52" s="85">
        <f>G42+G43+G50</f>
        <v>11301</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55</v>
      </c>
      <c r="C59" s="79" t="s">
        <v>1040</v>
      </c>
      <c r="D59" s="80" t="s">
        <v>578</v>
      </c>
      <c r="E59" s="166" t="s">
        <v>1038</v>
      </c>
      <c r="F59" s="60" t="s">
        <v>577</v>
      </c>
      <c r="G59" s="81">
        <f>+B49</f>
        <v>9821</v>
      </c>
    </row>
    <row r="60" spans="2:7" x14ac:dyDescent="0.2">
      <c r="B60" s="78">
        <v>55</v>
      </c>
      <c r="C60" s="79" t="s">
        <v>576</v>
      </c>
      <c r="E60" s="166" t="s">
        <v>1058</v>
      </c>
      <c r="F60" s="79" t="s">
        <v>1059</v>
      </c>
      <c r="G60" s="81">
        <f>G61+G62</f>
        <v>3</v>
      </c>
    </row>
    <row r="61" spans="2:7" x14ac:dyDescent="0.2">
      <c r="B61" s="78">
        <v>0</v>
      </c>
      <c r="C61" s="79" t="s">
        <v>575</v>
      </c>
      <c r="E61" s="166" t="s">
        <v>1076</v>
      </c>
      <c r="F61" s="75" t="s">
        <v>1077</v>
      </c>
      <c r="G61" s="81">
        <v>0</v>
      </c>
    </row>
    <row r="62" spans="2:7" x14ac:dyDescent="0.2">
      <c r="B62" s="78">
        <v>3</v>
      </c>
      <c r="C62" s="79" t="s">
        <v>1041</v>
      </c>
      <c r="D62" s="79" t="s">
        <v>574</v>
      </c>
      <c r="E62" s="166" t="s">
        <v>1078</v>
      </c>
      <c r="F62" s="75" t="s">
        <v>1079</v>
      </c>
      <c r="G62" s="81">
        <v>3</v>
      </c>
    </row>
    <row r="63" spans="2:7" x14ac:dyDescent="0.2">
      <c r="B63" s="78"/>
      <c r="D63" s="79" t="s">
        <v>573</v>
      </c>
      <c r="E63" s="166" t="s">
        <v>1042</v>
      </c>
      <c r="F63" s="75" t="s">
        <v>572</v>
      </c>
      <c r="G63" s="81">
        <f>G64+G65+G66</f>
        <v>35</v>
      </c>
    </row>
    <row r="64" spans="2:7" x14ac:dyDescent="0.2">
      <c r="B64" s="78">
        <f>B65+B66+B67</f>
        <v>139</v>
      </c>
      <c r="C64" s="79" t="s">
        <v>1042</v>
      </c>
      <c r="D64" s="75" t="s">
        <v>572</v>
      </c>
      <c r="E64" s="166" t="s">
        <v>1080</v>
      </c>
      <c r="F64" s="75" t="s">
        <v>1081</v>
      </c>
      <c r="G64" s="81">
        <v>0</v>
      </c>
    </row>
    <row r="65" spans="2:7" x14ac:dyDescent="0.2">
      <c r="B65" s="78">
        <v>130</v>
      </c>
      <c r="C65" s="79" t="s">
        <v>571</v>
      </c>
      <c r="E65" s="166" t="s">
        <v>1082</v>
      </c>
      <c r="F65" s="75" t="s">
        <v>1083</v>
      </c>
      <c r="G65" s="81">
        <v>28</v>
      </c>
    </row>
    <row r="66" spans="2:7" x14ac:dyDescent="0.2">
      <c r="B66" s="78">
        <v>0</v>
      </c>
      <c r="C66" s="79" t="s">
        <v>570</v>
      </c>
      <c r="E66" s="166" t="s">
        <v>1084</v>
      </c>
      <c r="F66" s="75" t="s">
        <v>1085</v>
      </c>
      <c r="G66" s="81">
        <v>7</v>
      </c>
    </row>
    <row r="67" spans="2:7" x14ac:dyDescent="0.2">
      <c r="B67" s="78">
        <v>9</v>
      </c>
      <c r="C67" s="79" t="s">
        <v>569</v>
      </c>
      <c r="E67" s="76"/>
      <c r="F67" s="77"/>
      <c r="G67" s="81"/>
    </row>
    <row r="68" spans="2:7" x14ac:dyDescent="0.2">
      <c r="B68" s="78">
        <f>G70-B59-B62-B64</f>
        <v>9662</v>
      </c>
      <c r="C68" s="79" t="s">
        <v>1043</v>
      </c>
      <c r="D68" s="79" t="s">
        <v>564</v>
      </c>
      <c r="E68" s="76"/>
      <c r="F68" s="77"/>
      <c r="G68" s="81"/>
    </row>
    <row r="69" spans="2:7" ht="17.45" customHeight="1" x14ac:dyDescent="0.2">
      <c r="B69" s="78"/>
      <c r="E69" s="76"/>
      <c r="F69" s="77"/>
      <c r="G69" s="81"/>
    </row>
    <row r="70" spans="2:7" ht="17.45" customHeight="1" x14ac:dyDescent="0.2">
      <c r="B70" s="83">
        <f>B59+B62+B64+B68</f>
        <v>9859</v>
      </c>
      <c r="C70" s="84" t="s">
        <v>1039</v>
      </c>
      <c r="D70" s="72"/>
      <c r="E70" s="167" t="s">
        <v>1039</v>
      </c>
      <c r="F70" s="72"/>
      <c r="G70" s="85">
        <f>G59+G60+G63</f>
        <v>9859</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9662</v>
      </c>
    </row>
    <row r="78" spans="2:7" x14ac:dyDescent="0.2">
      <c r="B78" s="78"/>
      <c r="D78" s="79" t="s">
        <v>563</v>
      </c>
      <c r="E78" s="166"/>
      <c r="F78" s="79"/>
      <c r="G78" s="81"/>
    </row>
    <row r="79" spans="2:7" x14ac:dyDescent="0.2">
      <c r="B79" s="78">
        <f>G82-B77</f>
        <v>9662</v>
      </c>
      <c r="C79" s="79" t="s">
        <v>1045</v>
      </c>
      <c r="D79" s="62" t="s">
        <v>562</v>
      </c>
      <c r="E79" s="76"/>
      <c r="F79" s="77"/>
      <c r="G79" s="81"/>
    </row>
    <row r="80" spans="2:7" x14ac:dyDescent="0.2">
      <c r="B80" s="78">
        <f>B79-B13</f>
        <v>-3877</v>
      </c>
      <c r="C80" s="79" t="s">
        <v>1046</v>
      </c>
      <c r="D80" s="60" t="s">
        <v>559</v>
      </c>
      <c r="E80" s="76"/>
      <c r="F80" s="77"/>
      <c r="G80" s="81"/>
    </row>
    <row r="81" spans="2:7" x14ac:dyDescent="0.2">
      <c r="B81" s="78"/>
      <c r="E81" s="76"/>
      <c r="F81" s="77"/>
      <c r="G81" s="81"/>
    </row>
    <row r="82" spans="2:7" x14ac:dyDescent="0.2">
      <c r="B82" s="83">
        <f>B77+B79</f>
        <v>9662</v>
      </c>
      <c r="C82" s="84" t="s">
        <v>1039</v>
      </c>
      <c r="D82" s="72"/>
      <c r="E82" s="167" t="s">
        <v>1039</v>
      </c>
      <c r="F82" s="72"/>
      <c r="G82" s="85">
        <f>G77</f>
        <v>9662</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4405</v>
      </c>
      <c r="C92" s="79" t="s">
        <v>1047</v>
      </c>
      <c r="D92" s="60" t="s">
        <v>552</v>
      </c>
      <c r="E92" s="166" t="s">
        <v>1045</v>
      </c>
      <c r="F92" s="60" t="s">
        <v>559</v>
      </c>
      <c r="G92" s="81">
        <f>+B80</f>
        <v>-3877</v>
      </c>
    </row>
    <row r="93" spans="2:7" x14ac:dyDescent="0.2">
      <c r="B93" s="78"/>
      <c r="D93" s="62" t="s">
        <v>550</v>
      </c>
      <c r="E93" s="166" t="s">
        <v>1053</v>
      </c>
      <c r="F93" s="75" t="s">
        <v>558</v>
      </c>
      <c r="G93" s="81">
        <f>G94+G95</f>
        <v>8856</v>
      </c>
    </row>
    <row r="94" spans="2:7" x14ac:dyDescent="0.2">
      <c r="B94" s="78"/>
      <c r="D94" s="79"/>
      <c r="E94" s="166" t="s">
        <v>557</v>
      </c>
      <c r="G94" s="81">
        <v>815</v>
      </c>
    </row>
    <row r="95" spans="2:7" x14ac:dyDescent="0.2">
      <c r="B95" s="78"/>
      <c r="D95" s="79"/>
      <c r="E95" s="166" t="s">
        <v>556</v>
      </c>
      <c r="G95" s="81">
        <v>8041</v>
      </c>
    </row>
    <row r="96" spans="2:7" x14ac:dyDescent="0.2">
      <c r="B96" s="78"/>
      <c r="C96" s="79"/>
      <c r="E96" s="166" t="s">
        <v>1054</v>
      </c>
      <c r="F96" s="75" t="s">
        <v>555</v>
      </c>
      <c r="G96" s="81">
        <f>G97</f>
        <v>-574</v>
      </c>
    </row>
    <row r="97" spans="2:7" x14ac:dyDescent="0.2">
      <c r="B97" s="90"/>
      <c r="C97" s="91"/>
      <c r="D97" s="79"/>
      <c r="E97" s="166" t="s">
        <v>1086</v>
      </c>
      <c r="F97" s="92" t="s">
        <v>1087</v>
      </c>
      <c r="G97" s="81">
        <v>-574</v>
      </c>
    </row>
    <row r="98" spans="2:7" x14ac:dyDescent="0.2">
      <c r="B98" s="78"/>
      <c r="E98" s="76"/>
      <c r="F98" s="77"/>
      <c r="G98" s="81"/>
    </row>
    <row r="99" spans="2:7" x14ac:dyDescent="0.2">
      <c r="B99" s="83">
        <f>B92</f>
        <v>4405</v>
      </c>
      <c r="C99" s="84" t="s">
        <v>1039</v>
      </c>
      <c r="D99" s="72"/>
      <c r="E99" s="167" t="s">
        <v>1039</v>
      </c>
      <c r="F99" s="72"/>
      <c r="G99" s="85">
        <f>G92+G93+G96</f>
        <v>4405</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16136</v>
      </c>
      <c r="C106" s="79" t="s">
        <v>1048</v>
      </c>
      <c r="D106" s="94" t="s">
        <v>553</v>
      </c>
      <c r="E106" s="76"/>
      <c r="F106" s="77"/>
      <c r="G106" s="76"/>
    </row>
    <row r="107" spans="2:7" x14ac:dyDescent="0.2">
      <c r="B107" s="78">
        <v>16084</v>
      </c>
      <c r="C107" s="79" t="s">
        <v>1049</v>
      </c>
      <c r="D107" s="79"/>
      <c r="E107" s="166" t="s">
        <v>1047</v>
      </c>
      <c r="F107" s="62" t="s">
        <v>552</v>
      </c>
      <c r="G107" s="81"/>
    </row>
    <row r="108" spans="2:7" x14ac:dyDescent="0.2">
      <c r="B108" s="78">
        <f>-B13</f>
        <v>-13539</v>
      </c>
      <c r="C108" s="79" t="s">
        <v>1055</v>
      </c>
      <c r="D108" s="79" t="s">
        <v>551</v>
      </c>
      <c r="E108" s="166"/>
      <c r="F108" s="61" t="s">
        <v>550</v>
      </c>
      <c r="G108" s="81">
        <f>B92</f>
        <v>4405</v>
      </c>
    </row>
    <row r="109" spans="2:7" x14ac:dyDescent="0.2">
      <c r="B109" s="78">
        <v>52</v>
      </c>
      <c r="C109" s="88" t="s">
        <v>549</v>
      </c>
      <c r="D109" s="79" t="s">
        <v>1088</v>
      </c>
      <c r="E109" s="76"/>
      <c r="F109" s="95"/>
      <c r="G109" s="96"/>
    </row>
    <row r="110" spans="2:7" x14ac:dyDescent="0.2">
      <c r="B110" s="78">
        <v>0</v>
      </c>
      <c r="C110" s="88" t="s">
        <v>548</v>
      </c>
      <c r="D110" s="79" t="s">
        <v>547</v>
      </c>
      <c r="E110" s="170"/>
      <c r="G110" s="81"/>
    </row>
    <row r="111" spans="2:7" x14ac:dyDescent="0.2">
      <c r="B111" s="78">
        <v>6</v>
      </c>
      <c r="C111" s="88" t="s">
        <v>1050</v>
      </c>
      <c r="D111" s="79" t="s">
        <v>1089</v>
      </c>
      <c r="E111" s="76"/>
      <c r="F111" s="95"/>
      <c r="G111" s="96"/>
    </row>
    <row r="112" spans="2:7" x14ac:dyDescent="0.2">
      <c r="B112" s="78"/>
      <c r="C112" s="79"/>
      <c r="D112" s="79" t="s">
        <v>1090</v>
      </c>
      <c r="E112" s="170"/>
      <c r="G112" s="81"/>
    </row>
    <row r="113" spans="2:7" x14ac:dyDescent="0.2">
      <c r="B113" s="78">
        <f>G115-B106-B108-B111</f>
        <v>1802</v>
      </c>
      <c r="C113" s="168" t="s">
        <v>1051</v>
      </c>
      <c r="D113" s="60" t="s">
        <v>546</v>
      </c>
      <c r="E113" s="170"/>
      <c r="F113" s="92"/>
      <c r="G113" s="81"/>
    </row>
    <row r="114" spans="2:7" x14ac:dyDescent="0.2">
      <c r="B114" s="78"/>
      <c r="D114" s="79"/>
      <c r="E114" s="170"/>
      <c r="F114" s="77"/>
      <c r="G114" s="81"/>
    </row>
    <row r="115" spans="2:7" x14ac:dyDescent="0.2">
      <c r="B115" s="83">
        <f>B106+B108+B111+B113</f>
        <v>4405</v>
      </c>
      <c r="C115" s="84" t="s">
        <v>1039</v>
      </c>
      <c r="D115" s="98"/>
      <c r="E115" s="167" t="s">
        <v>1039</v>
      </c>
      <c r="F115" s="72"/>
      <c r="G115" s="85">
        <f>G108</f>
        <v>4405</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1802</v>
      </c>
    </row>
    <row r="123" spans="2:7" ht="15" x14ac:dyDescent="0.2">
      <c r="B123" s="78">
        <f>B125+B128+B131+B134+B137+B142+B143+B144</f>
        <v>-4414</v>
      </c>
      <c r="C123" s="52"/>
      <c r="D123" s="79" t="s">
        <v>540</v>
      </c>
      <c r="E123" s="52"/>
      <c r="F123" s="52"/>
      <c r="G123" s="81">
        <f>G125+G128+G131+G134+G137+G142+G143+G144</f>
        <v>-6216</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4191</v>
      </c>
      <c r="D128" s="79" t="s">
        <v>536</v>
      </c>
      <c r="G128" s="81">
        <f>G129+G130</f>
        <v>6093</v>
      </c>
    </row>
    <row r="129" spans="2:7" x14ac:dyDescent="0.2">
      <c r="B129" s="78">
        <v>4034</v>
      </c>
      <c r="D129" s="79" t="s">
        <v>535</v>
      </c>
      <c r="G129" s="81">
        <v>0</v>
      </c>
    </row>
    <row r="130" spans="2:7" x14ac:dyDescent="0.2">
      <c r="B130" s="78">
        <v>157</v>
      </c>
      <c r="D130" s="79" t="s">
        <v>534</v>
      </c>
      <c r="G130" s="81">
        <v>6093</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678</v>
      </c>
      <c r="D134" s="79" t="s">
        <v>530</v>
      </c>
      <c r="G134" s="81">
        <f>G135+G136</f>
        <v>-1294</v>
      </c>
    </row>
    <row r="135" spans="2:7" x14ac:dyDescent="0.2">
      <c r="B135" s="78">
        <v>0</v>
      </c>
      <c r="D135" s="79" t="s">
        <v>529</v>
      </c>
      <c r="G135" s="81">
        <v>1355</v>
      </c>
    </row>
    <row r="136" spans="2:7" x14ac:dyDescent="0.2">
      <c r="B136" s="78">
        <v>678</v>
      </c>
      <c r="D136" s="79" t="s">
        <v>528</v>
      </c>
      <c r="G136" s="81">
        <v>-2649</v>
      </c>
    </row>
    <row r="137" spans="2:7" x14ac:dyDescent="0.2">
      <c r="B137" s="78">
        <f>B138+B141</f>
        <v>-6000</v>
      </c>
      <c r="D137" s="97" t="s">
        <v>527</v>
      </c>
      <c r="G137" s="81">
        <f>G138+G141</f>
        <v>64</v>
      </c>
    </row>
    <row r="138" spans="2:7" x14ac:dyDescent="0.2">
      <c r="B138" s="78">
        <f>B139+B140</f>
        <v>0</v>
      </c>
      <c r="D138" s="97" t="s">
        <v>526</v>
      </c>
      <c r="G138" s="81">
        <f>G139+G140</f>
        <v>64</v>
      </c>
    </row>
    <row r="139" spans="2:7" x14ac:dyDescent="0.2">
      <c r="B139" s="78">
        <v>0</v>
      </c>
      <c r="D139" s="97" t="s">
        <v>525</v>
      </c>
      <c r="G139" s="81">
        <v>64</v>
      </c>
    </row>
    <row r="140" spans="2:7" x14ac:dyDescent="0.2">
      <c r="B140" s="78">
        <v>0</v>
      </c>
      <c r="D140" s="97" t="s">
        <v>524</v>
      </c>
      <c r="G140" s="81">
        <v>0</v>
      </c>
    </row>
    <row r="141" spans="2:7" x14ac:dyDescent="0.2">
      <c r="B141" s="78">
        <v>-6000</v>
      </c>
      <c r="D141" s="97" t="s">
        <v>523</v>
      </c>
      <c r="G141" s="81">
        <v>0</v>
      </c>
    </row>
    <row r="142" spans="2:7" x14ac:dyDescent="0.2">
      <c r="B142" s="78">
        <v>0</v>
      </c>
      <c r="D142" s="79" t="s">
        <v>522</v>
      </c>
      <c r="G142" s="81">
        <v>0</v>
      </c>
    </row>
    <row r="143" spans="2:7" x14ac:dyDescent="0.2">
      <c r="B143" s="78">
        <v>0</v>
      </c>
      <c r="D143" s="79" t="s">
        <v>521</v>
      </c>
      <c r="G143" s="81">
        <v>-2</v>
      </c>
    </row>
    <row r="144" spans="2:7" x14ac:dyDescent="0.2">
      <c r="B144" s="78">
        <f>B145+B146</f>
        <v>-3283</v>
      </c>
      <c r="D144" s="79" t="s">
        <v>520</v>
      </c>
      <c r="G144" s="81">
        <f>G145+G146</f>
        <v>-11077</v>
      </c>
    </row>
    <row r="145" spans="2:7" x14ac:dyDescent="0.2">
      <c r="B145" s="78">
        <v>-859</v>
      </c>
      <c r="D145" s="79" t="s">
        <v>519</v>
      </c>
      <c r="G145" s="81">
        <v>-14742</v>
      </c>
    </row>
    <row r="146" spans="2:7" x14ac:dyDescent="0.2">
      <c r="B146" s="83">
        <v>-2424</v>
      </c>
      <c r="C146" s="99"/>
      <c r="D146" s="98" t="s">
        <v>518</v>
      </c>
      <c r="E146" s="99"/>
      <c r="F146" s="99"/>
      <c r="G146" s="85">
        <v>3665</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720</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21598</v>
      </c>
      <c r="C11" s="79" t="s">
        <v>1029</v>
      </c>
      <c r="D11" s="79" t="s">
        <v>599</v>
      </c>
      <c r="E11" s="166" t="s">
        <v>1052</v>
      </c>
      <c r="F11" s="80" t="s">
        <v>598</v>
      </c>
      <c r="G11" s="81">
        <f>G12+G13</f>
        <v>48302</v>
      </c>
    </row>
    <row r="12" spans="2:12" x14ac:dyDescent="0.2">
      <c r="B12" s="78">
        <f>G11-B11</f>
        <v>26704</v>
      </c>
      <c r="C12" s="79" t="s">
        <v>1030</v>
      </c>
      <c r="D12" s="60" t="s">
        <v>593</v>
      </c>
      <c r="E12" s="166" t="s">
        <v>1060</v>
      </c>
      <c r="F12" s="77" t="s">
        <v>1061</v>
      </c>
      <c r="G12" s="81">
        <v>48074</v>
      </c>
    </row>
    <row r="13" spans="2:12" x14ac:dyDescent="0.2">
      <c r="B13" s="78">
        <v>1458</v>
      </c>
      <c r="C13" s="79" t="s">
        <v>1031</v>
      </c>
      <c r="D13" s="79" t="s">
        <v>551</v>
      </c>
      <c r="E13" s="166" t="s">
        <v>1062</v>
      </c>
      <c r="F13" s="75" t="s">
        <v>1063</v>
      </c>
      <c r="G13" s="81">
        <v>228</v>
      </c>
    </row>
    <row r="14" spans="2:12" x14ac:dyDescent="0.2">
      <c r="B14" s="78">
        <f>B12-B13</f>
        <v>25246</v>
      </c>
      <c r="C14" s="79" t="s">
        <v>1032</v>
      </c>
      <c r="D14" s="60" t="s">
        <v>597</v>
      </c>
      <c r="E14" s="166"/>
      <c r="F14" s="77"/>
      <c r="G14" s="81"/>
    </row>
    <row r="15" spans="2:12" ht="7.15" customHeight="1" x14ac:dyDescent="0.2">
      <c r="B15" s="78"/>
      <c r="E15" s="76"/>
      <c r="F15" s="77"/>
      <c r="G15" s="81"/>
    </row>
    <row r="16" spans="2:12" x14ac:dyDescent="0.2">
      <c r="B16" s="83">
        <f>B11+B12</f>
        <v>48302</v>
      </c>
      <c r="C16" s="84" t="s">
        <v>545</v>
      </c>
      <c r="D16" s="72"/>
      <c r="E16" s="167" t="s">
        <v>1039</v>
      </c>
      <c r="F16" s="72"/>
      <c r="G16" s="85">
        <f>G11</f>
        <v>48302</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21909</v>
      </c>
      <c r="C26" s="79" t="s">
        <v>1033</v>
      </c>
      <c r="D26" s="79" t="s">
        <v>594</v>
      </c>
      <c r="E26" s="166" t="s">
        <v>1030</v>
      </c>
      <c r="F26" s="62" t="s">
        <v>593</v>
      </c>
      <c r="G26" s="81">
        <f>+B12</f>
        <v>26704</v>
      </c>
    </row>
    <row r="27" spans="2:7" x14ac:dyDescent="0.2">
      <c r="B27" s="78">
        <v>17794</v>
      </c>
      <c r="C27" s="79" t="s">
        <v>592</v>
      </c>
      <c r="E27" s="76"/>
      <c r="F27" s="77"/>
      <c r="G27" s="81"/>
    </row>
    <row r="28" spans="2:7" x14ac:dyDescent="0.2">
      <c r="B28" s="78">
        <f>B29+B30</f>
        <v>4115</v>
      </c>
      <c r="C28" s="79" t="s">
        <v>591</v>
      </c>
      <c r="E28" s="76"/>
      <c r="F28" s="77"/>
      <c r="G28" s="81"/>
    </row>
    <row r="29" spans="2:7" x14ac:dyDescent="0.2">
      <c r="B29" s="78">
        <v>4115</v>
      </c>
      <c r="C29" s="79" t="s">
        <v>1056</v>
      </c>
      <c r="E29" s="76"/>
      <c r="F29" s="77"/>
      <c r="G29" s="81"/>
    </row>
    <row r="30" spans="2:7" x14ac:dyDescent="0.2">
      <c r="B30" s="78">
        <v>0</v>
      </c>
      <c r="C30" s="79" t="s">
        <v>1057</v>
      </c>
      <c r="E30" s="76"/>
      <c r="F30" s="77"/>
      <c r="G30" s="81"/>
    </row>
    <row r="31" spans="2:7" ht="12.75" customHeight="1" x14ac:dyDescent="0.2">
      <c r="B31" s="78">
        <v>164</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4631</v>
      </c>
      <c r="C33" s="79" t="s">
        <v>1036</v>
      </c>
      <c r="D33" s="60" t="s">
        <v>587</v>
      </c>
      <c r="E33" s="76"/>
      <c r="F33" s="77"/>
      <c r="G33" s="81"/>
    </row>
    <row r="34" spans="2:7" x14ac:dyDescent="0.2">
      <c r="B34" s="78"/>
      <c r="E34" s="76"/>
      <c r="F34" s="77"/>
      <c r="G34" s="81"/>
    </row>
    <row r="35" spans="2:7" x14ac:dyDescent="0.2">
      <c r="B35" s="83">
        <f>B26+B31+B32+B33</f>
        <v>26704</v>
      </c>
      <c r="C35" s="84" t="s">
        <v>1039</v>
      </c>
      <c r="D35" s="72"/>
      <c r="E35" s="167" t="s">
        <v>1039</v>
      </c>
      <c r="F35" s="72"/>
      <c r="G35" s="85">
        <f>G26</f>
        <v>26704</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432</v>
      </c>
      <c r="C42" s="79" t="s">
        <v>1037</v>
      </c>
      <c r="D42" s="82" t="s">
        <v>586</v>
      </c>
      <c r="E42" s="166" t="s">
        <v>1036</v>
      </c>
      <c r="F42" s="60" t="s">
        <v>587</v>
      </c>
      <c r="G42" s="81">
        <f>+B33</f>
        <v>4631</v>
      </c>
    </row>
    <row r="43" spans="2:7" x14ac:dyDescent="0.2">
      <c r="B43" s="78">
        <v>432</v>
      </c>
      <c r="C43" s="88" t="s">
        <v>585</v>
      </c>
      <c r="E43" s="169" t="s">
        <v>1037</v>
      </c>
      <c r="F43" s="89" t="s">
        <v>586</v>
      </c>
      <c r="G43" s="81">
        <f>G44+G45+G47+G48+G49</f>
        <v>263</v>
      </c>
    </row>
    <row r="44" spans="2:7" x14ac:dyDescent="0.2">
      <c r="B44" s="78">
        <v>0</v>
      </c>
      <c r="C44" s="79" t="s">
        <v>584</v>
      </c>
      <c r="E44" s="169" t="s">
        <v>1064</v>
      </c>
      <c r="F44" s="75" t="s">
        <v>1065</v>
      </c>
      <c r="G44" s="81">
        <v>263</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4462</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4894</v>
      </c>
      <c r="C52" s="84" t="s">
        <v>1039</v>
      </c>
      <c r="D52" s="72"/>
      <c r="E52" s="167" t="s">
        <v>1039</v>
      </c>
      <c r="F52" s="72"/>
      <c r="G52" s="85">
        <f>G42+G43+G50</f>
        <v>4894</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-10</v>
      </c>
      <c r="C59" s="79" t="s">
        <v>1040</v>
      </c>
      <c r="D59" s="80" t="s">
        <v>578</v>
      </c>
      <c r="E59" s="166" t="s">
        <v>1038</v>
      </c>
      <c r="F59" s="60" t="s">
        <v>577</v>
      </c>
      <c r="G59" s="81">
        <f>+B49</f>
        <v>4462</v>
      </c>
    </row>
    <row r="60" spans="2:7" x14ac:dyDescent="0.2">
      <c r="B60" s="78">
        <v>-10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658</v>
      </c>
    </row>
    <row r="64" spans="2:7" x14ac:dyDescent="0.2">
      <c r="B64" s="78">
        <f>B65+B66+B67</f>
        <v>5307</v>
      </c>
      <c r="C64" s="79" t="s">
        <v>1042</v>
      </c>
      <c r="D64" s="75" t="s">
        <v>572</v>
      </c>
      <c r="E64" s="166" t="s">
        <v>1080</v>
      </c>
      <c r="F64" s="75" t="s">
        <v>1081</v>
      </c>
      <c r="G64" s="81">
        <v>0</v>
      </c>
    </row>
    <row r="65" spans="2:7" x14ac:dyDescent="0.2">
      <c r="B65" s="78">
        <v>61</v>
      </c>
      <c r="C65" s="79" t="s">
        <v>571</v>
      </c>
      <c r="E65" s="166" t="s">
        <v>1082</v>
      </c>
      <c r="F65" s="75" t="s">
        <v>1083</v>
      </c>
      <c r="G65" s="81">
        <v>9</v>
      </c>
    </row>
    <row r="66" spans="2:7" x14ac:dyDescent="0.2">
      <c r="B66" s="78">
        <v>0</v>
      </c>
      <c r="C66" s="79" t="s">
        <v>570</v>
      </c>
      <c r="E66" s="166" t="s">
        <v>1084</v>
      </c>
      <c r="F66" s="75" t="s">
        <v>1085</v>
      </c>
      <c r="G66" s="81">
        <v>649</v>
      </c>
    </row>
    <row r="67" spans="2:7" x14ac:dyDescent="0.2">
      <c r="B67" s="78">
        <v>5246</v>
      </c>
      <c r="C67" s="79" t="s">
        <v>569</v>
      </c>
      <c r="E67" s="76"/>
      <c r="F67" s="77"/>
      <c r="G67" s="81"/>
    </row>
    <row r="68" spans="2:7" x14ac:dyDescent="0.2">
      <c r="B68" s="78">
        <f>G70-B59-B62-B64</f>
        <v>-177</v>
      </c>
      <c r="C68" s="79" t="s">
        <v>1043</v>
      </c>
      <c r="D68" s="79" t="s">
        <v>564</v>
      </c>
      <c r="E68" s="76"/>
      <c r="F68" s="77"/>
      <c r="G68" s="81"/>
    </row>
    <row r="69" spans="2:7" ht="17.45" customHeight="1" x14ac:dyDescent="0.2">
      <c r="B69" s="78"/>
      <c r="E69" s="76"/>
      <c r="F69" s="77"/>
      <c r="G69" s="81"/>
    </row>
    <row r="70" spans="2:7" ht="17.45" customHeight="1" x14ac:dyDescent="0.2">
      <c r="B70" s="83">
        <f>B59+B62+B64+B68</f>
        <v>5120</v>
      </c>
      <c r="C70" s="84" t="s">
        <v>1039</v>
      </c>
      <c r="D70" s="72"/>
      <c r="E70" s="167" t="s">
        <v>1039</v>
      </c>
      <c r="F70" s="72"/>
      <c r="G70" s="85">
        <f>G59+G60+G63</f>
        <v>5120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-177</v>
      </c>
    </row>
    <row r="78" spans="2:7" x14ac:dyDescent="0.2">
      <c r="B78" s="78"/>
      <c r="D78" s="79" t="s">
        <v>563</v>
      </c>
      <c r="E78" s="166"/>
      <c r="F78" s="79"/>
      <c r="G78" s="81"/>
    </row>
    <row r="79" spans="2:7" x14ac:dyDescent="0.2">
      <c r="B79" s="78">
        <f>G82-B77</f>
        <v>-177</v>
      </c>
      <c r="C79" s="79" t="s">
        <v>1045</v>
      </c>
      <c r="D79" s="62" t="s">
        <v>562</v>
      </c>
      <c r="E79" s="76"/>
      <c r="F79" s="77"/>
      <c r="G79" s="81"/>
    </row>
    <row r="80" spans="2:7" x14ac:dyDescent="0.2">
      <c r="B80" s="78">
        <f>B79-B13</f>
        <v>-1635</v>
      </c>
      <c r="C80" s="79" t="s">
        <v>1046</v>
      </c>
      <c r="D80" s="60" t="s">
        <v>559</v>
      </c>
      <c r="E80" s="76"/>
      <c r="F80" s="77"/>
      <c r="G80" s="81"/>
    </row>
    <row r="81" spans="2:7" x14ac:dyDescent="0.2">
      <c r="B81" s="78"/>
      <c r="E81" s="76"/>
      <c r="F81" s="77"/>
      <c r="G81" s="81"/>
    </row>
    <row r="82" spans="2:7" x14ac:dyDescent="0.2">
      <c r="B82" s="83">
        <f>B77+B79</f>
        <v>-177</v>
      </c>
      <c r="C82" s="84" t="s">
        <v>1039</v>
      </c>
      <c r="D82" s="72"/>
      <c r="E82" s="167" t="s">
        <v>1039</v>
      </c>
      <c r="F82" s="72"/>
      <c r="G82" s="85">
        <f>G77</f>
        <v>-177</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-233</v>
      </c>
      <c r="C92" s="79" t="s">
        <v>1047</v>
      </c>
      <c r="D92" s="60" t="s">
        <v>552</v>
      </c>
      <c r="E92" s="166" t="s">
        <v>1045</v>
      </c>
      <c r="F92" s="60" t="s">
        <v>559</v>
      </c>
      <c r="G92" s="81">
        <f>+B80</f>
        <v>-1635</v>
      </c>
    </row>
    <row r="93" spans="2:7" x14ac:dyDescent="0.2">
      <c r="B93" s="78"/>
      <c r="D93" s="62" t="s">
        <v>550</v>
      </c>
      <c r="E93" s="166" t="s">
        <v>1053</v>
      </c>
      <c r="F93" s="75" t="s">
        <v>558</v>
      </c>
      <c r="G93" s="81">
        <f>G94+G95</f>
        <v>1420</v>
      </c>
    </row>
    <row r="94" spans="2:7" x14ac:dyDescent="0.2">
      <c r="B94" s="78"/>
      <c r="D94" s="79"/>
      <c r="E94" s="166" t="s">
        <v>557</v>
      </c>
      <c r="G94" s="81">
        <v>638</v>
      </c>
    </row>
    <row r="95" spans="2:7" x14ac:dyDescent="0.2">
      <c r="B95" s="78"/>
      <c r="D95" s="79"/>
      <c r="E95" s="166" t="s">
        <v>556</v>
      </c>
      <c r="G95" s="81">
        <v>782</v>
      </c>
    </row>
    <row r="96" spans="2:7" x14ac:dyDescent="0.2">
      <c r="B96" s="78"/>
      <c r="C96" s="79"/>
      <c r="E96" s="166" t="s">
        <v>1054</v>
      </c>
      <c r="F96" s="75" t="s">
        <v>555</v>
      </c>
      <c r="G96" s="81">
        <f>G97</f>
        <v>-18</v>
      </c>
    </row>
    <row r="97" spans="2:7" x14ac:dyDescent="0.2">
      <c r="B97" s="90"/>
      <c r="C97" s="91"/>
      <c r="D97" s="79"/>
      <c r="E97" s="166" t="s">
        <v>1086</v>
      </c>
      <c r="F97" s="92" t="s">
        <v>1087</v>
      </c>
      <c r="G97" s="81">
        <v>-18</v>
      </c>
    </row>
    <row r="98" spans="2:7" x14ac:dyDescent="0.2">
      <c r="B98" s="78"/>
      <c r="E98" s="76"/>
      <c r="F98" s="77"/>
      <c r="G98" s="81"/>
    </row>
    <row r="99" spans="2:7" x14ac:dyDescent="0.2">
      <c r="B99" s="83">
        <f>B92</f>
        <v>-233</v>
      </c>
      <c r="C99" s="84" t="s">
        <v>1039</v>
      </c>
      <c r="D99" s="72"/>
      <c r="E99" s="167" t="s">
        <v>1039</v>
      </c>
      <c r="F99" s="72"/>
      <c r="G99" s="85">
        <f>G92+G93+G96</f>
        <v>-233</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906</v>
      </c>
      <c r="C106" s="79" t="s">
        <v>1048</v>
      </c>
      <c r="D106" s="94" t="s">
        <v>553</v>
      </c>
      <c r="E106" s="76"/>
      <c r="F106" s="77"/>
      <c r="G106" s="76"/>
    </row>
    <row r="107" spans="2:7" x14ac:dyDescent="0.2">
      <c r="B107" s="78">
        <v>893</v>
      </c>
      <c r="C107" s="79" t="s">
        <v>1049</v>
      </c>
      <c r="D107" s="79"/>
      <c r="E107" s="166" t="s">
        <v>1047</v>
      </c>
      <c r="F107" s="62" t="s">
        <v>552</v>
      </c>
      <c r="G107" s="81"/>
    </row>
    <row r="108" spans="2:7" x14ac:dyDescent="0.2">
      <c r="B108" s="78">
        <f>-B13</f>
        <v>-1458</v>
      </c>
      <c r="C108" s="79" t="s">
        <v>1055</v>
      </c>
      <c r="D108" s="79" t="s">
        <v>551</v>
      </c>
      <c r="E108" s="166"/>
      <c r="F108" s="61" t="s">
        <v>550</v>
      </c>
      <c r="G108" s="81">
        <f>B92</f>
        <v>-233</v>
      </c>
    </row>
    <row r="109" spans="2:7" x14ac:dyDescent="0.2">
      <c r="B109" s="78">
        <v>13</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319</v>
      </c>
      <c r="C113" s="168" t="s">
        <v>1051</v>
      </c>
      <c r="D113" s="60" t="s">
        <v>546</v>
      </c>
      <c r="E113" s="170"/>
      <c r="F113" s="92"/>
      <c r="G113" s="81"/>
    </row>
    <row r="114" spans="2:7" x14ac:dyDescent="0.2">
      <c r="B114" s="78"/>
      <c r="D114" s="79"/>
      <c r="E114" s="170"/>
      <c r="F114" s="77"/>
      <c r="G114" s="81"/>
    </row>
    <row r="115" spans="2:7" x14ac:dyDescent="0.2">
      <c r="B115" s="83">
        <f>B106+B108+B111+B113</f>
        <v>-233</v>
      </c>
      <c r="C115" s="84" t="s">
        <v>1039</v>
      </c>
      <c r="D115" s="98"/>
      <c r="E115" s="167" t="s">
        <v>1039</v>
      </c>
      <c r="F115" s="72"/>
      <c r="G115" s="85">
        <f>G108</f>
        <v>-233</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319</v>
      </c>
    </row>
    <row r="123" spans="2:7" ht="15" x14ac:dyDescent="0.2">
      <c r="B123" s="78">
        <f>B125+B128+B131+B134+B137+B142+B143+B144</f>
        <v>-2388</v>
      </c>
      <c r="C123" s="52"/>
      <c r="D123" s="79" t="s">
        <v>540</v>
      </c>
      <c r="E123" s="52"/>
      <c r="F123" s="52"/>
      <c r="G123" s="81">
        <f>G125+G128+G131+G134+G137+G142+G143+G144</f>
        <v>-2707</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-1576</v>
      </c>
      <c r="D128" s="79" t="s">
        <v>536</v>
      </c>
      <c r="G128" s="81">
        <f>G129+G130</f>
        <v>-1026</v>
      </c>
    </row>
    <row r="129" spans="2:7" x14ac:dyDescent="0.2">
      <c r="B129" s="78">
        <v>-827</v>
      </c>
      <c r="D129" s="79" t="s">
        <v>535</v>
      </c>
      <c r="G129" s="81">
        <v>0</v>
      </c>
    </row>
    <row r="130" spans="2:7" x14ac:dyDescent="0.2">
      <c r="B130" s="78">
        <v>-749</v>
      </c>
      <c r="D130" s="79" t="s">
        <v>534</v>
      </c>
      <c r="G130" s="81">
        <v>-1026</v>
      </c>
    </row>
    <row r="131" spans="2:7" x14ac:dyDescent="0.2">
      <c r="B131" s="78">
        <f>B132+B133</f>
        <v>-8</v>
      </c>
      <c r="D131" s="79" t="s">
        <v>533</v>
      </c>
      <c r="G131" s="81">
        <f>G132+G133</f>
        <v>0</v>
      </c>
    </row>
    <row r="132" spans="2:7" x14ac:dyDescent="0.2">
      <c r="B132" s="78">
        <v>-8</v>
      </c>
      <c r="D132" s="79" t="s">
        <v>532</v>
      </c>
      <c r="G132" s="81">
        <v>0</v>
      </c>
    </row>
    <row r="133" spans="2:7" x14ac:dyDescent="0.2">
      <c r="B133" s="78">
        <v>0</v>
      </c>
      <c r="D133" s="79" t="s">
        <v>531</v>
      </c>
      <c r="G133" s="81">
        <v>0</v>
      </c>
    </row>
    <row r="134" spans="2:7" x14ac:dyDescent="0.2">
      <c r="B134" s="78">
        <f>B135+B136</f>
        <v>-1265</v>
      </c>
      <c r="D134" s="79" t="s">
        <v>530</v>
      </c>
      <c r="G134" s="81">
        <f>G135+G136</f>
        <v>-2460</v>
      </c>
    </row>
    <row r="135" spans="2:7" x14ac:dyDescent="0.2">
      <c r="B135" s="78">
        <v>144</v>
      </c>
      <c r="D135" s="79" t="s">
        <v>529</v>
      </c>
      <c r="G135" s="81">
        <v>-36</v>
      </c>
    </row>
    <row r="136" spans="2:7" x14ac:dyDescent="0.2">
      <c r="B136" s="78">
        <v>-1409</v>
      </c>
      <c r="D136" s="79" t="s">
        <v>528</v>
      </c>
      <c r="G136" s="81">
        <v>-2424</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461</v>
      </c>
      <c r="D144" s="79" t="s">
        <v>520</v>
      </c>
      <c r="G144" s="81">
        <f>G145+G146</f>
        <v>779</v>
      </c>
    </row>
    <row r="145" spans="2:7" x14ac:dyDescent="0.2">
      <c r="B145" s="78">
        <v>221</v>
      </c>
      <c r="D145" s="79" t="s">
        <v>519</v>
      </c>
      <c r="G145" s="81">
        <v>-35</v>
      </c>
    </row>
    <row r="146" spans="2:7" x14ac:dyDescent="0.2">
      <c r="B146" s="83">
        <v>240</v>
      </c>
      <c r="C146" s="99"/>
      <c r="D146" s="98" t="s">
        <v>518</v>
      </c>
      <c r="E146" s="99"/>
      <c r="F146" s="99"/>
      <c r="G146" s="85">
        <v>814</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722</v>
      </c>
      <c r="C3" s="117"/>
      <c r="D3" s="121"/>
      <c r="E3" s="117"/>
      <c r="F3" s="117"/>
      <c r="G3" s="117"/>
      <c r="H3" s="117"/>
      <c r="I3" s="117"/>
      <c r="J3" s="117"/>
      <c r="K3" s="117"/>
      <c r="L3" s="122"/>
    </row>
    <row r="4" spans="2:12" s="120" customFormat="1" ht="15" customHeight="1" x14ac:dyDescent="0.25">
      <c r="B4" s="70" t="s">
        <v>721</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723</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32170</v>
      </c>
      <c r="C11" s="79" t="s">
        <v>1029</v>
      </c>
      <c r="D11" s="79" t="s">
        <v>599</v>
      </c>
      <c r="E11" s="166" t="s">
        <v>1052</v>
      </c>
      <c r="F11" s="80" t="s">
        <v>598</v>
      </c>
      <c r="G11" s="81">
        <f>G12+G13</f>
        <v>103424</v>
      </c>
    </row>
    <row r="12" spans="2:12" x14ac:dyDescent="0.2">
      <c r="B12" s="78">
        <f>G11-B11</f>
        <v>71254</v>
      </c>
      <c r="C12" s="79" t="s">
        <v>1030</v>
      </c>
      <c r="D12" s="60" t="s">
        <v>593</v>
      </c>
      <c r="E12" s="166" t="s">
        <v>1060</v>
      </c>
      <c r="F12" s="77" t="s">
        <v>1061</v>
      </c>
      <c r="G12" s="81">
        <v>103424</v>
      </c>
    </row>
    <row r="13" spans="2:12" x14ac:dyDescent="0.2">
      <c r="B13" s="78">
        <v>8610</v>
      </c>
      <c r="C13" s="79" t="s">
        <v>1031</v>
      </c>
      <c r="D13" s="79" t="s">
        <v>551</v>
      </c>
      <c r="E13" s="166" t="s">
        <v>1062</v>
      </c>
      <c r="F13" s="75" t="s">
        <v>1063</v>
      </c>
      <c r="G13" s="81">
        <v>0</v>
      </c>
    </row>
    <row r="14" spans="2:12" x14ac:dyDescent="0.2">
      <c r="B14" s="78">
        <f>B12-B13</f>
        <v>62644</v>
      </c>
      <c r="C14" s="79" t="s">
        <v>1032</v>
      </c>
      <c r="D14" s="60" t="s">
        <v>597</v>
      </c>
      <c r="E14" s="166"/>
      <c r="F14" s="77"/>
      <c r="G14" s="81"/>
    </row>
    <row r="15" spans="2:12" ht="7.15" customHeight="1" x14ac:dyDescent="0.2">
      <c r="B15" s="78"/>
      <c r="E15" s="76"/>
      <c r="F15" s="77"/>
      <c r="G15" s="81"/>
    </row>
    <row r="16" spans="2:12" x14ac:dyDescent="0.2">
      <c r="B16" s="83">
        <f>B11+B12</f>
        <v>103424</v>
      </c>
      <c r="C16" s="84" t="s">
        <v>545</v>
      </c>
      <c r="D16" s="72"/>
      <c r="E16" s="167" t="s">
        <v>1039</v>
      </c>
      <c r="F16" s="72"/>
      <c r="G16" s="85">
        <f>G11</f>
        <v>103424</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54530</v>
      </c>
      <c r="C26" s="79" t="s">
        <v>1033</v>
      </c>
      <c r="D26" s="79" t="s">
        <v>594</v>
      </c>
      <c r="E26" s="166" t="s">
        <v>1030</v>
      </c>
      <c r="F26" s="62" t="s">
        <v>593</v>
      </c>
      <c r="G26" s="81">
        <f>+B12</f>
        <v>71254</v>
      </c>
    </row>
    <row r="27" spans="2:7" x14ac:dyDescent="0.2">
      <c r="B27" s="78">
        <v>42670</v>
      </c>
      <c r="C27" s="79" t="s">
        <v>592</v>
      </c>
      <c r="E27" s="76"/>
      <c r="F27" s="77"/>
      <c r="G27" s="81"/>
    </row>
    <row r="28" spans="2:7" x14ac:dyDescent="0.2">
      <c r="B28" s="78">
        <f>B29+B30</f>
        <v>11860</v>
      </c>
      <c r="C28" s="79" t="s">
        <v>591</v>
      </c>
      <c r="E28" s="76"/>
      <c r="F28" s="77"/>
      <c r="G28" s="81"/>
    </row>
    <row r="29" spans="2:7" x14ac:dyDescent="0.2">
      <c r="B29" s="78">
        <v>11860</v>
      </c>
      <c r="C29" s="79" t="s">
        <v>1056</v>
      </c>
      <c r="E29" s="76"/>
      <c r="F29" s="77"/>
      <c r="G29" s="81"/>
    </row>
    <row r="30" spans="2:7" x14ac:dyDescent="0.2">
      <c r="B30" s="78">
        <v>0</v>
      </c>
      <c r="C30" s="79" t="s">
        <v>1057</v>
      </c>
      <c r="E30" s="76"/>
      <c r="F30" s="77"/>
      <c r="G30" s="81"/>
    </row>
    <row r="31" spans="2:7" ht="12.75" customHeight="1" x14ac:dyDescent="0.2">
      <c r="B31" s="78">
        <v>231</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16493</v>
      </c>
      <c r="C33" s="79" t="s">
        <v>1036</v>
      </c>
      <c r="D33" s="60" t="s">
        <v>587</v>
      </c>
      <c r="E33" s="76"/>
      <c r="F33" s="77"/>
      <c r="G33" s="81"/>
    </row>
    <row r="34" spans="2:7" x14ac:dyDescent="0.2">
      <c r="B34" s="78"/>
      <c r="E34" s="76"/>
      <c r="F34" s="77"/>
      <c r="G34" s="81"/>
    </row>
    <row r="35" spans="2:7" x14ac:dyDescent="0.2">
      <c r="B35" s="83">
        <f>B26+B31+B32+B33</f>
        <v>71254</v>
      </c>
      <c r="C35" s="84" t="s">
        <v>1039</v>
      </c>
      <c r="D35" s="72"/>
      <c r="E35" s="167" t="s">
        <v>1039</v>
      </c>
      <c r="F35" s="72"/>
      <c r="G35" s="85">
        <f>G26</f>
        <v>71254</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2658</v>
      </c>
      <c r="C42" s="79" t="s">
        <v>1037</v>
      </c>
      <c r="D42" s="82" t="s">
        <v>586</v>
      </c>
      <c r="E42" s="166" t="s">
        <v>1036</v>
      </c>
      <c r="F42" s="60" t="s">
        <v>587</v>
      </c>
      <c r="G42" s="81">
        <f>+B33</f>
        <v>16493</v>
      </c>
    </row>
    <row r="43" spans="2:7" x14ac:dyDescent="0.2">
      <c r="B43" s="78">
        <v>102</v>
      </c>
      <c r="C43" s="88" t="s">
        <v>585</v>
      </c>
      <c r="E43" s="169" t="s">
        <v>1037</v>
      </c>
      <c r="F43" s="89" t="s">
        <v>586</v>
      </c>
      <c r="G43" s="81">
        <f>G44+G45+G47+G48+G49</f>
        <v>129</v>
      </c>
    </row>
    <row r="44" spans="2:7" x14ac:dyDescent="0.2">
      <c r="B44" s="78">
        <v>2556</v>
      </c>
      <c r="C44" s="79" t="s">
        <v>584</v>
      </c>
      <c r="E44" s="169" t="s">
        <v>1064</v>
      </c>
      <c r="F44" s="75" t="s">
        <v>1065</v>
      </c>
      <c r="G44" s="81">
        <v>129</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13964</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16622</v>
      </c>
      <c r="C52" s="84" t="s">
        <v>1039</v>
      </c>
      <c r="D52" s="72"/>
      <c r="E52" s="167" t="s">
        <v>1039</v>
      </c>
      <c r="F52" s="72"/>
      <c r="G52" s="85">
        <f>G42+G43+G50</f>
        <v>16622</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959</v>
      </c>
      <c r="C59" s="79" t="s">
        <v>1040</v>
      </c>
      <c r="D59" s="80" t="s">
        <v>578</v>
      </c>
      <c r="E59" s="166" t="s">
        <v>1038</v>
      </c>
      <c r="F59" s="60" t="s">
        <v>577</v>
      </c>
      <c r="G59" s="81">
        <f>+B49</f>
        <v>13964</v>
      </c>
    </row>
    <row r="60" spans="2:7" x14ac:dyDescent="0.2">
      <c r="B60" s="78">
        <v>959</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8</v>
      </c>
    </row>
    <row r="64" spans="2:7" x14ac:dyDescent="0.2">
      <c r="B64" s="78">
        <f>B65+B66+B67</f>
        <v>1338</v>
      </c>
      <c r="C64" s="79" t="s">
        <v>1042</v>
      </c>
      <c r="D64" s="75" t="s">
        <v>572</v>
      </c>
      <c r="E64" s="166" t="s">
        <v>1080</v>
      </c>
      <c r="F64" s="75" t="s">
        <v>1081</v>
      </c>
      <c r="G64" s="81">
        <v>0</v>
      </c>
    </row>
    <row r="65" spans="2:7" x14ac:dyDescent="0.2">
      <c r="B65" s="78">
        <v>61</v>
      </c>
      <c r="C65" s="79" t="s">
        <v>571</v>
      </c>
      <c r="E65" s="166" t="s">
        <v>1082</v>
      </c>
      <c r="F65" s="75" t="s">
        <v>1083</v>
      </c>
      <c r="G65" s="81">
        <v>8</v>
      </c>
    </row>
    <row r="66" spans="2:7" x14ac:dyDescent="0.2">
      <c r="B66" s="78">
        <v>0</v>
      </c>
      <c r="C66" s="79" t="s">
        <v>570</v>
      </c>
      <c r="E66" s="166" t="s">
        <v>1084</v>
      </c>
      <c r="F66" s="75" t="s">
        <v>1085</v>
      </c>
      <c r="G66" s="81">
        <v>0</v>
      </c>
    </row>
    <row r="67" spans="2:7" x14ac:dyDescent="0.2">
      <c r="B67" s="78">
        <v>1277</v>
      </c>
      <c r="C67" s="79" t="s">
        <v>569</v>
      </c>
      <c r="E67" s="76"/>
      <c r="F67" s="77"/>
      <c r="G67" s="81"/>
    </row>
    <row r="68" spans="2:7" x14ac:dyDescent="0.2">
      <c r="B68" s="78">
        <f>G70-B59-B62-B64</f>
        <v>11675</v>
      </c>
      <c r="C68" s="79" t="s">
        <v>1043</v>
      </c>
      <c r="D68" s="79" t="s">
        <v>564</v>
      </c>
      <c r="E68" s="76"/>
      <c r="F68" s="77"/>
      <c r="G68" s="81"/>
    </row>
    <row r="69" spans="2:7" ht="17.45" customHeight="1" x14ac:dyDescent="0.2">
      <c r="B69" s="78"/>
      <c r="E69" s="76"/>
      <c r="F69" s="77"/>
      <c r="G69" s="81"/>
    </row>
    <row r="70" spans="2:7" ht="17.45" customHeight="1" x14ac:dyDescent="0.2">
      <c r="B70" s="83">
        <f>B59+B62+B64+B68</f>
        <v>13972</v>
      </c>
      <c r="C70" s="84" t="s">
        <v>1039</v>
      </c>
      <c r="D70" s="72"/>
      <c r="E70" s="167" t="s">
        <v>1039</v>
      </c>
      <c r="F70" s="72"/>
      <c r="G70" s="85">
        <f>G59+G60+G63</f>
        <v>13972</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11675</v>
      </c>
    </row>
    <row r="78" spans="2:7" x14ac:dyDescent="0.2">
      <c r="B78" s="78"/>
      <c r="D78" s="79" t="s">
        <v>563</v>
      </c>
      <c r="E78" s="166"/>
      <c r="F78" s="79"/>
      <c r="G78" s="81"/>
    </row>
    <row r="79" spans="2:7" x14ac:dyDescent="0.2">
      <c r="B79" s="78">
        <f>G82-B77</f>
        <v>11675</v>
      </c>
      <c r="C79" s="79" t="s">
        <v>1045</v>
      </c>
      <c r="D79" s="62" t="s">
        <v>562</v>
      </c>
      <c r="E79" s="76"/>
      <c r="F79" s="77"/>
      <c r="G79" s="81"/>
    </row>
    <row r="80" spans="2:7" x14ac:dyDescent="0.2">
      <c r="B80" s="78">
        <f>B79-B13</f>
        <v>3065</v>
      </c>
      <c r="C80" s="79" t="s">
        <v>1046</v>
      </c>
      <c r="D80" s="60" t="s">
        <v>559</v>
      </c>
      <c r="E80" s="76"/>
      <c r="F80" s="77"/>
      <c r="G80" s="81"/>
    </row>
    <row r="81" spans="2:7" x14ac:dyDescent="0.2">
      <c r="B81" s="78"/>
      <c r="E81" s="76"/>
      <c r="F81" s="77"/>
      <c r="G81" s="81"/>
    </row>
    <row r="82" spans="2:7" x14ac:dyDescent="0.2">
      <c r="B82" s="83">
        <f>B77+B79</f>
        <v>11675</v>
      </c>
      <c r="C82" s="84" t="s">
        <v>1039</v>
      </c>
      <c r="D82" s="72"/>
      <c r="E82" s="167" t="s">
        <v>1039</v>
      </c>
      <c r="F82" s="72"/>
      <c r="G82" s="85">
        <f>G77</f>
        <v>11675</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4188</v>
      </c>
      <c r="C92" s="79" t="s">
        <v>1047</v>
      </c>
      <c r="D92" s="60" t="s">
        <v>552</v>
      </c>
      <c r="E92" s="166" t="s">
        <v>1045</v>
      </c>
      <c r="F92" s="60" t="s">
        <v>559</v>
      </c>
      <c r="G92" s="81">
        <f>+B80</f>
        <v>3065</v>
      </c>
    </row>
    <row r="93" spans="2:7" x14ac:dyDescent="0.2">
      <c r="B93" s="78"/>
      <c r="D93" s="62" t="s">
        <v>550</v>
      </c>
      <c r="E93" s="166" t="s">
        <v>1053</v>
      </c>
      <c r="F93" s="75" t="s">
        <v>558</v>
      </c>
      <c r="G93" s="81">
        <f>G94+G95</f>
        <v>1123</v>
      </c>
    </row>
    <row r="94" spans="2:7" x14ac:dyDescent="0.2">
      <c r="B94" s="78"/>
      <c r="D94" s="79"/>
      <c r="E94" s="166" t="s">
        <v>557</v>
      </c>
      <c r="G94" s="81">
        <v>390</v>
      </c>
    </row>
    <row r="95" spans="2:7" x14ac:dyDescent="0.2">
      <c r="B95" s="78"/>
      <c r="D95" s="79"/>
      <c r="E95" s="166" t="s">
        <v>556</v>
      </c>
      <c r="G95" s="81">
        <v>733</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4188</v>
      </c>
      <c r="C99" s="84" t="s">
        <v>1039</v>
      </c>
      <c r="D99" s="72"/>
      <c r="E99" s="167" t="s">
        <v>1039</v>
      </c>
      <c r="F99" s="72"/>
      <c r="G99" s="85">
        <f>G92+G93+G96</f>
        <v>4188</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13415</v>
      </c>
      <c r="C106" s="79" t="s">
        <v>1048</v>
      </c>
      <c r="D106" s="94" t="s">
        <v>553</v>
      </c>
      <c r="E106" s="76"/>
      <c r="F106" s="77"/>
      <c r="G106" s="76"/>
    </row>
    <row r="107" spans="2:7" x14ac:dyDescent="0.2">
      <c r="B107" s="78">
        <v>12296</v>
      </c>
      <c r="C107" s="79" t="s">
        <v>1049</v>
      </c>
      <c r="D107" s="79"/>
      <c r="E107" s="166" t="s">
        <v>1047</v>
      </c>
      <c r="F107" s="62" t="s">
        <v>552</v>
      </c>
      <c r="G107" s="81"/>
    </row>
    <row r="108" spans="2:7" x14ac:dyDescent="0.2">
      <c r="B108" s="78">
        <f>-B13</f>
        <v>-8610</v>
      </c>
      <c r="C108" s="79" t="s">
        <v>1055</v>
      </c>
      <c r="D108" s="79" t="s">
        <v>551</v>
      </c>
      <c r="E108" s="166"/>
      <c r="F108" s="61" t="s">
        <v>550</v>
      </c>
      <c r="G108" s="81">
        <f>B92</f>
        <v>4188</v>
      </c>
    </row>
    <row r="109" spans="2:7" x14ac:dyDescent="0.2">
      <c r="B109" s="78">
        <v>1119</v>
      </c>
      <c r="C109" s="88" t="s">
        <v>549</v>
      </c>
      <c r="D109" s="79" t="s">
        <v>1088</v>
      </c>
      <c r="E109" s="76"/>
      <c r="F109" s="95"/>
      <c r="G109" s="96"/>
    </row>
    <row r="110" spans="2:7" x14ac:dyDescent="0.2">
      <c r="B110" s="78">
        <v>0</v>
      </c>
      <c r="C110" s="88" t="s">
        <v>548</v>
      </c>
      <c r="D110" s="79" t="s">
        <v>547</v>
      </c>
      <c r="E110" s="170"/>
      <c r="G110" s="81"/>
    </row>
    <row r="111" spans="2:7" x14ac:dyDescent="0.2">
      <c r="B111" s="78">
        <v>-4242</v>
      </c>
      <c r="C111" s="88" t="s">
        <v>1050</v>
      </c>
      <c r="D111" s="79" t="s">
        <v>1089</v>
      </c>
      <c r="E111" s="76"/>
      <c r="F111" s="95"/>
      <c r="G111" s="96"/>
    </row>
    <row r="112" spans="2:7" x14ac:dyDescent="0.2">
      <c r="B112" s="78"/>
      <c r="C112" s="79"/>
      <c r="D112" s="79" t="s">
        <v>1090</v>
      </c>
      <c r="E112" s="170"/>
      <c r="G112" s="81"/>
    </row>
    <row r="113" spans="2:7" x14ac:dyDescent="0.2">
      <c r="B113" s="78">
        <f>G115-B106-B108-B111</f>
        <v>3625</v>
      </c>
      <c r="C113" s="168" t="s">
        <v>1051</v>
      </c>
      <c r="D113" s="60" t="s">
        <v>546</v>
      </c>
      <c r="E113" s="170"/>
      <c r="F113" s="92"/>
      <c r="G113" s="81"/>
    </row>
    <row r="114" spans="2:7" x14ac:dyDescent="0.2">
      <c r="B114" s="78"/>
      <c r="D114" s="79"/>
      <c r="E114" s="170"/>
      <c r="F114" s="77"/>
      <c r="G114" s="81"/>
    </row>
    <row r="115" spans="2:7" x14ac:dyDescent="0.2">
      <c r="B115" s="83">
        <f>B106+B108+B111+B113</f>
        <v>4188</v>
      </c>
      <c r="C115" s="84" t="s">
        <v>1039</v>
      </c>
      <c r="D115" s="98"/>
      <c r="E115" s="167" t="s">
        <v>1039</v>
      </c>
      <c r="F115" s="72"/>
      <c r="G115" s="85">
        <f>G108</f>
        <v>4188</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3625</v>
      </c>
    </row>
    <row r="123" spans="2:7" ht="15" x14ac:dyDescent="0.2">
      <c r="B123" s="78">
        <f>B125+B128+B131+B134+B137+B142+B143+B144</f>
        <v>-1541</v>
      </c>
      <c r="C123" s="52"/>
      <c r="D123" s="79" t="s">
        <v>540</v>
      </c>
      <c r="E123" s="52"/>
      <c r="F123" s="52"/>
      <c r="G123" s="81">
        <f>G125+G128+G131+G134+G137+G142+G143+G144</f>
        <v>-5166</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5453</v>
      </c>
      <c r="D128" s="79" t="s">
        <v>536</v>
      </c>
      <c r="G128" s="81">
        <f>G129+G130</f>
        <v>-2061</v>
      </c>
    </row>
    <row r="129" spans="2:7" x14ac:dyDescent="0.2">
      <c r="B129" s="78">
        <v>5000</v>
      </c>
      <c r="D129" s="79" t="s">
        <v>535</v>
      </c>
      <c r="G129" s="81">
        <v>0</v>
      </c>
    </row>
    <row r="130" spans="2:7" x14ac:dyDescent="0.2">
      <c r="B130" s="78">
        <v>453</v>
      </c>
      <c r="D130" s="79" t="s">
        <v>534</v>
      </c>
      <c r="G130" s="81">
        <v>-2061</v>
      </c>
    </row>
    <row r="131" spans="2:7" x14ac:dyDescent="0.2">
      <c r="B131" s="78">
        <f>B132+B133</f>
        <v>-3212</v>
      </c>
      <c r="D131" s="79" t="s">
        <v>533</v>
      </c>
      <c r="G131" s="81">
        <f>G132+G133</f>
        <v>0</v>
      </c>
    </row>
    <row r="132" spans="2:7" x14ac:dyDescent="0.2">
      <c r="B132" s="78">
        <v>-3212</v>
      </c>
      <c r="D132" s="79" t="s">
        <v>532</v>
      </c>
      <c r="G132" s="81">
        <v>0</v>
      </c>
    </row>
    <row r="133" spans="2:7" x14ac:dyDescent="0.2">
      <c r="B133" s="78">
        <v>0</v>
      </c>
      <c r="D133" s="79" t="s">
        <v>531</v>
      </c>
      <c r="G133" s="81">
        <v>0</v>
      </c>
    </row>
    <row r="134" spans="2:7" x14ac:dyDescent="0.2">
      <c r="B134" s="78">
        <f>B135+B136</f>
        <v>-8</v>
      </c>
      <c r="D134" s="79" t="s">
        <v>530</v>
      </c>
      <c r="G134" s="81">
        <f>G135+G136</f>
        <v>-1621</v>
      </c>
    </row>
    <row r="135" spans="2:7" x14ac:dyDescent="0.2">
      <c r="B135" s="78">
        <v>-10</v>
      </c>
      <c r="D135" s="79" t="s">
        <v>529</v>
      </c>
      <c r="G135" s="81">
        <v>129</v>
      </c>
    </row>
    <row r="136" spans="2:7" x14ac:dyDescent="0.2">
      <c r="B136" s="78">
        <v>2</v>
      </c>
      <c r="D136" s="79" t="s">
        <v>528</v>
      </c>
      <c r="G136" s="81">
        <v>-1750</v>
      </c>
    </row>
    <row r="137" spans="2:7" x14ac:dyDescent="0.2">
      <c r="B137" s="78">
        <f>B138+B141</f>
        <v>-6</v>
      </c>
      <c r="D137" s="97" t="s">
        <v>527</v>
      </c>
      <c r="G137" s="81">
        <f>G138+G141</f>
        <v>0</v>
      </c>
    </row>
    <row r="138" spans="2:7" x14ac:dyDescent="0.2">
      <c r="B138" s="78">
        <f>B139+B140</f>
        <v>-6</v>
      </c>
      <c r="D138" s="97" t="s">
        <v>526</v>
      </c>
      <c r="G138" s="81">
        <f>G139+G140</f>
        <v>0</v>
      </c>
    </row>
    <row r="139" spans="2:7" x14ac:dyDescent="0.2">
      <c r="B139" s="78">
        <v>-6</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-3768</v>
      </c>
      <c r="D144" s="79" t="s">
        <v>520</v>
      </c>
      <c r="G144" s="81">
        <f>G145+G146</f>
        <v>-1484</v>
      </c>
    </row>
    <row r="145" spans="2:7" x14ac:dyDescent="0.2">
      <c r="B145" s="78">
        <v>-590</v>
      </c>
      <c r="D145" s="79" t="s">
        <v>519</v>
      </c>
      <c r="G145" s="81">
        <v>-560</v>
      </c>
    </row>
    <row r="146" spans="2:7" x14ac:dyDescent="0.2">
      <c r="B146" s="83">
        <v>-3178</v>
      </c>
      <c r="C146" s="99"/>
      <c r="D146" s="98" t="s">
        <v>518</v>
      </c>
      <c r="E146" s="99"/>
      <c r="F146" s="99"/>
      <c r="G146" s="85">
        <v>-924</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725</v>
      </c>
      <c r="C3" s="117"/>
      <c r="D3" s="121"/>
      <c r="E3" s="117"/>
      <c r="F3" s="117"/>
      <c r="G3" s="117"/>
      <c r="H3" s="117"/>
      <c r="I3" s="117"/>
      <c r="J3" s="117"/>
      <c r="K3" s="117"/>
      <c r="L3" s="122"/>
    </row>
    <row r="4" spans="2:12" s="120" customFormat="1" ht="15" customHeight="1" x14ac:dyDescent="0.25">
      <c r="B4" s="70" t="s">
        <v>724</v>
      </c>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zoomScaleNormal="100" workbookViewId="0"/>
  </sheetViews>
  <sheetFormatPr baseColWidth="10" defaultColWidth="11.42578125" defaultRowHeight="12.75" x14ac:dyDescent="0.2"/>
  <cols>
    <col min="1" max="1" width="5.7109375" style="71" customWidth="1"/>
    <col min="2" max="2" width="11.85546875" style="75" customWidth="1"/>
    <col min="3" max="3" width="7.28515625" style="75" customWidth="1"/>
    <col min="4" max="4" width="44" style="75" customWidth="1"/>
    <col min="5" max="5" width="7.28515625" style="75" customWidth="1"/>
    <col min="6" max="6" width="41.7109375" style="75" customWidth="1"/>
    <col min="7" max="7" width="11.42578125" style="75" customWidth="1"/>
    <col min="8" max="16384" width="11.42578125" style="71"/>
  </cols>
  <sheetData>
    <row r="1" spans="2:12" s="115" customFormat="1" ht="14.25" customHeight="1" x14ac:dyDescent="0.25">
      <c r="B1" s="40" t="s">
        <v>112</v>
      </c>
      <c r="C1" s="116"/>
      <c r="D1" s="116"/>
      <c r="E1" s="117"/>
      <c r="F1" s="116"/>
      <c r="G1" s="116"/>
      <c r="H1" s="116"/>
      <c r="I1" s="116"/>
      <c r="J1" s="116"/>
      <c r="K1" s="116"/>
    </row>
    <row r="2" spans="2:12" s="118" customFormat="1" ht="20.25" x14ac:dyDescent="0.25">
      <c r="B2" s="69" t="s">
        <v>998</v>
      </c>
      <c r="C2" s="119"/>
      <c r="D2" s="119"/>
      <c r="E2" s="117"/>
      <c r="F2" s="119"/>
      <c r="G2" s="119"/>
      <c r="H2" s="119"/>
      <c r="I2" s="119"/>
      <c r="J2" s="119"/>
      <c r="K2" s="119"/>
    </row>
    <row r="3" spans="2:12" s="120" customFormat="1" ht="15" customHeight="1" x14ac:dyDescent="0.25">
      <c r="B3" s="70" t="s">
        <v>726</v>
      </c>
      <c r="C3" s="117"/>
      <c r="D3" s="121"/>
      <c r="E3" s="117"/>
      <c r="F3" s="117"/>
      <c r="G3" s="117"/>
      <c r="H3" s="117"/>
      <c r="I3" s="117"/>
      <c r="J3" s="117"/>
      <c r="K3" s="117"/>
      <c r="L3" s="122"/>
    </row>
    <row r="4" spans="2:12" s="120" customFormat="1" ht="15" customHeight="1" x14ac:dyDescent="0.25">
      <c r="B4" s="70"/>
      <c r="C4" s="117"/>
      <c r="D4" s="121"/>
      <c r="E4" s="117"/>
      <c r="F4" s="117"/>
      <c r="G4" s="117"/>
      <c r="H4" s="117"/>
      <c r="I4" s="117"/>
      <c r="J4" s="117"/>
      <c r="K4" s="117"/>
      <c r="L4" s="122"/>
    </row>
    <row r="5" spans="2:12" s="123" customFormat="1" ht="15" customHeight="1" x14ac:dyDescent="0.2">
      <c r="B5" s="70"/>
      <c r="C5" s="124"/>
      <c r="D5" s="125"/>
      <c r="E5" s="125"/>
      <c r="F5" s="125"/>
      <c r="G5" s="125"/>
      <c r="H5" s="125"/>
      <c r="I5" s="125"/>
      <c r="J5" s="125"/>
      <c r="K5" s="125"/>
      <c r="L5" s="29"/>
    </row>
    <row r="6" spans="2:12" s="123" customFormat="1" ht="20.25" customHeight="1" x14ac:dyDescent="0.2">
      <c r="B6" s="126" t="s">
        <v>601</v>
      </c>
      <c r="C6" s="124"/>
      <c r="D6" s="125"/>
      <c r="E6" s="125"/>
      <c r="F6" s="125"/>
      <c r="G6" s="125"/>
      <c r="H6" s="125"/>
      <c r="I6" s="125"/>
      <c r="J6" s="125"/>
      <c r="K6" s="125"/>
      <c r="L6" s="29"/>
    </row>
    <row r="7" spans="2:12" ht="15" x14ac:dyDescent="0.2">
      <c r="B7" s="59" t="s">
        <v>600</v>
      </c>
      <c r="C7" s="59"/>
      <c r="D7" s="59"/>
      <c r="E7" s="59"/>
      <c r="F7" s="59"/>
      <c r="G7" s="59"/>
    </row>
    <row r="9" spans="2:12" x14ac:dyDescent="0.2">
      <c r="B9" s="64" t="s">
        <v>567</v>
      </c>
      <c r="C9" s="72"/>
      <c r="D9" s="72"/>
      <c r="E9" s="72"/>
      <c r="F9" s="72"/>
      <c r="G9" s="63" t="s">
        <v>566</v>
      </c>
    </row>
    <row r="10" spans="2:12" x14ac:dyDescent="0.2">
      <c r="B10" s="74"/>
      <c r="E10" s="93"/>
      <c r="F10" s="77"/>
      <c r="G10" s="76"/>
    </row>
    <row r="11" spans="2:12" x14ac:dyDescent="0.2">
      <c r="B11" s="78">
        <v>0</v>
      </c>
      <c r="C11" s="79" t="s">
        <v>1029</v>
      </c>
      <c r="D11" s="79" t="s">
        <v>599</v>
      </c>
      <c r="E11" s="166" t="s">
        <v>1052</v>
      </c>
      <c r="F11" s="80" t="s">
        <v>598</v>
      </c>
      <c r="G11" s="81">
        <f>G12+G13</f>
        <v>0</v>
      </c>
    </row>
    <row r="12" spans="2:12" x14ac:dyDescent="0.2">
      <c r="B12" s="78">
        <f>G11-B11</f>
        <v>0</v>
      </c>
      <c r="C12" s="79" t="s">
        <v>1030</v>
      </c>
      <c r="D12" s="60" t="s">
        <v>593</v>
      </c>
      <c r="E12" s="166" t="s">
        <v>1060</v>
      </c>
      <c r="F12" s="77" t="s">
        <v>1061</v>
      </c>
      <c r="G12" s="81">
        <v>0</v>
      </c>
    </row>
    <row r="13" spans="2:12" x14ac:dyDescent="0.2">
      <c r="B13" s="78">
        <v>0</v>
      </c>
      <c r="C13" s="79" t="s">
        <v>1031</v>
      </c>
      <c r="D13" s="79" t="s">
        <v>551</v>
      </c>
      <c r="E13" s="166" t="s">
        <v>1062</v>
      </c>
      <c r="F13" s="75" t="s">
        <v>1063</v>
      </c>
      <c r="G13" s="81">
        <v>0</v>
      </c>
    </row>
    <row r="14" spans="2:12" x14ac:dyDescent="0.2">
      <c r="B14" s="78">
        <f>B12-B13</f>
        <v>0</v>
      </c>
      <c r="C14" s="79" t="s">
        <v>1032</v>
      </c>
      <c r="D14" s="60" t="s">
        <v>597</v>
      </c>
      <c r="E14" s="166"/>
      <c r="F14" s="77"/>
      <c r="G14" s="81"/>
    </row>
    <row r="15" spans="2:12" ht="7.15" customHeight="1" x14ac:dyDescent="0.2">
      <c r="B15" s="78"/>
      <c r="E15" s="76"/>
      <c r="F15" s="77"/>
      <c r="G15" s="81"/>
    </row>
    <row r="16" spans="2:12" x14ac:dyDescent="0.2">
      <c r="B16" s="83">
        <f>B11+B12</f>
        <v>0</v>
      </c>
      <c r="C16" s="84" t="s">
        <v>545</v>
      </c>
      <c r="D16" s="72"/>
      <c r="E16" s="167" t="s">
        <v>1039</v>
      </c>
      <c r="F16" s="72"/>
      <c r="G16" s="85">
        <f>G11</f>
        <v>0</v>
      </c>
    </row>
    <row r="19" spans="2:7" ht="15" x14ac:dyDescent="0.2">
      <c r="B19" s="59" t="s">
        <v>596</v>
      </c>
      <c r="C19" s="59"/>
      <c r="D19" s="59"/>
      <c r="E19" s="59"/>
      <c r="F19" s="59"/>
      <c r="G19" s="86"/>
    </row>
    <row r="22" spans="2:7" ht="15" x14ac:dyDescent="0.2">
      <c r="B22" s="59" t="s">
        <v>595</v>
      </c>
      <c r="C22" s="86"/>
      <c r="D22" s="86"/>
      <c r="E22" s="86"/>
      <c r="F22" s="86"/>
      <c r="G22" s="86"/>
    </row>
    <row r="24" spans="2:7" ht="15" x14ac:dyDescent="0.2">
      <c r="B24" s="64" t="s">
        <v>567</v>
      </c>
      <c r="C24" s="65"/>
      <c r="D24" s="65"/>
      <c r="E24" s="65"/>
      <c r="F24" s="65"/>
      <c r="G24" s="63" t="s">
        <v>566</v>
      </c>
    </row>
    <row r="25" spans="2:7" x14ac:dyDescent="0.2">
      <c r="B25" s="74"/>
      <c r="E25" s="93"/>
      <c r="F25" s="77"/>
      <c r="G25" s="76"/>
    </row>
    <row r="26" spans="2:7" x14ac:dyDescent="0.2">
      <c r="B26" s="78">
        <f>B27+B28</f>
        <v>0</v>
      </c>
      <c r="C26" s="79" t="s">
        <v>1033</v>
      </c>
      <c r="D26" s="79" t="s">
        <v>594</v>
      </c>
      <c r="E26" s="166" t="s">
        <v>1030</v>
      </c>
      <c r="F26" s="62" t="s">
        <v>593</v>
      </c>
      <c r="G26" s="81">
        <f>+B12</f>
        <v>0</v>
      </c>
    </row>
    <row r="27" spans="2:7" x14ac:dyDescent="0.2">
      <c r="B27" s="78">
        <v>0</v>
      </c>
      <c r="C27" s="79" t="s">
        <v>592</v>
      </c>
      <c r="E27" s="76"/>
      <c r="F27" s="77"/>
      <c r="G27" s="81"/>
    </row>
    <row r="28" spans="2:7" x14ac:dyDescent="0.2">
      <c r="B28" s="78">
        <f>B29+B30</f>
        <v>0</v>
      </c>
      <c r="C28" s="79" t="s">
        <v>591</v>
      </c>
      <c r="E28" s="76"/>
      <c r="F28" s="77"/>
      <c r="G28" s="81"/>
    </row>
    <row r="29" spans="2:7" x14ac:dyDescent="0.2">
      <c r="B29" s="78">
        <v>0</v>
      </c>
      <c r="C29" s="79" t="s">
        <v>1056</v>
      </c>
      <c r="E29" s="76"/>
      <c r="F29" s="77"/>
      <c r="G29" s="81"/>
    </row>
    <row r="30" spans="2:7" x14ac:dyDescent="0.2">
      <c r="B30" s="78">
        <v>0</v>
      </c>
      <c r="C30" s="79" t="s">
        <v>1057</v>
      </c>
      <c r="E30" s="76"/>
      <c r="F30" s="77"/>
      <c r="G30" s="81"/>
    </row>
    <row r="31" spans="2:7" ht="12.75" customHeight="1" x14ac:dyDescent="0.2">
      <c r="B31" s="78">
        <v>0</v>
      </c>
      <c r="C31" s="79" t="s">
        <v>1034</v>
      </c>
      <c r="D31" s="75" t="s">
        <v>590</v>
      </c>
      <c r="E31" s="76"/>
      <c r="F31" s="77"/>
      <c r="G31" s="81"/>
    </row>
    <row r="32" spans="2:7" ht="12.75" customHeight="1" x14ac:dyDescent="0.2">
      <c r="B32" s="78">
        <v>0</v>
      </c>
      <c r="C32" s="79" t="s">
        <v>1035</v>
      </c>
      <c r="D32" s="75" t="s">
        <v>589</v>
      </c>
      <c r="E32" s="76"/>
      <c r="F32" s="77"/>
      <c r="G32" s="81"/>
    </row>
    <row r="33" spans="2:7" x14ac:dyDescent="0.2">
      <c r="B33" s="78">
        <f>G35-B26-B31-B32</f>
        <v>0</v>
      </c>
      <c r="C33" s="79" t="s">
        <v>1036</v>
      </c>
      <c r="D33" s="60" t="s">
        <v>587</v>
      </c>
      <c r="E33" s="76"/>
      <c r="F33" s="77"/>
      <c r="G33" s="81"/>
    </row>
    <row r="34" spans="2:7" x14ac:dyDescent="0.2">
      <c r="B34" s="78"/>
      <c r="E34" s="76"/>
      <c r="F34" s="77"/>
      <c r="G34" s="81"/>
    </row>
    <row r="35" spans="2:7" x14ac:dyDescent="0.2">
      <c r="B35" s="83">
        <f>B26+B31+B32+B33</f>
        <v>0</v>
      </c>
      <c r="C35" s="84" t="s">
        <v>1039</v>
      </c>
      <c r="D35" s="72"/>
      <c r="E35" s="167" t="s">
        <v>1039</v>
      </c>
      <c r="F35" s="72"/>
      <c r="G35" s="85">
        <f>G26</f>
        <v>0</v>
      </c>
    </row>
    <row r="38" spans="2:7" ht="15" x14ac:dyDescent="0.2">
      <c r="B38" s="59" t="s">
        <v>588</v>
      </c>
      <c r="C38" s="87"/>
      <c r="D38" s="87"/>
      <c r="E38" s="87"/>
      <c r="F38" s="87"/>
      <c r="G38" s="87"/>
    </row>
    <row r="39" spans="2:7" ht="13.15" customHeight="1" x14ac:dyDescent="0.2"/>
    <row r="40" spans="2:7" x14ac:dyDescent="0.2">
      <c r="B40" s="64" t="s">
        <v>567</v>
      </c>
      <c r="C40" s="72"/>
      <c r="D40" s="72"/>
      <c r="E40" s="72"/>
      <c r="F40" s="72"/>
      <c r="G40" s="63" t="s">
        <v>566</v>
      </c>
    </row>
    <row r="41" spans="2:7" x14ac:dyDescent="0.2">
      <c r="B41" s="74"/>
      <c r="E41" s="93"/>
      <c r="F41" s="77"/>
      <c r="G41" s="76"/>
    </row>
    <row r="42" spans="2:7" x14ac:dyDescent="0.2">
      <c r="B42" s="78">
        <f>B43+B44+B45+B47+B48</f>
        <v>0</v>
      </c>
      <c r="C42" s="79" t="s">
        <v>1037</v>
      </c>
      <c r="D42" s="82" t="s">
        <v>586</v>
      </c>
      <c r="E42" s="166" t="s">
        <v>1036</v>
      </c>
      <c r="F42" s="60" t="s">
        <v>587</v>
      </c>
      <c r="G42" s="81">
        <f>+B33</f>
        <v>0</v>
      </c>
    </row>
    <row r="43" spans="2:7" x14ac:dyDescent="0.2">
      <c r="B43" s="78">
        <v>0</v>
      </c>
      <c r="C43" s="88" t="s">
        <v>585</v>
      </c>
      <c r="E43" s="169" t="s">
        <v>1037</v>
      </c>
      <c r="F43" s="89" t="s">
        <v>586</v>
      </c>
      <c r="G43" s="81">
        <f>G44+G45+G47+G48+G49</f>
        <v>0</v>
      </c>
    </row>
    <row r="44" spans="2:7" x14ac:dyDescent="0.2">
      <c r="B44" s="78">
        <v>0</v>
      </c>
      <c r="C44" s="79" t="s">
        <v>584</v>
      </c>
      <c r="E44" s="169" t="s">
        <v>1064</v>
      </c>
      <c r="F44" s="75" t="s">
        <v>1065</v>
      </c>
      <c r="G44" s="81">
        <v>0</v>
      </c>
    </row>
    <row r="45" spans="2:7" x14ac:dyDescent="0.2">
      <c r="B45" s="78">
        <v>0</v>
      </c>
      <c r="C45" s="79" t="s">
        <v>583</v>
      </c>
      <c r="D45" s="77"/>
      <c r="E45" s="166" t="s">
        <v>1066</v>
      </c>
      <c r="F45" s="75" t="s">
        <v>1067</v>
      </c>
      <c r="G45" s="81">
        <v>0</v>
      </c>
    </row>
    <row r="46" spans="2:7" x14ac:dyDescent="0.2">
      <c r="B46" s="78"/>
      <c r="D46" s="82" t="s">
        <v>582</v>
      </c>
      <c r="E46" s="166" t="s">
        <v>1068</v>
      </c>
      <c r="F46" s="74" t="s">
        <v>1069</v>
      </c>
      <c r="G46" s="81"/>
    </row>
    <row r="47" spans="2:7" x14ac:dyDescent="0.2">
      <c r="B47" s="78">
        <v>0</v>
      </c>
      <c r="C47" s="79" t="s">
        <v>581</v>
      </c>
      <c r="D47" s="79"/>
      <c r="E47" s="76"/>
      <c r="F47" s="79" t="s">
        <v>582</v>
      </c>
      <c r="G47" s="81">
        <v>0</v>
      </c>
    </row>
    <row r="48" spans="2:7" x14ac:dyDescent="0.2">
      <c r="B48" s="78">
        <v>0</v>
      </c>
      <c r="C48" s="79" t="s">
        <v>580</v>
      </c>
      <c r="D48" s="79"/>
      <c r="E48" s="166" t="s">
        <v>1070</v>
      </c>
      <c r="F48" s="79" t="s">
        <v>1071</v>
      </c>
      <c r="G48" s="81">
        <v>0</v>
      </c>
    </row>
    <row r="49" spans="2:7" x14ac:dyDescent="0.2">
      <c r="B49" s="78">
        <f>G52-B42</f>
        <v>0</v>
      </c>
      <c r="C49" s="79" t="s">
        <v>1038</v>
      </c>
      <c r="D49" s="60" t="s">
        <v>577</v>
      </c>
      <c r="E49" s="166" t="s">
        <v>1072</v>
      </c>
      <c r="F49" s="79" t="s">
        <v>1073</v>
      </c>
      <c r="G49" s="81">
        <v>0</v>
      </c>
    </row>
    <row r="50" spans="2:7" x14ac:dyDescent="0.2">
      <c r="B50" s="78"/>
      <c r="C50" s="79"/>
      <c r="D50" s="79"/>
      <c r="E50" s="166" t="s">
        <v>1074</v>
      </c>
      <c r="F50" s="79" t="s">
        <v>1075</v>
      </c>
      <c r="G50" s="81">
        <v>0</v>
      </c>
    </row>
    <row r="51" spans="2:7" x14ac:dyDescent="0.2">
      <c r="B51" s="78"/>
      <c r="E51" s="166"/>
      <c r="G51" s="81"/>
    </row>
    <row r="52" spans="2:7" x14ac:dyDescent="0.2">
      <c r="B52" s="83">
        <f>B42+B49</f>
        <v>0</v>
      </c>
      <c r="C52" s="84" t="s">
        <v>1039</v>
      </c>
      <c r="D52" s="72"/>
      <c r="E52" s="167" t="s">
        <v>1039</v>
      </c>
      <c r="F52" s="72"/>
      <c r="G52" s="85">
        <f>G42+G43+G50</f>
        <v>0</v>
      </c>
    </row>
    <row r="55" spans="2:7" ht="15" x14ac:dyDescent="0.2">
      <c r="B55" s="59" t="s">
        <v>579</v>
      </c>
      <c r="C55" s="87"/>
      <c r="D55" s="87"/>
      <c r="E55" s="87"/>
      <c r="F55" s="87"/>
      <c r="G55" s="87"/>
    </row>
    <row r="57" spans="2:7" x14ac:dyDescent="0.2">
      <c r="B57" s="64" t="s">
        <v>567</v>
      </c>
      <c r="C57" s="72"/>
      <c r="D57" s="72"/>
      <c r="E57" s="72"/>
      <c r="F57" s="72"/>
      <c r="G57" s="63" t="s">
        <v>566</v>
      </c>
    </row>
    <row r="58" spans="2:7" x14ac:dyDescent="0.2">
      <c r="B58" s="74"/>
      <c r="E58" s="93"/>
      <c r="F58" s="77"/>
      <c r="G58" s="76"/>
    </row>
    <row r="59" spans="2:7" x14ac:dyDescent="0.2">
      <c r="B59" s="78">
        <f>B60+B61</f>
        <v>0</v>
      </c>
      <c r="C59" s="79" t="s">
        <v>1040</v>
      </c>
      <c r="D59" s="80" t="s">
        <v>578</v>
      </c>
      <c r="E59" s="166" t="s">
        <v>1038</v>
      </c>
      <c r="F59" s="60" t="s">
        <v>577</v>
      </c>
      <c r="G59" s="81">
        <f>+B49</f>
        <v>0</v>
      </c>
    </row>
    <row r="60" spans="2:7" x14ac:dyDescent="0.2">
      <c r="B60" s="78">
        <v>0</v>
      </c>
      <c r="C60" s="79" t="s">
        <v>576</v>
      </c>
      <c r="E60" s="166" t="s">
        <v>1058</v>
      </c>
      <c r="F60" s="79" t="s">
        <v>1059</v>
      </c>
      <c r="G60" s="81">
        <f>G61+G62</f>
        <v>0</v>
      </c>
    </row>
    <row r="61" spans="2:7" x14ac:dyDescent="0.2">
      <c r="B61" s="78">
        <v>0</v>
      </c>
      <c r="C61" s="79" t="s">
        <v>575</v>
      </c>
      <c r="E61" s="166" t="s">
        <v>1076</v>
      </c>
      <c r="F61" s="75" t="s">
        <v>1077</v>
      </c>
      <c r="G61" s="81">
        <v>0</v>
      </c>
    </row>
    <row r="62" spans="2:7" x14ac:dyDescent="0.2">
      <c r="B62" s="78">
        <v>0</v>
      </c>
      <c r="C62" s="79" t="s">
        <v>1041</v>
      </c>
      <c r="D62" s="79" t="s">
        <v>574</v>
      </c>
      <c r="E62" s="166" t="s">
        <v>1078</v>
      </c>
      <c r="F62" s="75" t="s">
        <v>1079</v>
      </c>
      <c r="G62" s="81">
        <v>0</v>
      </c>
    </row>
    <row r="63" spans="2:7" x14ac:dyDescent="0.2">
      <c r="B63" s="78"/>
      <c r="D63" s="79" t="s">
        <v>573</v>
      </c>
      <c r="E63" s="166" t="s">
        <v>1042</v>
      </c>
      <c r="F63" s="75" t="s">
        <v>572</v>
      </c>
      <c r="G63" s="81">
        <f>G64+G65+G66</f>
        <v>0</v>
      </c>
    </row>
    <row r="64" spans="2:7" x14ac:dyDescent="0.2">
      <c r="B64" s="78">
        <f>B65+B66+B67</f>
        <v>0</v>
      </c>
      <c r="C64" s="79" t="s">
        <v>1042</v>
      </c>
      <c r="D64" s="75" t="s">
        <v>572</v>
      </c>
      <c r="E64" s="166" t="s">
        <v>1080</v>
      </c>
      <c r="F64" s="75" t="s">
        <v>1081</v>
      </c>
      <c r="G64" s="81">
        <v>0</v>
      </c>
    </row>
    <row r="65" spans="2:7" x14ac:dyDescent="0.2">
      <c r="B65" s="78">
        <v>0</v>
      </c>
      <c r="C65" s="79" t="s">
        <v>571</v>
      </c>
      <c r="E65" s="166" t="s">
        <v>1082</v>
      </c>
      <c r="F65" s="75" t="s">
        <v>1083</v>
      </c>
      <c r="G65" s="81">
        <v>0</v>
      </c>
    </row>
    <row r="66" spans="2:7" x14ac:dyDescent="0.2">
      <c r="B66" s="78">
        <v>0</v>
      </c>
      <c r="C66" s="79" t="s">
        <v>570</v>
      </c>
      <c r="E66" s="166" t="s">
        <v>1084</v>
      </c>
      <c r="F66" s="75" t="s">
        <v>1085</v>
      </c>
      <c r="G66" s="81">
        <v>0</v>
      </c>
    </row>
    <row r="67" spans="2:7" x14ac:dyDescent="0.2">
      <c r="B67" s="78">
        <v>0</v>
      </c>
      <c r="C67" s="79" t="s">
        <v>569</v>
      </c>
      <c r="E67" s="76"/>
      <c r="F67" s="77"/>
      <c r="G67" s="81"/>
    </row>
    <row r="68" spans="2:7" x14ac:dyDescent="0.2">
      <c r="B68" s="78">
        <f>G70-B59-B62-B64</f>
        <v>0</v>
      </c>
      <c r="C68" s="79" t="s">
        <v>1043</v>
      </c>
      <c r="D68" s="79" t="s">
        <v>564</v>
      </c>
      <c r="E68" s="76"/>
      <c r="F68" s="77"/>
      <c r="G68" s="81"/>
    </row>
    <row r="69" spans="2:7" ht="17.45" customHeight="1" x14ac:dyDescent="0.2">
      <c r="B69" s="78"/>
      <c r="E69" s="76"/>
      <c r="F69" s="77"/>
      <c r="G69" s="81"/>
    </row>
    <row r="70" spans="2:7" ht="17.45" customHeight="1" x14ac:dyDescent="0.2">
      <c r="B70" s="83">
        <f>B59+B62+B64+B68</f>
        <v>0</v>
      </c>
      <c r="C70" s="84" t="s">
        <v>1039</v>
      </c>
      <c r="D70" s="72"/>
      <c r="E70" s="167" t="s">
        <v>1039</v>
      </c>
      <c r="F70" s="72"/>
      <c r="G70" s="85">
        <f>G59+G60+G63</f>
        <v>0</v>
      </c>
    </row>
    <row r="73" spans="2:7" ht="15" x14ac:dyDescent="0.2">
      <c r="B73" s="59" t="s">
        <v>568</v>
      </c>
      <c r="C73" s="87"/>
      <c r="D73" s="87"/>
      <c r="E73" s="87"/>
      <c r="F73" s="87"/>
      <c r="G73" s="87"/>
    </row>
    <row r="75" spans="2:7" x14ac:dyDescent="0.2">
      <c r="B75" s="64" t="s">
        <v>567</v>
      </c>
      <c r="C75" s="72"/>
      <c r="D75" s="72"/>
      <c r="E75" s="72"/>
      <c r="F75" s="72"/>
      <c r="G75" s="63" t="s">
        <v>566</v>
      </c>
    </row>
    <row r="76" spans="2:7" x14ac:dyDescent="0.2">
      <c r="B76" s="74"/>
      <c r="E76" s="93"/>
      <c r="F76" s="77"/>
      <c r="G76" s="76"/>
    </row>
    <row r="77" spans="2:7" x14ac:dyDescent="0.2">
      <c r="B77" s="78">
        <v>0</v>
      </c>
      <c r="C77" s="79" t="s">
        <v>1044</v>
      </c>
      <c r="D77" s="79" t="s">
        <v>565</v>
      </c>
      <c r="E77" s="166" t="s">
        <v>1043</v>
      </c>
      <c r="F77" s="60" t="s">
        <v>564</v>
      </c>
      <c r="G77" s="81">
        <f>+B68</f>
        <v>0</v>
      </c>
    </row>
    <row r="78" spans="2:7" x14ac:dyDescent="0.2">
      <c r="B78" s="78"/>
      <c r="D78" s="79" t="s">
        <v>563</v>
      </c>
      <c r="E78" s="166"/>
      <c r="F78" s="79"/>
      <c r="G78" s="81"/>
    </row>
    <row r="79" spans="2:7" x14ac:dyDescent="0.2">
      <c r="B79" s="78">
        <f>G82-B77</f>
        <v>0</v>
      </c>
      <c r="C79" s="79" t="s">
        <v>1045</v>
      </c>
      <c r="D79" s="62" t="s">
        <v>562</v>
      </c>
      <c r="E79" s="76"/>
      <c r="F79" s="77"/>
      <c r="G79" s="81"/>
    </row>
    <row r="80" spans="2:7" x14ac:dyDescent="0.2">
      <c r="B80" s="78">
        <f>B79-B13</f>
        <v>0</v>
      </c>
      <c r="C80" s="79" t="s">
        <v>1046</v>
      </c>
      <c r="D80" s="60" t="s">
        <v>559</v>
      </c>
      <c r="E80" s="76"/>
      <c r="F80" s="77"/>
      <c r="G80" s="81"/>
    </row>
    <row r="81" spans="2:7" x14ac:dyDescent="0.2">
      <c r="B81" s="78"/>
      <c r="E81" s="76"/>
      <c r="F81" s="77"/>
      <c r="G81" s="81"/>
    </row>
    <row r="82" spans="2:7" x14ac:dyDescent="0.2">
      <c r="B82" s="83">
        <f>B77+B79</f>
        <v>0</v>
      </c>
      <c r="C82" s="84" t="s">
        <v>1039</v>
      </c>
      <c r="D82" s="72"/>
      <c r="E82" s="167" t="s">
        <v>1039</v>
      </c>
      <c r="F82" s="72"/>
      <c r="G82" s="85">
        <f>G77</f>
        <v>0</v>
      </c>
    </row>
    <row r="83" spans="2:7" x14ac:dyDescent="0.2">
      <c r="B83" s="73"/>
      <c r="C83" s="73"/>
      <c r="D83" s="73"/>
      <c r="E83" s="73"/>
      <c r="F83" s="73"/>
      <c r="G83" s="73"/>
    </row>
    <row r="84" spans="2:7" x14ac:dyDescent="0.2">
      <c r="B84" s="73"/>
      <c r="C84" s="73"/>
      <c r="D84" s="73"/>
      <c r="E84" s="73"/>
      <c r="F84" s="73"/>
      <c r="G84" s="73"/>
    </row>
    <row r="85" spans="2:7" ht="15" x14ac:dyDescent="0.2">
      <c r="B85" s="179" t="s">
        <v>561</v>
      </c>
      <c r="C85" s="179"/>
      <c r="D85" s="179"/>
      <c r="E85" s="179"/>
      <c r="F85" s="179"/>
      <c r="G85" s="179"/>
    </row>
    <row r="86" spans="2:7" ht="7.15" customHeight="1" x14ac:dyDescent="0.2"/>
    <row r="88" spans="2:7" ht="15" x14ac:dyDescent="0.2">
      <c r="B88" s="59" t="s">
        <v>560</v>
      </c>
      <c r="C88" s="86"/>
      <c r="D88" s="86"/>
      <c r="E88" s="86"/>
      <c r="F88" s="86"/>
      <c r="G88" s="86"/>
    </row>
    <row r="89" spans="2:7" ht="15.75" customHeight="1" x14ac:dyDescent="0.2"/>
    <row r="90" spans="2:7" x14ac:dyDescent="0.2">
      <c r="B90" s="58" t="s">
        <v>543</v>
      </c>
      <c r="C90" s="72"/>
      <c r="D90" s="72"/>
      <c r="E90" s="72"/>
      <c r="F90" s="72"/>
      <c r="G90" s="57" t="s">
        <v>542</v>
      </c>
    </row>
    <row r="91" spans="2:7" x14ac:dyDescent="0.2">
      <c r="B91" s="74"/>
      <c r="E91" s="93"/>
      <c r="F91" s="77"/>
      <c r="G91" s="76"/>
    </row>
    <row r="92" spans="2:7" x14ac:dyDescent="0.2">
      <c r="B92" s="78">
        <f>G99</f>
        <v>0</v>
      </c>
      <c r="C92" s="79" t="s">
        <v>1047</v>
      </c>
      <c r="D92" s="60" t="s">
        <v>552</v>
      </c>
      <c r="E92" s="166" t="s">
        <v>1045</v>
      </c>
      <c r="F92" s="60" t="s">
        <v>559</v>
      </c>
      <c r="G92" s="81">
        <f>+B80</f>
        <v>0</v>
      </c>
    </row>
    <row r="93" spans="2:7" x14ac:dyDescent="0.2">
      <c r="B93" s="78"/>
      <c r="D93" s="62" t="s">
        <v>550</v>
      </c>
      <c r="E93" s="166" t="s">
        <v>1053</v>
      </c>
      <c r="F93" s="75" t="s">
        <v>558</v>
      </c>
      <c r="G93" s="81">
        <f>G94+G95</f>
        <v>0</v>
      </c>
    </row>
    <row r="94" spans="2:7" x14ac:dyDescent="0.2">
      <c r="B94" s="78"/>
      <c r="D94" s="79"/>
      <c r="E94" s="166" t="s">
        <v>557</v>
      </c>
      <c r="G94" s="81">
        <v>0</v>
      </c>
    </row>
    <row r="95" spans="2:7" x14ac:dyDescent="0.2">
      <c r="B95" s="78"/>
      <c r="D95" s="79"/>
      <c r="E95" s="166" t="s">
        <v>556</v>
      </c>
      <c r="G95" s="81">
        <v>0</v>
      </c>
    </row>
    <row r="96" spans="2:7" x14ac:dyDescent="0.2">
      <c r="B96" s="78"/>
      <c r="C96" s="79"/>
      <c r="E96" s="166" t="s">
        <v>1054</v>
      </c>
      <c r="F96" s="75" t="s">
        <v>555</v>
      </c>
      <c r="G96" s="81">
        <f>G97</f>
        <v>0</v>
      </c>
    </row>
    <row r="97" spans="2:7" x14ac:dyDescent="0.2">
      <c r="B97" s="90"/>
      <c r="C97" s="91"/>
      <c r="D97" s="79"/>
      <c r="E97" s="166" t="s">
        <v>1086</v>
      </c>
      <c r="F97" s="92" t="s">
        <v>1087</v>
      </c>
      <c r="G97" s="81">
        <v>0</v>
      </c>
    </row>
    <row r="98" spans="2:7" x14ac:dyDescent="0.2">
      <c r="B98" s="78"/>
      <c r="E98" s="76"/>
      <c r="F98" s="77"/>
      <c r="G98" s="81"/>
    </row>
    <row r="99" spans="2:7" x14ac:dyDescent="0.2">
      <c r="B99" s="83">
        <f>B92</f>
        <v>0</v>
      </c>
      <c r="C99" s="84" t="s">
        <v>1039</v>
      </c>
      <c r="D99" s="72"/>
      <c r="E99" s="167" t="s">
        <v>1039</v>
      </c>
      <c r="F99" s="72"/>
      <c r="G99" s="85">
        <f>G92+G93+G96</f>
        <v>0</v>
      </c>
    </row>
    <row r="102" spans="2:7" ht="15" x14ac:dyDescent="0.2">
      <c r="B102" s="59" t="s">
        <v>554</v>
      </c>
      <c r="C102" s="86"/>
      <c r="D102" s="86"/>
      <c r="E102" s="86"/>
      <c r="F102" s="86"/>
      <c r="G102" s="86"/>
    </row>
    <row r="103" spans="2:7" ht="15" x14ac:dyDescent="0.2">
      <c r="B103" s="59"/>
      <c r="C103" s="86"/>
      <c r="D103" s="86"/>
      <c r="E103" s="86"/>
      <c r="F103" s="86"/>
      <c r="G103" s="86"/>
    </row>
    <row r="104" spans="2:7" x14ac:dyDescent="0.2">
      <c r="B104" s="58" t="s">
        <v>543</v>
      </c>
      <c r="C104" s="72"/>
      <c r="D104" s="72"/>
      <c r="E104" s="72"/>
      <c r="F104" s="72"/>
      <c r="G104" s="57" t="s">
        <v>542</v>
      </c>
    </row>
    <row r="105" spans="2:7" x14ac:dyDescent="0.2">
      <c r="B105" s="74"/>
      <c r="D105" s="79"/>
      <c r="E105" s="93"/>
      <c r="F105" s="77"/>
      <c r="G105" s="76"/>
    </row>
    <row r="106" spans="2:7" x14ac:dyDescent="0.2">
      <c r="B106" s="78">
        <f>B107+B109</f>
        <v>0</v>
      </c>
      <c r="C106" s="79" t="s">
        <v>1048</v>
      </c>
      <c r="D106" s="94" t="s">
        <v>553</v>
      </c>
      <c r="E106" s="76"/>
      <c r="F106" s="77"/>
      <c r="G106" s="76"/>
    </row>
    <row r="107" spans="2:7" x14ac:dyDescent="0.2">
      <c r="B107" s="78">
        <v>0</v>
      </c>
      <c r="C107" s="79" t="s">
        <v>1049</v>
      </c>
      <c r="D107" s="79"/>
      <c r="E107" s="166" t="s">
        <v>1047</v>
      </c>
      <c r="F107" s="62" t="s">
        <v>552</v>
      </c>
      <c r="G107" s="81"/>
    </row>
    <row r="108" spans="2:7" x14ac:dyDescent="0.2">
      <c r="B108" s="78">
        <f>-B13</f>
        <v>0</v>
      </c>
      <c r="C108" s="79" t="s">
        <v>1055</v>
      </c>
      <c r="D108" s="79" t="s">
        <v>551</v>
      </c>
      <c r="E108" s="166"/>
      <c r="F108" s="61" t="s">
        <v>550</v>
      </c>
      <c r="G108" s="81">
        <f>B92</f>
        <v>0</v>
      </c>
    </row>
    <row r="109" spans="2:7" x14ac:dyDescent="0.2">
      <c r="B109" s="78">
        <v>0</v>
      </c>
      <c r="C109" s="88" t="s">
        <v>549</v>
      </c>
      <c r="D109" s="79" t="s">
        <v>1088</v>
      </c>
      <c r="E109" s="76"/>
      <c r="F109" s="95"/>
      <c r="G109" s="96"/>
    </row>
    <row r="110" spans="2:7" x14ac:dyDescent="0.2">
      <c r="B110" s="78">
        <v>0</v>
      </c>
      <c r="C110" s="88" t="s">
        <v>548</v>
      </c>
      <c r="D110" s="79" t="s">
        <v>547</v>
      </c>
      <c r="E110" s="170"/>
      <c r="G110" s="81"/>
    </row>
    <row r="111" spans="2:7" x14ac:dyDescent="0.2">
      <c r="B111" s="78">
        <v>0</v>
      </c>
      <c r="C111" s="88" t="s">
        <v>1050</v>
      </c>
      <c r="D111" s="79" t="s">
        <v>1089</v>
      </c>
      <c r="E111" s="76"/>
      <c r="F111" s="95"/>
      <c r="G111" s="96"/>
    </row>
    <row r="112" spans="2:7" x14ac:dyDescent="0.2">
      <c r="B112" s="78"/>
      <c r="C112" s="79"/>
      <c r="D112" s="79" t="s">
        <v>1090</v>
      </c>
      <c r="E112" s="170"/>
      <c r="G112" s="81"/>
    </row>
    <row r="113" spans="2:7" x14ac:dyDescent="0.2">
      <c r="B113" s="78">
        <f>G115-B106-B108-B111</f>
        <v>0</v>
      </c>
      <c r="C113" s="168" t="s">
        <v>1051</v>
      </c>
      <c r="D113" s="60" t="s">
        <v>546</v>
      </c>
      <c r="E113" s="170"/>
      <c r="F113" s="92"/>
      <c r="G113" s="81"/>
    </row>
    <row r="114" spans="2:7" x14ac:dyDescent="0.2">
      <c r="B114" s="78"/>
      <c r="D114" s="79"/>
      <c r="E114" s="170"/>
      <c r="F114" s="77"/>
      <c r="G114" s="81"/>
    </row>
    <row r="115" spans="2:7" x14ac:dyDescent="0.2">
      <c r="B115" s="83">
        <f>B106+B108+B111+B113</f>
        <v>0</v>
      </c>
      <c r="C115" s="84" t="s">
        <v>1039</v>
      </c>
      <c r="D115" s="98"/>
      <c r="E115" s="167" t="s">
        <v>1039</v>
      </c>
      <c r="F115" s="72"/>
      <c r="G115" s="85">
        <f>G108</f>
        <v>0</v>
      </c>
    </row>
    <row r="118" spans="2:7" ht="15" x14ac:dyDescent="0.2">
      <c r="B118" s="59" t="s">
        <v>544</v>
      </c>
      <c r="C118" s="86"/>
      <c r="D118" s="86"/>
      <c r="E118" s="86"/>
      <c r="F118" s="86"/>
      <c r="G118" s="86"/>
    </row>
    <row r="120" spans="2:7" x14ac:dyDescent="0.2">
      <c r="B120" s="58" t="s">
        <v>543</v>
      </c>
      <c r="C120" s="72"/>
      <c r="D120" s="72"/>
      <c r="E120" s="72"/>
      <c r="F120" s="72"/>
      <c r="G120" s="57" t="s">
        <v>542</v>
      </c>
    </row>
    <row r="121" spans="2:7" ht="15" x14ac:dyDescent="0.2">
      <c r="B121" s="55"/>
      <c r="C121" s="73"/>
      <c r="D121" s="73"/>
      <c r="E121" s="73"/>
      <c r="F121" s="73"/>
      <c r="G121" s="56"/>
    </row>
    <row r="122" spans="2:7" ht="15" x14ac:dyDescent="0.2">
      <c r="B122" s="55"/>
      <c r="C122" s="73"/>
      <c r="D122" s="54" t="s">
        <v>541</v>
      </c>
      <c r="E122" s="73"/>
      <c r="F122" s="73"/>
      <c r="G122" s="81">
        <f>B123-G125-G128-G131-G134-G137-G142-G143-G144</f>
        <v>0</v>
      </c>
    </row>
    <row r="123" spans="2:7" ht="15" x14ac:dyDescent="0.2">
      <c r="B123" s="78">
        <f>B125+B128+B131+B134+B137+B142+B143+B144</f>
        <v>0</v>
      </c>
      <c r="C123" s="52"/>
      <c r="D123" s="79" t="s">
        <v>540</v>
      </c>
      <c r="E123" s="52"/>
      <c r="F123" s="52"/>
      <c r="G123" s="81">
        <f>G125+G128+G131+G134+G137+G142+G143+G144</f>
        <v>0</v>
      </c>
    </row>
    <row r="124" spans="2:7" ht="13.15" customHeight="1" x14ac:dyDescent="0.2">
      <c r="B124" s="53"/>
      <c r="C124" s="52"/>
      <c r="D124" s="79"/>
      <c r="E124" s="52"/>
      <c r="F124" s="52"/>
      <c r="G124" s="51"/>
    </row>
    <row r="125" spans="2:7" ht="13.15" customHeight="1" x14ac:dyDescent="0.2">
      <c r="B125" s="78">
        <f>B126+B127</f>
        <v>0</v>
      </c>
      <c r="C125" s="52"/>
      <c r="D125" s="79" t="s">
        <v>539</v>
      </c>
      <c r="E125" s="52"/>
      <c r="F125" s="52"/>
      <c r="G125" s="81">
        <f>G126+G127</f>
        <v>0</v>
      </c>
    </row>
    <row r="126" spans="2:7" ht="13.15" customHeight="1" x14ac:dyDescent="0.2">
      <c r="B126" s="78">
        <v>0</v>
      </c>
      <c r="C126" s="52"/>
      <c r="D126" s="79" t="s">
        <v>538</v>
      </c>
      <c r="E126" s="52"/>
      <c r="F126" s="52"/>
      <c r="G126" s="81">
        <v>0</v>
      </c>
    </row>
    <row r="127" spans="2:7" ht="15" x14ac:dyDescent="0.2">
      <c r="B127" s="78">
        <v>0</v>
      </c>
      <c r="C127" s="52"/>
      <c r="D127" s="79" t="s">
        <v>537</v>
      </c>
      <c r="E127" s="52"/>
      <c r="F127" s="52"/>
      <c r="G127" s="81">
        <v>0</v>
      </c>
    </row>
    <row r="128" spans="2:7" x14ac:dyDescent="0.2">
      <c r="B128" s="78">
        <f>B129+B130</f>
        <v>0</v>
      </c>
      <c r="D128" s="79" t="s">
        <v>536</v>
      </c>
      <c r="G128" s="81">
        <f>G129+G130</f>
        <v>0</v>
      </c>
    </row>
    <row r="129" spans="2:7" x14ac:dyDescent="0.2">
      <c r="B129" s="78">
        <v>0</v>
      </c>
      <c r="D129" s="79" t="s">
        <v>535</v>
      </c>
      <c r="G129" s="81">
        <v>0</v>
      </c>
    </row>
    <row r="130" spans="2:7" x14ac:dyDescent="0.2">
      <c r="B130" s="78">
        <v>0</v>
      </c>
      <c r="D130" s="79" t="s">
        <v>534</v>
      </c>
      <c r="G130" s="81">
        <v>0</v>
      </c>
    </row>
    <row r="131" spans="2:7" x14ac:dyDescent="0.2">
      <c r="B131" s="78">
        <f>B132+B133</f>
        <v>0</v>
      </c>
      <c r="D131" s="79" t="s">
        <v>533</v>
      </c>
      <c r="G131" s="81">
        <f>G132+G133</f>
        <v>0</v>
      </c>
    </row>
    <row r="132" spans="2:7" x14ac:dyDescent="0.2">
      <c r="B132" s="78">
        <v>0</v>
      </c>
      <c r="D132" s="79" t="s">
        <v>532</v>
      </c>
      <c r="G132" s="81">
        <v>0</v>
      </c>
    </row>
    <row r="133" spans="2:7" x14ac:dyDescent="0.2">
      <c r="B133" s="78">
        <v>0</v>
      </c>
      <c r="D133" s="79" t="s">
        <v>531</v>
      </c>
      <c r="G133" s="81">
        <v>0</v>
      </c>
    </row>
    <row r="134" spans="2:7" x14ac:dyDescent="0.2">
      <c r="B134" s="78">
        <f>B135+B136</f>
        <v>0</v>
      </c>
      <c r="D134" s="79" t="s">
        <v>530</v>
      </c>
      <c r="G134" s="81">
        <f>G135+G136</f>
        <v>0</v>
      </c>
    </row>
    <row r="135" spans="2:7" x14ac:dyDescent="0.2">
      <c r="B135" s="78">
        <v>0</v>
      </c>
      <c r="D135" s="79" t="s">
        <v>529</v>
      </c>
      <c r="G135" s="81">
        <v>0</v>
      </c>
    </row>
    <row r="136" spans="2:7" x14ac:dyDescent="0.2">
      <c r="B136" s="78">
        <v>0</v>
      </c>
      <c r="D136" s="79" t="s">
        <v>528</v>
      </c>
      <c r="G136" s="81">
        <v>0</v>
      </c>
    </row>
    <row r="137" spans="2:7" x14ac:dyDescent="0.2">
      <c r="B137" s="78">
        <f>B138+B141</f>
        <v>0</v>
      </c>
      <c r="D137" s="97" t="s">
        <v>527</v>
      </c>
      <c r="G137" s="81">
        <f>G138+G141</f>
        <v>0</v>
      </c>
    </row>
    <row r="138" spans="2:7" x14ac:dyDescent="0.2">
      <c r="B138" s="78">
        <f>B139+B140</f>
        <v>0</v>
      </c>
      <c r="D138" s="97" t="s">
        <v>526</v>
      </c>
      <c r="G138" s="81">
        <f>G139+G140</f>
        <v>0</v>
      </c>
    </row>
    <row r="139" spans="2:7" x14ac:dyDescent="0.2">
      <c r="B139" s="78">
        <v>0</v>
      </c>
      <c r="D139" s="97" t="s">
        <v>525</v>
      </c>
      <c r="G139" s="81">
        <v>0</v>
      </c>
    </row>
    <row r="140" spans="2:7" x14ac:dyDescent="0.2">
      <c r="B140" s="78">
        <v>0</v>
      </c>
      <c r="D140" s="97" t="s">
        <v>524</v>
      </c>
      <c r="G140" s="81">
        <v>0</v>
      </c>
    </row>
    <row r="141" spans="2:7" x14ac:dyDescent="0.2">
      <c r="B141" s="78">
        <v>0</v>
      </c>
      <c r="D141" s="97" t="s">
        <v>523</v>
      </c>
      <c r="G141" s="81">
        <v>0</v>
      </c>
    </row>
    <row r="142" spans="2:7" x14ac:dyDescent="0.2">
      <c r="B142" s="78">
        <v>0</v>
      </c>
      <c r="D142" s="79" t="s">
        <v>522</v>
      </c>
      <c r="G142" s="81">
        <v>0</v>
      </c>
    </row>
    <row r="143" spans="2:7" x14ac:dyDescent="0.2">
      <c r="B143" s="78">
        <v>0</v>
      </c>
      <c r="D143" s="79" t="s">
        <v>521</v>
      </c>
      <c r="G143" s="81">
        <v>0</v>
      </c>
    </row>
    <row r="144" spans="2:7" x14ac:dyDescent="0.2">
      <c r="B144" s="78">
        <f>B145+B146</f>
        <v>0</v>
      </c>
      <c r="D144" s="79" t="s">
        <v>520</v>
      </c>
      <c r="G144" s="81">
        <f>G145+G146</f>
        <v>0</v>
      </c>
    </row>
    <row r="145" spans="2:7" x14ac:dyDescent="0.2">
      <c r="B145" s="78">
        <v>0</v>
      </c>
      <c r="D145" s="79" t="s">
        <v>519</v>
      </c>
      <c r="G145" s="81">
        <v>0</v>
      </c>
    </row>
    <row r="146" spans="2:7" x14ac:dyDescent="0.2">
      <c r="B146" s="83">
        <v>0</v>
      </c>
      <c r="C146" s="99"/>
      <c r="D146" s="98" t="s">
        <v>518</v>
      </c>
      <c r="E146" s="99"/>
      <c r="F146" s="99"/>
      <c r="G146" s="85">
        <v>0</v>
      </c>
    </row>
    <row r="185" spans="1:6" s="75" customFormat="1" x14ac:dyDescent="0.2">
      <c r="A185" s="77"/>
      <c r="B185" s="77"/>
      <c r="C185" s="77"/>
      <c r="D185" s="77"/>
      <c r="E185" s="77"/>
      <c r="F185" s="77"/>
    </row>
  </sheetData>
  <mergeCells count="1">
    <mergeCell ref="B85:G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6"/>
  <sheetViews>
    <sheetView zoomScaleNormal="100" workbookViewId="0"/>
  </sheetViews>
  <sheetFormatPr baseColWidth="10" defaultColWidth="11.5703125" defaultRowHeight="15" customHeight="1" x14ac:dyDescent="0.25"/>
  <cols>
    <col min="1" max="1" width="5.7109375" style="128" customWidth="1"/>
    <col min="2" max="2" width="20.42578125" style="128" customWidth="1"/>
    <col min="3" max="12" width="11.7109375" style="128" customWidth="1"/>
    <col min="13" max="13" width="11.7109375" style="129" customWidth="1"/>
    <col min="14" max="16384" width="11.5703125" style="128"/>
  </cols>
  <sheetData>
    <row r="1" spans="2:15" s="115" customFormat="1" ht="14.25" customHeight="1" x14ac:dyDescent="0.25">
      <c r="B1" s="102" t="s">
        <v>112</v>
      </c>
      <c r="D1" s="116"/>
      <c r="E1" s="116"/>
      <c r="F1" s="116"/>
      <c r="G1" s="117"/>
      <c r="H1" s="116"/>
      <c r="I1" s="116"/>
      <c r="J1" s="125"/>
      <c r="K1" s="125"/>
      <c r="L1" s="125"/>
      <c r="M1" s="125"/>
      <c r="N1" s="116"/>
    </row>
    <row r="2" spans="2:15" s="118" customFormat="1" ht="20.25" x14ac:dyDescent="0.25">
      <c r="B2" s="69" t="s">
        <v>998</v>
      </c>
      <c r="D2" s="119"/>
      <c r="E2" s="119"/>
      <c r="F2" s="119"/>
      <c r="G2" s="117"/>
      <c r="H2" s="119"/>
      <c r="I2" s="119"/>
      <c r="J2" s="125"/>
      <c r="K2" s="125"/>
      <c r="L2" s="125"/>
      <c r="M2" s="125"/>
      <c r="N2" s="119"/>
    </row>
    <row r="3" spans="2:15" s="120" customFormat="1" ht="15" customHeight="1" x14ac:dyDescent="0.25">
      <c r="B3" s="67" t="s">
        <v>764</v>
      </c>
      <c r="D3" s="117"/>
      <c r="E3" s="121"/>
      <c r="F3" s="117"/>
      <c r="G3" s="117"/>
      <c r="H3" s="117"/>
      <c r="I3" s="117"/>
      <c r="J3" s="125"/>
      <c r="K3" s="125"/>
      <c r="L3" s="125"/>
      <c r="M3" s="125"/>
      <c r="N3" s="117"/>
      <c r="O3" s="122"/>
    </row>
    <row r="4" spans="2:15" s="120" customFormat="1" ht="15" customHeight="1" x14ac:dyDescent="0.25">
      <c r="B4" s="67"/>
      <c r="D4" s="117"/>
      <c r="E4" s="121"/>
      <c r="F4" s="117"/>
      <c r="G4" s="117"/>
      <c r="H4" s="117"/>
      <c r="I4" s="117"/>
      <c r="J4" s="125"/>
      <c r="K4" s="125"/>
      <c r="L4" s="125"/>
      <c r="M4" s="125"/>
      <c r="N4" s="117"/>
      <c r="O4" s="122"/>
    </row>
    <row r="5" spans="2:15" s="123" customFormat="1" ht="15" customHeight="1" x14ac:dyDescent="0.2">
      <c r="B5" s="70" t="s">
        <v>763</v>
      </c>
      <c r="D5" s="124"/>
      <c r="E5" s="125"/>
      <c r="F5" s="125"/>
      <c r="G5" s="125"/>
      <c r="H5" s="125"/>
      <c r="I5" s="125"/>
      <c r="J5" s="125"/>
      <c r="K5" s="125"/>
      <c r="L5" s="125"/>
      <c r="M5" s="125"/>
      <c r="N5" s="125"/>
      <c r="O5" s="100"/>
    </row>
    <row r="6" spans="2:15" s="123" customFormat="1" ht="20.25" customHeight="1" x14ac:dyDescent="0.2">
      <c r="B6" s="126"/>
      <c r="D6" s="124"/>
      <c r="E6" s="125"/>
      <c r="F6" s="125"/>
      <c r="G6" s="125"/>
      <c r="H6" s="125"/>
      <c r="I6" s="125"/>
      <c r="J6" s="125"/>
      <c r="K6" s="125"/>
      <c r="L6" s="125"/>
      <c r="M6" s="125"/>
      <c r="N6" s="125"/>
      <c r="O6" s="100"/>
    </row>
    <row r="7" spans="2:15" ht="19.899999999999999" customHeight="1" x14ac:dyDescent="0.25">
      <c r="B7" s="127" t="s">
        <v>762</v>
      </c>
    </row>
    <row r="8" spans="2:15" ht="15" customHeight="1" x14ac:dyDescent="0.25">
      <c r="B8" s="130" t="s">
        <v>756</v>
      </c>
    </row>
    <row r="10" spans="2:15" s="135" customFormat="1" ht="18" customHeight="1" x14ac:dyDescent="0.25">
      <c r="B10" s="131" t="s">
        <v>755</v>
      </c>
      <c r="C10" s="132" t="s">
        <v>754</v>
      </c>
      <c r="D10" s="132" t="s">
        <v>753</v>
      </c>
      <c r="E10" s="132" t="s">
        <v>752</v>
      </c>
      <c r="F10" s="132" t="s">
        <v>751</v>
      </c>
      <c r="G10" s="132" t="s">
        <v>750</v>
      </c>
      <c r="H10" s="133" t="s">
        <v>749</v>
      </c>
      <c r="I10" s="133" t="s">
        <v>748</v>
      </c>
      <c r="J10" s="133" t="s">
        <v>747</v>
      </c>
      <c r="K10" s="133" t="s">
        <v>746</v>
      </c>
      <c r="L10" s="133" t="s">
        <v>745</v>
      </c>
      <c r="M10" s="134" t="s">
        <v>744</v>
      </c>
    </row>
    <row r="11" spans="2:15" ht="18" customHeight="1" x14ac:dyDescent="0.25">
      <c r="B11" s="136" t="s">
        <v>743</v>
      </c>
      <c r="C11" s="137" t="s">
        <v>1092</v>
      </c>
      <c r="D11" s="137" t="s">
        <v>1092</v>
      </c>
      <c r="E11" s="137" t="s">
        <v>1092</v>
      </c>
      <c r="F11" s="137">
        <v>86521</v>
      </c>
      <c r="G11" s="137" t="s">
        <v>1092</v>
      </c>
      <c r="H11" s="137" t="s">
        <v>1092</v>
      </c>
      <c r="I11" s="137">
        <v>152</v>
      </c>
      <c r="J11" s="137">
        <v>124403</v>
      </c>
      <c r="K11" s="137">
        <v>40663</v>
      </c>
      <c r="L11" s="137">
        <v>1042</v>
      </c>
      <c r="M11" s="138">
        <f>IF((SUM(C11:L11))=0,"-",SUM(C11:L11))</f>
        <v>252781</v>
      </c>
    </row>
    <row r="12" spans="2:15" ht="18" customHeight="1" x14ac:dyDescent="0.25">
      <c r="B12" s="139" t="s">
        <v>742</v>
      </c>
      <c r="C12" s="138" t="s">
        <v>1092</v>
      </c>
      <c r="D12" s="138">
        <v>2678</v>
      </c>
      <c r="E12" s="138" t="s">
        <v>1092</v>
      </c>
      <c r="F12" s="138">
        <v>15977</v>
      </c>
      <c r="G12" s="140" t="s">
        <v>1092</v>
      </c>
      <c r="H12" s="140" t="s">
        <v>1092</v>
      </c>
      <c r="I12" s="140">
        <v>1638</v>
      </c>
      <c r="J12" s="140">
        <v>36320</v>
      </c>
      <c r="K12" s="140" t="s">
        <v>1092</v>
      </c>
      <c r="L12" s="140">
        <v>27223</v>
      </c>
      <c r="M12" s="138">
        <f t="shared" ref="M12:M27" si="0">IF((SUM(C12:L12))=0,"-",SUM(C12:L12))</f>
        <v>83836</v>
      </c>
    </row>
    <row r="13" spans="2:15" ht="18" customHeight="1" x14ac:dyDescent="0.25">
      <c r="B13" s="141" t="s">
        <v>741</v>
      </c>
      <c r="C13" s="138" t="s">
        <v>1092</v>
      </c>
      <c r="D13" s="140">
        <v>2643</v>
      </c>
      <c r="E13" s="138" t="s">
        <v>1092</v>
      </c>
      <c r="F13" s="138">
        <v>1683</v>
      </c>
      <c r="G13" s="140" t="s">
        <v>1092</v>
      </c>
      <c r="H13" s="140" t="s">
        <v>1092</v>
      </c>
      <c r="I13" s="140">
        <v>16</v>
      </c>
      <c r="J13" s="140">
        <v>14531</v>
      </c>
      <c r="K13" s="140" t="s">
        <v>1092</v>
      </c>
      <c r="L13" s="140">
        <v>6814</v>
      </c>
      <c r="M13" s="138">
        <f t="shared" si="0"/>
        <v>25687</v>
      </c>
    </row>
    <row r="14" spans="2:15" ht="18" customHeight="1" x14ac:dyDescent="0.25">
      <c r="B14" s="141" t="s">
        <v>740</v>
      </c>
      <c r="C14" s="138" t="s">
        <v>1092</v>
      </c>
      <c r="D14" s="140" t="s">
        <v>1092</v>
      </c>
      <c r="E14" s="138" t="s">
        <v>1092</v>
      </c>
      <c r="F14" s="138">
        <v>27004</v>
      </c>
      <c r="G14" s="140" t="s">
        <v>1092</v>
      </c>
      <c r="H14" s="140" t="s">
        <v>1092</v>
      </c>
      <c r="I14" s="140" t="s">
        <v>1092</v>
      </c>
      <c r="J14" s="140">
        <v>16451</v>
      </c>
      <c r="K14" s="140" t="s">
        <v>1092</v>
      </c>
      <c r="L14" s="140" t="s">
        <v>1092</v>
      </c>
      <c r="M14" s="138">
        <f t="shared" si="0"/>
        <v>43455</v>
      </c>
    </row>
    <row r="15" spans="2:15" ht="18" customHeight="1" x14ac:dyDescent="0.25">
      <c r="B15" s="141" t="s">
        <v>739</v>
      </c>
      <c r="C15" s="138" t="s">
        <v>1092</v>
      </c>
      <c r="D15" s="140" t="s">
        <v>1092</v>
      </c>
      <c r="E15" s="138">
        <v>1144</v>
      </c>
      <c r="F15" s="138">
        <v>14648</v>
      </c>
      <c r="G15" s="140" t="s">
        <v>1092</v>
      </c>
      <c r="H15" s="140" t="s">
        <v>1092</v>
      </c>
      <c r="I15" s="140" t="s">
        <v>1092</v>
      </c>
      <c r="J15" s="140" t="s">
        <v>1092</v>
      </c>
      <c r="K15" s="140" t="s">
        <v>1092</v>
      </c>
      <c r="L15" s="140">
        <v>75</v>
      </c>
      <c r="M15" s="138">
        <f t="shared" si="0"/>
        <v>15867</v>
      </c>
    </row>
    <row r="16" spans="2:15" ht="18" customHeight="1" x14ac:dyDescent="0.25">
      <c r="B16" s="141" t="s">
        <v>738</v>
      </c>
      <c r="C16" s="138">
        <v>3723</v>
      </c>
      <c r="D16" s="140" t="s">
        <v>1092</v>
      </c>
      <c r="E16" s="138" t="s">
        <v>1092</v>
      </c>
      <c r="F16" s="138" t="s">
        <v>1092</v>
      </c>
      <c r="G16" s="140" t="s">
        <v>1092</v>
      </c>
      <c r="H16" s="140" t="s">
        <v>1092</v>
      </c>
      <c r="I16" s="140" t="s">
        <v>1092</v>
      </c>
      <c r="J16" s="140">
        <v>2481</v>
      </c>
      <c r="K16" s="140" t="s">
        <v>1092</v>
      </c>
      <c r="L16" s="140">
        <v>32447</v>
      </c>
      <c r="M16" s="138">
        <f t="shared" si="0"/>
        <v>38651</v>
      </c>
    </row>
    <row r="17" spans="2:13" ht="18" customHeight="1" x14ac:dyDescent="0.25">
      <c r="B17" s="141" t="s">
        <v>737</v>
      </c>
      <c r="C17" s="138" t="s">
        <v>1092</v>
      </c>
      <c r="D17" s="140" t="s">
        <v>1092</v>
      </c>
      <c r="E17" s="138" t="s">
        <v>1092</v>
      </c>
      <c r="F17" s="138">
        <v>484</v>
      </c>
      <c r="G17" s="140" t="s">
        <v>1092</v>
      </c>
      <c r="H17" s="140" t="s">
        <v>1092</v>
      </c>
      <c r="I17" s="140" t="s">
        <v>1092</v>
      </c>
      <c r="J17" s="140">
        <v>7637</v>
      </c>
      <c r="K17" s="140">
        <v>6894</v>
      </c>
      <c r="L17" s="140" t="s">
        <v>1092</v>
      </c>
      <c r="M17" s="138">
        <f t="shared" si="0"/>
        <v>15015</v>
      </c>
    </row>
    <row r="18" spans="2:13" ht="18" customHeight="1" x14ac:dyDescent="0.25">
      <c r="B18" s="141" t="s">
        <v>736</v>
      </c>
      <c r="C18" s="138" t="s">
        <v>1092</v>
      </c>
      <c r="D18" s="140" t="s">
        <v>1092</v>
      </c>
      <c r="E18" s="138" t="s">
        <v>1092</v>
      </c>
      <c r="F18" s="138" t="s">
        <v>1092</v>
      </c>
      <c r="G18" s="140" t="s">
        <v>1092</v>
      </c>
      <c r="H18" s="140" t="s">
        <v>1092</v>
      </c>
      <c r="I18" s="140" t="s">
        <v>1092</v>
      </c>
      <c r="J18" s="140">
        <v>1722</v>
      </c>
      <c r="K18" s="140" t="s">
        <v>1092</v>
      </c>
      <c r="L18" s="140">
        <v>1614</v>
      </c>
      <c r="M18" s="138">
        <f t="shared" si="0"/>
        <v>3336</v>
      </c>
    </row>
    <row r="19" spans="2:13" ht="18" customHeight="1" x14ac:dyDescent="0.25">
      <c r="B19" s="141" t="s">
        <v>735</v>
      </c>
      <c r="C19" s="138">
        <v>17344</v>
      </c>
      <c r="D19" s="140">
        <v>114224</v>
      </c>
      <c r="E19" s="138">
        <v>83</v>
      </c>
      <c r="F19" s="138">
        <v>22001</v>
      </c>
      <c r="G19" s="140">
        <v>5423</v>
      </c>
      <c r="H19" s="140" t="s">
        <v>1092</v>
      </c>
      <c r="I19" s="140">
        <v>46825</v>
      </c>
      <c r="J19" s="140">
        <v>41309</v>
      </c>
      <c r="K19" s="140">
        <v>333081</v>
      </c>
      <c r="L19" s="140">
        <v>106133</v>
      </c>
      <c r="M19" s="138">
        <f t="shared" si="0"/>
        <v>686423</v>
      </c>
    </row>
    <row r="20" spans="2:13" ht="18" customHeight="1" x14ac:dyDescent="0.25">
      <c r="B20" s="141" t="s">
        <v>734</v>
      </c>
      <c r="C20" s="138" t="s">
        <v>1092</v>
      </c>
      <c r="D20" s="140">
        <v>18253</v>
      </c>
      <c r="E20" s="138" t="s">
        <v>1092</v>
      </c>
      <c r="F20" s="138">
        <v>7575</v>
      </c>
      <c r="G20" s="140" t="s">
        <v>1092</v>
      </c>
      <c r="H20" s="140" t="s">
        <v>1092</v>
      </c>
      <c r="I20" s="140" t="s">
        <v>1092</v>
      </c>
      <c r="J20" s="140">
        <v>2046</v>
      </c>
      <c r="K20" s="140" t="s">
        <v>1092</v>
      </c>
      <c r="L20" s="140">
        <v>5403</v>
      </c>
      <c r="M20" s="138">
        <f t="shared" si="0"/>
        <v>33277</v>
      </c>
    </row>
    <row r="21" spans="2:13" ht="18" customHeight="1" x14ac:dyDescent="0.25">
      <c r="B21" s="141" t="s">
        <v>733</v>
      </c>
      <c r="C21" s="138" t="s">
        <v>1092</v>
      </c>
      <c r="D21" s="140">
        <v>113083</v>
      </c>
      <c r="E21" s="138" t="s">
        <v>1092</v>
      </c>
      <c r="F21" s="138">
        <v>18306</v>
      </c>
      <c r="G21" s="140" t="s">
        <v>1092</v>
      </c>
      <c r="H21" s="140" t="s">
        <v>1092</v>
      </c>
      <c r="I21" s="140" t="s">
        <v>1092</v>
      </c>
      <c r="J21" s="140">
        <v>6153</v>
      </c>
      <c r="K21" s="140" t="s">
        <v>1092</v>
      </c>
      <c r="L21" s="140" t="s">
        <v>1092</v>
      </c>
      <c r="M21" s="138">
        <f t="shared" si="0"/>
        <v>137542</v>
      </c>
    </row>
    <row r="22" spans="2:13" ht="18" customHeight="1" x14ac:dyDescent="0.25">
      <c r="B22" s="141" t="s">
        <v>732</v>
      </c>
      <c r="C22" s="138" t="s">
        <v>1092</v>
      </c>
      <c r="D22" s="140">
        <v>941657</v>
      </c>
      <c r="E22" s="138">
        <v>16689</v>
      </c>
      <c r="F22" s="138">
        <v>1049346</v>
      </c>
      <c r="G22" s="140">
        <v>24036</v>
      </c>
      <c r="H22" s="140" t="s">
        <v>1092</v>
      </c>
      <c r="I22" s="140" t="s">
        <v>1092</v>
      </c>
      <c r="J22" s="140">
        <v>229307</v>
      </c>
      <c r="K22" s="140">
        <v>16538</v>
      </c>
      <c r="L22" s="140">
        <v>24474</v>
      </c>
      <c r="M22" s="138">
        <f t="shared" si="0"/>
        <v>2302047</v>
      </c>
    </row>
    <row r="23" spans="2:13" ht="18" customHeight="1" x14ac:dyDescent="0.25">
      <c r="B23" s="141" t="s">
        <v>731</v>
      </c>
      <c r="C23" s="138" t="s">
        <v>1092</v>
      </c>
      <c r="D23" s="140" t="s">
        <v>1092</v>
      </c>
      <c r="E23" s="138">
        <v>102</v>
      </c>
      <c r="F23" s="138">
        <v>261</v>
      </c>
      <c r="G23" s="140" t="s">
        <v>1092</v>
      </c>
      <c r="H23" s="140" t="s">
        <v>1092</v>
      </c>
      <c r="I23" s="140" t="s">
        <v>1092</v>
      </c>
      <c r="J23" s="140" t="s">
        <v>1092</v>
      </c>
      <c r="K23" s="140" t="s">
        <v>1092</v>
      </c>
      <c r="L23" s="140" t="s">
        <v>1092</v>
      </c>
      <c r="M23" s="138">
        <f t="shared" si="0"/>
        <v>363</v>
      </c>
    </row>
    <row r="24" spans="2:13" ht="18" customHeight="1" x14ac:dyDescent="0.25">
      <c r="B24" s="141" t="s">
        <v>730</v>
      </c>
      <c r="C24" s="138" t="s">
        <v>1092</v>
      </c>
      <c r="D24" s="140">
        <v>22424</v>
      </c>
      <c r="E24" s="138">
        <v>10216</v>
      </c>
      <c r="F24" s="138">
        <v>40675</v>
      </c>
      <c r="G24" s="140" t="s">
        <v>1092</v>
      </c>
      <c r="H24" s="140" t="s">
        <v>1092</v>
      </c>
      <c r="I24" s="140" t="s">
        <v>1092</v>
      </c>
      <c r="J24" s="140" t="s">
        <v>1092</v>
      </c>
      <c r="K24" s="140" t="s">
        <v>1092</v>
      </c>
      <c r="L24" s="140" t="s">
        <v>1092</v>
      </c>
      <c r="M24" s="138">
        <f t="shared" si="0"/>
        <v>73315</v>
      </c>
    </row>
    <row r="25" spans="2:13" ht="18" customHeight="1" x14ac:dyDescent="0.25">
      <c r="B25" s="141" t="s">
        <v>729</v>
      </c>
      <c r="C25" s="138" t="s">
        <v>1092</v>
      </c>
      <c r="D25" s="140">
        <v>2545</v>
      </c>
      <c r="E25" s="138">
        <v>10604</v>
      </c>
      <c r="F25" s="138">
        <v>123109</v>
      </c>
      <c r="G25" s="140">
        <v>4023</v>
      </c>
      <c r="H25" s="140" t="s">
        <v>1092</v>
      </c>
      <c r="I25" s="140">
        <v>12304</v>
      </c>
      <c r="J25" s="140">
        <v>5147</v>
      </c>
      <c r="K25" s="140" t="s">
        <v>1092</v>
      </c>
      <c r="L25" s="140">
        <v>4223</v>
      </c>
      <c r="M25" s="138">
        <f t="shared" si="0"/>
        <v>161955</v>
      </c>
    </row>
    <row r="26" spans="2:13" ht="18" customHeight="1" x14ac:dyDescent="0.25">
      <c r="B26" s="141" t="s">
        <v>728</v>
      </c>
      <c r="C26" s="138" t="s">
        <v>1092</v>
      </c>
      <c r="D26" s="140" t="s">
        <v>1092</v>
      </c>
      <c r="E26" s="138" t="s">
        <v>1092</v>
      </c>
      <c r="F26" s="138" t="s">
        <v>1092</v>
      </c>
      <c r="G26" s="140" t="s">
        <v>1092</v>
      </c>
      <c r="H26" s="140" t="s">
        <v>1092</v>
      </c>
      <c r="I26" s="140" t="s">
        <v>1092</v>
      </c>
      <c r="J26" s="140" t="s">
        <v>1092</v>
      </c>
      <c r="K26" s="140" t="s">
        <v>1092</v>
      </c>
      <c r="L26" s="140" t="s">
        <v>1092</v>
      </c>
      <c r="M26" s="138" t="str">
        <f t="shared" si="0"/>
        <v>-</v>
      </c>
    </row>
    <row r="27" spans="2:13" ht="18" customHeight="1" x14ac:dyDescent="0.25">
      <c r="B27" s="139" t="s">
        <v>727</v>
      </c>
      <c r="C27" s="138" t="s">
        <v>1092</v>
      </c>
      <c r="D27" s="142" t="s">
        <v>1092</v>
      </c>
      <c r="E27" s="140">
        <v>3466</v>
      </c>
      <c r="F27" s="138">
        <v>464</v>
      </c>
      <c r="G27" s="138" t="s">
        <v>1092</v>
      </c>
      <c r="H27" s="138" t="s">
        <v>1092</v>
      </c>
      <c r="I27" s="138" t="s">
        <v>1092</v>
      </c>
      <c r="J27" s="138">
        <v>9130</v>
      </c>
      <c r="K27" s="138">
        <v>7943</v>
      </c>
      <c r="L27" s="138" t="s">
        <v>1092</v>
      </c>
      <c r="M27" s="138">
        <f t="shared" si="0"/>
        <v>21003</v>
      </c>
    </row>
    <row r="28" spans="2:13" ht="18" customHeight="1" x14ac:dyDescent="0.25">
      <c r="B28" s="143" t="s">
        <v>545</v>
      </c>
      <c r="C28" s="144">
        <f t="shared" ref="C28:M28" si="1">IF((SUM(C11:C27))=0,"-",SUM(C11:C27))</f>
        <v>21067</v>
      </c>
      <c r="D28" s="144">
        <f t="shared" si="1"/>
        <v>1217507</v>
      </c>
      <c r="E28" s="144">
        <f t="shared" si="1"/>
        <v>42304</v>
      </c>
      <c r="F28" s="144">
        <f t="shared" si="1"/>
        <v>1408054</v>
      </c>
      <c r="G28" s="144">
        <f t="shared" si="1"/>
        <v>33482</v>
      </c>
      <c r="H28" s="144" t="str">
        <f t="shared" si="1"/>
        <v>-</v>
      </c>
      <c r="I28" s="144">
        <f t="shared" si="1"/>
        <v>60935</v>
      </c>
      <c r="J28" s="144">
        <f t="shared" si="1"/>
        <v>496637</v>
      </c>
      <c r="K28" s="144">
        <f t="shared" si="1"/>
        <v>405119</v>
      </c>
      <c r="L28" s="144">
        <f t="shared" si="1"/>
        <v>209448</v>
      </c>
      <c r="M28" s="144">
        <f t="shared" si="1"/>
        <v>3894553</v>
      </c>
    </row>
    <row r="30" spans="2:13" ht="19.899999999999999" customHeight="1" x14ac:dyDescent="0.25">
      <c r="B30" s="127" t="s">
        <v>761</v>
      </c>
    </row>
    <row r="31" spans="2:13" ht="15" customHeight="1" x14ac:dyDescent="0.25">
      <c r="B31" s="128" t="s">
        <v>756</v>
      </c>
    </row>
    <row r="33" spans="2:13" s="135" customFormat="1" ht="18" customHeight="1" x14ac:dyDescent="0.25">
      <c r="B33" s="131" t="s">
        <v>755</v>
      </c>
      <c r="C33" s="134" t="s">
        <v>754</v>
      </c>
      <c r="D33" s="134" t="s">
        <v>753</v>
      </c>
      <c r="E33" s="134" t="s">
        <v>752</v>
      </c>
      <c r="F33" s="134" t="s">
        <v>751</v>
      </c>
      <c r="G33" s="134" t="s">
        <v>750</v>
      </c>
      <c r="H33" s="145" t="s">
        <v>749</v>
      </c>
      <c r="I33" s="145" t="s">
        <v>748</v>
      </c>
      <c r="J33" s="145" t="s">
        <v>747</v>
      </c>
      <c r="K33" s="145" t="s">
        <v>746</v>
      </c>
      <c r="L33" s="145" t="s">
        <v>745</v>
      </c>
      <c r="M33" s="134" t="s">
        <v>744</v>
      </c>
    </row>
    <row r="34" spans="2:13" ht="18" customHeight="1" x14ac:dyDescent="0.25">
      <c r="B34" s="136" t="s">
        <v>743</v>
      </c>
      <c r="C34" s="137" t="s">
        <v>1092</v>
      </c>
      <c r="D34" s="137" t="s">
        <v>1092</v>
      </c>
      <c r="E34" s="137" t="s">
        <v>1092</v>
      </c>
      <c r="F34" s="137">
        <v>56940</v>
      </c>
      <c r="G34" s="137" t="s">
        <v>1092</v>
      </c>
      <c r="H34" s="137" t="s">
        <v>1092</v>
      </c>
      <c r="I34" s="137">
        <v>-1475</v>
      </c>
      <c r="J34" s="137">
        <v>104881</v>
      </c>
      <c r="K34" s="137">
        <v>24791</v>
      </c>
      <c r="L34" s="137">
        <v>607</v>
      </c>
      <c r="M34" s="138">
        <f>IF((SUM(C34:L34))=0,"-",SUM(C34:L34))</f>
        <v>185744</v>
      </c>
    </row>
    <row r="35" spans="2:13" ht="18" customHeight="1" x14ac:dyDescent="0.25">
      <c r="B35" s="141" t="s">
        <v>742</v>
      </c>
      <c r="C35" s="138" t="s">
        <v>1092</v>
      </c>
      <c r="D35" s="138">
        <v>44</v>
      </c>
      <c r="E35" s="138" t="s">
        <v>1092</v>
      </c>
      <c r="F35" s="138">
        <v>9272</v>
      </c>
      <c r="G35" s="138" t="s">
        <v>1092</v>
      </c>
      <c r="H35" s="138" t="s">
        <v>1092</v>
      </c>
      <c r="I35" s="138">
        <v>617</v>
      </c>
      <c r="J35" s="138">
        <v>7713</v>
      </c>
      <c r="K35" s="138" t="s">
        <v>1092</v>
      </c>
      <c r="L35" s="138">
        <v>17303</v>
      </c>
      <c r="M35" s="138">
        <f t="shared" ref="M35:M50" si="2">IF((SUM(C35:L35))=0,"-",SUM(C35:L35))</f>
        <v>34949</v>
      </c>
    </row>
    <row r="36" spans="2:13" ht="18" customHeight="1" x14ac:dyDescent="0.25">
      <c r="B36" s="141" t="s">
        <v>741</v>
      </c>
      <c r="C36" s="138" t="s">
        <v>1092</v>
      </c>
      <c r="D36" s="138">
        <v>876</v>
      </c>
      <c r="E36" s="138" t="s">
        <v>1092</v>
      </c>
      <c r="F36" s="138">
        <v>773</v>
      </c>
      <c r="G36" s="138" t="s">
        <v>1092</v>
      </c>
      <c r="H36" s="138" t="s">
        <v>1092</v>
      </c>
      <c r="I36" s="138" t="s">
        <v>1092</v>
      </c>
      <c r="J36" s="138">
        <v>12935</v>
      </c>
      <c r="K36" s="138" t="s">
        <v>1092</v>
      </c>
      <c r="L36" s="138">
        <v>1989</v>
      </c>
      <c r="M36" s="138">
        <f t="shared" si="2"/>
        <v>16573</v>
      </c>
    </row>
    <row r="37" spans="2:13" ht="18" customHeight="1" x14ac:dyDescent="0.25">
      <c r="B37" s="141" t="s">
        <v>740</v>
      </c>
      <c r="C37" s="138" t="s">
        <v>1092</v>
      </c>
      <c r="D37" s="138" t="s">
        <v>1092</v>
      </c>
      <c r="E37" s="138" t="s">
        <v>1092</v>
      </c>
      <c r="F37" s="138">
        <v>21838</v>
      </c>
      <c r="G37" s="138" t="s">
        <v>1092</v>
      </c>
      <c r="H37" s="138" t="s">
        <v>1092</v>
      </c>
      <c r="I37" s="138" t="s">
        <v>1092</v>
      </c>
      <c r="J37" s="138">
        <v>-2488</v>
      </c>
      <c r="K37" s="138" t="s">
        <v>1092</v>
      </c>
      <c r="L37" s="138" t="s">
        <v>1092</v>
      </c>
      <c r="M37" s="138">
        <f t="shared" si="2"/>
        <v>19350</v>
      </c>
    </row>
    <row r="38" spans="2:13" ht="18" customHeight="1" x14ac:dyDescent="0.25">
      <c r="B38" s="141" t="s">
        <v>739</v>
      </c>
      <c r="C38" s="138" t="s">
        <v>1092</v>
      </c>
      <c r="D38" s="138" t="s">
        <v>1092</v>
      </c>
      <c r="E38" s="138">
        <v>750</v>
      </c>
      <c r="F38" s="138">
        <v>7968</v>
      </c>
      <c r="G38" s="138" t="s">
        <v>1092</v>
      </c>
      <c r="H38" s="138" t="s">
        <v>1092</v>
      </c>
      <c r="I38" s="138" t="s">
        <v>1092</v>
      </c>
      <c r="J38" s="138" t="s">
        <v>1092</v>
      </c>
      <c r="K38" s="138" t="s">
        <v>1092</v>
      </c>
      <c r="L38" s="138">
        <v>48</v>
      </c>
      <c r="M38" s="138">
        <f t="shared" si="2"/>
        <v>8766</v>
      </c>
    </row>
    <row r="39" spans="2:13" ht="18" customHeight="1" x14ac:dyDescent="0.25">
      <c r="B39" s="141" t="s">
        <v>738</v>
      </c>
      <c r="C39" s="138">
        <v>1685</v>
      </c>
      <c r="D39" s="138" t="s">
        <v>1092</v>
      </c>
      <c r="E39" s="138" t="s">
        <v>1092</v>
      </c>
      <c r="F39" s="138" t="s">
        <v>1092</v>
      </c>
      <c r="G39" s="138" t="s">
        <v>1092</v>
      </c>
      <c r="H39" s="138" t="s">
        <v>1092</v>
      </c>
      <c r="I39" s="138" t="s">
        <v>1092</v>
      </c>
      <c r="J39" s="138">
        <v>1008</v>
      </c>
      <c r="K39" s="138" t="s">
        <v>1092</v>
      </c>
      <c r="L39" s="138">
        <v>12789</v>
      </c>
      <c r="M39" s="138">
        <f t="shared" si="2"/>
        <v>15482</v>
      </c>
    </row>
    <row r="40" spans="2:13" ht="18" customHeight="1" x14ac:dyDescent="0.25">
      <c r="B40" s="141" t="s">
        <v>737</v>
      </c>
      <c r="C40" s="138" t="s">
        <v>1092</v>
      </c>
      <c r="D40" s="138" t="s">
        <v>1092</v>
      </c>
      <c r="E40" s="138" t="s">
        <v>1092</v>
      </c>
      <c r="F40" s="138">
        <v>242</v>
      </c>
      <c r="G40" s="138" t="s">
        <v>1092</v>
      </c>
      <c r="H40" s="138" t="s">
        <v>1092</v>
      </c>
      <c r="I40" s="138" t="s">
        <v>1092</v>
      </c>
      <c r="J40" s="138">
        <v>6204</v>
      </c>
      <c r="K40" s="138">
        <v>3750</v>
      </c>
      <c r="L40" s="138" t="s">
        <v>1092</v>
      </c>
      <c r="M40" s="138">
        <f t="shared" si="2"/>
        <v>10196</v>
      </c>
    </row>
    <row r="41" spans="2:13" ht="18" customHeight="1" x14ac:dyDescent="0.25">
      <c r="B41" s="141" t="s">
        <v>736</v>
      </c>
      <c r="C41" s="138" t="s">
        <v>1092</v>
      </c>
      <c r="D41" s="138" t="s">
        <v>1092</v>
      </c>
      <c r="E41" s="138" t="s">
        <v>1092</v>
      </c>
      <c r="F41" s="138" t="s">
        <v>1092</v>
      </c>
      <c r="G41" s="138" t="s">
        <v>1092</v>
      </c>
      <c r="H41" s="138" t="s">
        <v>1092</v>
      </c>
      <c r="I41" s="138" t="s">
        <v>1092</v>
      </c>
      <c r="J41" s="138">
        <v>1210</v>
      </c>
      <c r="K41" s="138" t="s">
        <v>1092</v>
      </c>
      <c r="L41" s="138">
        <v>667</v>
      </c>
      <c r="M41" s="138">
        <f t="shared" si="2"/>
        <v>1877</v>
      </c>
    </row>
    <row r="42" spans="2:13" ht="18" customHeight="1" x14ac:dyDescent="0.25">
      <c r="B42" s="141" t="s">
        <v>735</v>
      </c>
      <c r="C42" s="138">
        <v>9183</v>
      </c>
      <c r="D42" s="138">
        <v>44026</v>
      </c>
      <c r="E42" s="138">
        <v>73</v>
      </c>
      <c r="F42" s="138">
        <v>13133</v>
      </c>
      <c r="G42" s="138">
        <v>2630</v>
      </c>
      <c r="H42" s="138" t="s">
        <v>1092</v>
      </c>
      <c r="I42" s="138">
        <v>27971</v>
      </c>
      <c r="J42" s="138">
        <v>19960</v>
      </c>
      <c r="K42" s="138">
        <v>187114</v>
      </c>
      <c r="L42" s="138">
        <v>13583</v>
      </c>
      <c r="M42" s="138">
        <f t="shared" si="2"/>
        <v>317673</v>
      </c>
    </row>
    <row r="43" spans="2:13" ht="18" customHeight="1" x14ac:dyDescent="0.25">
      <c r="B43" s="141" t="s">
        <v>734</v>
      </c>
      <c r="C43" s="138" t="s">
        <v>1092</v>
      </c>
      <c r="D43" s="138">
        <v>2622</v>
      </c>
      <c r="E43" s="138" t="s">
        <v>1092</v>
      </c>
      <c r="F43" s="138">
        <v>4338</v>
      </c>
      <c r="G43" s="138" t="s">
        <v>1092</v>
      </c>
      <c r="H43" s="138" t="s">
        <v>1092</v>
      </c>
      <c r="I43" s="138" t="s">
        <v>1092</v>
      </c>
      <c r="J43" s="138">
        <v>1072</v>
      </c>
      <c r="K43" s="138" t="s">
        <v>1092</v>
      </c>
      <c r="L43" s="138">
        <v>3797</v>
      </c>
      <c r="M43" s="138">
        <f t="shared" si="2"/>
        <v>11829</v>
      </c>
    </row>
    <row r="44" spans="2:13" ht="18" customHeight="1" x14ac:dyDescent="0.25">
      <c r="B44" s="141" t="s">
        <v>733</v>
      </c>
      <c r="C44" s="138" t="s">
        <v>1092</v>
      </c>
      <c r="D44" s="138">
        <v>23735</v>
      </c>
      <c r="E44" s="138" t="s">
        <v>1092</v>
      </c>
      <c r="F44" s="138">
        <v>9100</v>
      </c>
      <c r="G44" s="138" t="s">
        <v>1092</v>
      </c>
      <c r="H44" s="138" t="s">
        <v>1092</v>
      </c>
      <c r="I44" s="138" t="s">
        <v>1092</v>
      </c>
      <c r="J44" s="138">
        <v>2134</v>
      </c>
      <c r="K44" s="138" t="s">
        <v>1092</v>
      </c>
      <c r="L44" s="138" t="s">
        <v>1092</v>
      </c>
      <c r="M44" s="138">
        <f t="shared" si="2"/>
        <v>34969</v>
      </c>
    </row>
    <row r="45" spans="2:13" ht="18" customHeight="1" x14ac:dyDescent="0.25">
      <c r="B45" s="141" t="s">
        <v>732</v>
      </c>
      <c r="C45" s="138" t="s">
        <v>1092</v>
      </c>
      <c r="D45" s="138">
        <v>552199</v>
      </c>
      <c r="E45" s="138">
        <v>10345</v>
      </c>
      <c r="F45" s="138">
        <v>574807</v>
      </c>
      <c r="G45" s="138">
        <v>17330</v>
      </c>
      <c r="H45" s="138" t="s">
        <v>1092</v>
      </c>
      <c r="I45" s="138" t="s">
        <v>1092</v>
      </c>
      <c r="J45" s="138">
        <v>98999</v>
      </c>
      <c r="K45" s="138">
        <v>9847</v>
      </c>
      <c r="L45" s="138">
        <v>12583</v>
      </c>
      <c r="M45" s="138">
        <f t="shared" si="2"/>
        <v>1276110</v>
      </c>
    </row>
    <row r="46" spans="2:13" ht="18" customHeight="1" x14ac:dyDescent="0.25">
      <c r="B46" s="141" t="s">
        <v>731</v>
      </c>
      <c r="C46" s="138" t="s">
        <v>1092</v>
      </c>
      <c r="D46" s="138" t="s">
        <v>1092</v>
      </c>
      <c r="E46" s="138">
        <v>42</v>
      </c>
      <c r="F46" s="138">
        <v>167</v>
      </c>
      <c r="G46" s="138" t="s">
        <v>1092</v>
      </c>
      <c r="H46" s="138" t="s">
        <v>1092</v>
      </c>
      <c r="I46" s="138" t="s">
        <v>1092</v>
      </c>
      <c r="J46" s="138" t="s">
        <v>1092</v>
      </c>
      <c r="K46" s="138" t="s">
        <v>1092</v>
      </c>
      <c r="L46" s="138" t="s">
        <v>1092</v>
      </c>
      <c r="M46" s="138">
        <f t="shared" si="2"/>
        <v>209</v>
      </c>
    </row>
    <row r="47" spans="2:13" ht="18" customHeight="1" x14ac:dyDescent="0.25">
      <c r="B47" s="141" t="s">
        <v>730</v>
      </c>
      <c r="C47" s="138" t="s">
        <v>1092</v>
      </c>
      <c r="D47" s="138">
        <v>10848</v>
      </c>
      <c r="E47" s="138">
        <v>6746</v>
      </c>
      <c r="F47" s="138">
        <v>34525</v>
      </c>
      <c r="G47" s="138" t="s">
        <v>1092</v>
      </c>
      <c r="H47" s="138" t="s">
        <v>1092</v>
      </c>
      <c r="I47" s="138" t="s">
        <v>1092</v>
      </c>
      <c r="J47" s="138" t="s">
        <v>1092</v>
      </c>
      <c r="K47" s="138" t="s">
        <v>1092</v>
      </c>
      <c r="L47" s="138" t="s">
        <v>1092</v>
      </c>
      <c r="M47" s="138">
        <f t="shared" si="2"/>
        <v>52119</v>
      </c>
    </row>
    <row r="48" spans="2:13" ht="18" customHeight="1" x14ac:dyDescent="0.25">
      <c r="B48" s="141" t="s">
        <v>729</v>
      </c>
      <c r="C48" s="138" t="s">
        <v>1092</v>
      </c>
      <c r="D48" s="138">
        <v>963</v>
      </c>
      <c r="E48" s="138">
        <v>5591</v>
      </c>
      <c r="F48" s="138">
        <v>74345</v>
      </c>
      <c r="G48" s="138">
        <v>1460</v>
      </c>
      <c r="H48" s="138" t="s">
        <v>1092</v>
      </c>
      <c r="I48" s="138">
        <v>6083</v>
      </c>
      <c r="J48" s="138">
        <v>3376</v>
      </c>
      <c r="K48" s="138" t="s">
        <v>1092</v>
      </c>
      <c r="L48" s="138">
        <v>1021</v>
      </c>
      <c r="M48" s="138">
        <f t="shared" si="2"/>
        <v>92839</v>
      </c>
    </row>
    <row r="49" spans="2:13" ht="18" customHeight="1" x14ac:dyDescent="0.25">
      <c r="B49" s="141" t="s">
        <v>728</v>
      </c>
      <c r="C49" s="138" t="s">
        <v>1092</v>
      </c>
      <c r="D49" s="138" t="s">
        <v>1092</v>
      </c>
      <c r="E49" s="138" t="s">
        <v>1092</v>
      </c>
      <c r="F49" s="138" t="s">
        <v>1092</v>
      </c>
      <c r="G49" s="138" t="s">
        <v>1092</v>
      </c>
      <c r="H49" s="138" t="s">
        <v>1092</v>
      </c>
      <c r="I49" s="138" t="s">
        <v>1092</v>
      </c>
      <c r="J49" s="138" t="s">
        <v>1092</v>
      </c>
      <c r="K49" s="138" t="s">
        <v>1092</v>
      </c>
      <c r="L49" s="138" t="s">
        <v>1092</v>
      </c>
      <c r="M49" s="138" t="str">
        <f t="shared" si="2"/>
        <v>-</v>
      </c>
    </row>
    <row r="50" spans="2:13" ht="18" customHeight="1" x14ac:dyDescent="0.25">
      <c r="B50" s="139" t="s">
        <v>727</v>
      </c>
      <c r="C50" s="138" t="s">
        <v>1092</v>
      </c>
      <c r="D50" s="138" t="s">
        <v>1092</v>
      </c>
      <c r="E50" s="138">
        <v>3199</v>
      </c>
      <c r="F50" s="138">
        <v>122</v>
      </c>
      <c r="G50" s="138" t="s">
        <v>1092</v>
      </c>
      <c r="H50" s="138" t="s">
        <v>1092</v>
      </c>
      <c r="I50" s="138" t="s">
        <v>1092</v>
      </c>
      <c r="J50" s="138">
        <v>3828</v>
      </c>
      <c r="K50" s="138">
        <v>5479</v>
      </c>
      <c r="L50" s="138" t="s">
        <v>1092</v>
      </c>
      <c r="M50" s="138">
        <f t="shared" si="2"/>
        <v>12628</v>
      </c>
    </row>
    <row r="51" spans="2:13" ht="18" customHeight="1" x14ac:dyDescent="0.25">
      <c r="B51" s="143" t="s">
        <v>545</v>
      </c>
      <c r="C51" s="144">
        <f t="shared" ref="C51:M51" si="3">IF((SUM(C34:C50))=0,"-",SUM(C34:C50))</f>
        <v>10868</v>
      </c>
      <c r="D51" s="144">
        <f t="shared" si="3"/>
        <v>635313</v>
      </c>
      <c r="E51" s="144">
        <f t="shared" si="3"/>
        <v>26746</v>
      </c>
      <c r="F51" s="144">
        <f t="shared" si="3"/>
        <v>807570</v>
      </c>
      <c r="G51" s="144">
        <f t="shared" si="3"/>
        <v>21420</v>
      </c>
      <c r="H51" s="144" t="str">
        <f t="shared" si="3"/>
        <v>-</v>
      </c>
      <c r="I51" s="144">
        <f t="shared" si="3"/>
        <v>33196</v>
      </c>
      <c r="J51" s="144">
        <f t="shared" si="3"/>
        <v>260832</v>
      </c>
      <c r="K51" s="144">
        <f t="shared" si="3"/>
        <v>230981</v>
      </c>
      <c r="L51" s="144">
        <f t="shared" si="3"/>
        <v>64387</v>
      </c>
      <c r="M51" s="144">
        <f t="shared" si="3"/>
        <v>2091313</v>
      </c>
    </row>
    <row r="52" spans="2:13" ht="15" customHeight="1" x14ac:dyDescent="0.25">
      <c r="B52" s="146"/>
      <c r="C52" s="147"/>
      <c r="D52" s="147"/>
      <c r="E52" s="147"/>
      <c r="F52" s="147"/>
      <c r="G52" s="147"/>
      <c r="H52" s="147"/>
      <c r="I52" s="147"/>
      <c r="J52" s="147"/>
      <c r="K52" s="147"/>
      <c r="L52" s="147"/>
      <c r="M52" s="147"/>
    </row>
    <row r="53" spans="2:13" ht="19.899999999999999" customHeight="1" x14ac:dyDescent="0.25">
      <c r="B53" s="127" t="s">
        <v>760</v>
      </c>
    </row>
    <row r="54" spans="2:13" ht="15" customHeight="1" x14ac:dyDescent="0.25">
      <c r="B54" s="128" t="s">
        <v>756</v>
      </c>
    </row>
    <row r="56" spans="2:13" s="135" customFormat="1" ht="18" customHeight="1" x14ac:dyDescent="0.25">
      <c r="B56" s="131" t="s">
        <v>755</v>
      </c>
      <c r="C56" s="134" t="s">
        <v>754</v>
      </c>
      <c r="D56" s="134" t="s">
        <v>753</v>
      </c>
      <c r="E56" s="134" t="s">
        <v>752</v>
      </c>
      <c r="F56" s="134" t="s">
        <v>751</v>
      </c>
      <c r="G56" s="134" t="s">
        <v>750</v>
      </c>
      <c r="H56" s="145" t="s">
        <v>749</v>
      </c>
      <c r="I56" s="145" t="s">
        <v>748</v>
      </c>
      <c r="J56" s="145" t="s">
        <v>747</v>
      </c>
      <c r="K56" s="145" t="s">
        <v>746</v>
      </c>
      <c r="L56" s="145" t="s">
        <v>745</v>
      </c>
      <c r="M56" s="134" t="s">
        <v>744</v>
      </c>
    </row>
    <row r="57" spans="2:13" ht="18" customHeight="1" x14ac:dyDescent="0.25">
      <c r="B57" s="136" t="s">
        <v>743</v>
      </c>
      <c r="C57" s="137" t="s">
        <v>1092</v>
      </c>
      <c r="D57" s="137" t="s">
        <v>1092</v>
      </c>
      <c r="E57" s="137" t="s">
        <v>1092</v>
      </c>
      <c r="F57" s="137">
        <v>32288</v>
      </c>
      <c r="G57" s="137" t="s">
        <v>1092</v>
      </c>
      <c r="H57" s="137" t="s">
        <v>1092</v>
      </c>
      <c r="I57" s="137" t="s">
        <v>1092</v>
      </c>
      <c r="J57" s="137">
        <v>79201</v>
      </c>
      <c r="K57" s="137">
        <v>19628</v>
      </c>
      <c r="L57" s="137">
        <v>557</v>
      </c>
      <c r="M57" s="138">
        <f>IF((SUM(C57:L57))=0,"-",SUM(C57:L57))</f>
        <v>131674</v>
      </c>
    </row>
    <row r="58" spans="2:13" ht="18" customHeight="1" x14ac:dyDescent="0.25">
      <c r="B58" s="141" t="s">
        <v>742</v>
      </c>
      <c r="C58" s="138" t="s">
        <v>1092</v>
      </c>
      <c r="D58" s="138">
        <v>52</v>
      </c>
      <c r="E58" s="138" t="s">
        <v>1092</v>
      </c>
      <c r="F58" s="138">
        <v>4937</v>
      </c>
      <c r="G58" s="148" t="s">
        <v>1092</v>
      </c>
      <c r="H58" s="138" t="s">
        <v>1092</v>
      </c>
      <c r="I58" s="138">
        <v>242</v>
      </c>
      <c r="J58" s="138">
        <v>4533</v>
      </c>
      <c r="K58" s="138" t="s">
        <v>1092</v>
      </c>
      <c r="L58" s="138">
        <v>6717</v>
      </c>
      <c r="M58" s="138">
        <f t="shared" ref="M58:M73" si="4">IF((SUM(C58:L58))=0,"-",SUM(C58:L58))</f>
        <v>16481</v>
      </c>
    </row>
    <row r="59" spans="2:13" ht="18" customHeight="1" x14ac:dyDescent="0.25">
      <c r="B59" s="141" t="s">
        <v>741</v>
      </c>
      <c r="C59" s="138" t="s">
        <v>1092</v>
      </c>
      <c r="D59" s="138">
        <v>588</v>
      </c>
      <c r="E59" s="138" t="s">
        <v>1092</v>
      </c>
      <c r="F59" s="138">
        <v>480</v>
      </c>
      <c r="G59" s="148" t="s">
        <v>1092</v>
      </c>
      <c r="H59" s="138" t="s">
        <v>1092</v>
      </c>
      <c r="I59" s="138" t="s">
        <v>1092</v>
      </c>
      <c r="J59" s="138">
        <v>9838</v>
      </c>
      <c r="K59" s="138" t="s">
        <v>1092</v>
      </c>
      <c r="L59" s="138">
        <v>2227</v>
      </c>
      <c r="M59" s="138">
        <f t="shared" si="4"/>
        <v>13133</v>
      </c>
    </row>
    <row r="60" spans="2:13" ht="18" customHeight="1" x14ac:dyDescent="0.25">
      <c r="B60" s="141" t="s">
        <v>740</v>
      </c>
      <c r="C60" s="138" t="s">
        <v>1092</v>
      </c>
      <c r="D60" s="138" t="s">
        <v>1092</v>
      </c>
      <c r="E60" s="138" t="s">
        <v>1092</v>
      </c>
      <c r="F60" s="138">
        <v>4638</v>
      </c>
      <c r="G60" s="148" t="s">
        <v>1092</v>
      </c>
      <c r="H60" s="138" t="s">
        <v>1092</v>
      </c>
      <c r="I60" s="138" t="s">
        <v>1092</v>
      </c>
      <c r="J60" s="138">
        <v>2952</v>
      </c>
      <c r="K60" s="138" t="s">
        <v>1092</v>
      </c>
      <c r="L60" s="138" t="s">
        <v>1092</v>
      </c>
      <c r="M60" s="138">
        <f t="shared" si="4"/>
        <v>7590</v>
      </c>
    </row>
    <row r="61" spans="2:13" ht="18" customHeight="1" x14ac:dyDescent="0.25">
      <c r="B61" s="141" t="s">
        <v>739</v>
      </c>
      <c r="C61" s="138" t="s">
        <v>1092</v>
      </c>
      <c r="D61" s="138" t="s">
        <v>1092</v>
      </c>
      <c r="E61" s="138" t="s">
        <v>1092</v>
      </c>
      <c r="F61" s="138">
        <v>1467</v>
      </c>
      <c r="G61" s="148" t="s">
        <v>1092</v>
      </c>
      <c r="H61" s="138" t="s">
        <v>1092</v>
      </c>
      <c r="I61" s="138" t="s">
        <v>1092</v>
      </c>
      <c r="J61" s="138" t="s">
        <v>1092</v>
      </c>
      <c r="K61" s="138" t="s">
        <v>1092</v>
      </c>
      <c r="L61" s="138" t="s">
        <v>1092</v>
      </c>
      <c r="M61" s="138">
        <f t="shared" si="4"/>
        <v>1467</v>
      </c>
    </row>
    <row r="62" spans="2:13" ht="18" customHeight="1" x14ac:dyDescent="0.25">
      <c r="B62" s="141" t="s">
        <v>738</v>
      </c>
      <c r="C62" s="138">
        <v>1024</v>
      </c>
      <c r="D62" s="138" t="s">
        <v>1092</v>
      </c>
      <c r="E62" s="138" t="s">
        <v>1092</v>
      </c>
      <c r="F62" s="138" t="s">
        <v>1092</v>
      </c>
      <c r="G62" s="148" t="s">
        <v>1092</v>
      </c>
      <c r="H62" s="138" t="s">
        <v>1092</v>
      </c>
      <c r="I62" s="138" t="s">
        <v>1092</v>
      </c>
      <c r="J62" s="138">
        <v>1008</v>
      </c>
      <c r="K62" s="138" t="s">
        <v>1092</v>
      </c>
      <c r="L62" s="138">
        <v>16682</v>
      </c>
      <c r="M62" s="138">
        <f t="shared" si="4"/>
        <v>18714</v>
      </c>
    </row>
    <row r="63" spans="2:13" ht="18" customHeight="1" x14ac:dyDescent="0.25">
      <c r="B63" s="141" t="s">
        <v>737</v>
      </c>
      <c r="C63" s="138" t="s">
        <v>1092</v>
      </c>
      <c r="D63" s="138" t="s">
        <v>1092</v>
      </c>
      <c r="E63" s="138" t="s">
        <v>1092</v>
      </c>
      <c r="F63" s="138">
        <v>148</v>
      </c>
      <c r="G63" s="148" t="s">
        <v>1092</v>
      </c>
      <c r="H63" s="138" t="s">
        <v>1092</v>
      </c>
      <c r="I63" s="138" t="s">
        <v>1092</v>
      </c>
      <c r="J63" s="138">
        <v>1868</v>
      </c>
      <c r="K63" s="138">
        <v>3513</v>
      </c>
      <c r="L63" s="138" t="s">
        <v>1092</v>
      </c>
      <c r="M63" s="138">
        <f t="shared" si="4"/>
        <v>5529</v>
      </c>
    </row>
    <row r="64" spans="2:13" ht="18" customHeight="1" x14ac:dyDescent="0.25">
      <c r="B64" s="141" t="s">
        <v>736</v>
      </c>
      <c r="C64" s="138" t="s">
        <v>1092</v>
      </c>
      <c r="D64" s="138" t="s">
        <v>1092</v>
      </c>
      <c r="E64" s="138" t="s">
        <v>1092</v>
      </c>
      <c r="F64" s="138" t="s">
        <v>1092</v>
      </c>
      <c r="G64" s="148" t="s">
        <v>1092</v>
      </c>
      <c r="H64" s="138" t="s">
        <v>1092</v>
      </c>
      <c r="I64" s="138" t="s">
        <v>1092</v>
      </c>
      <c r="J64" s="138">
        <v>1701</v>
      </c>
      <c r="K64" s="138" t="s">
        <v>1092</v>
      </c>
      <c r="L64" s="138">
        <v>930</v>
      </c>
      <c r="M64" s="138">
        <f t="shared" si="4"/>
        <v>2631</v>
      </c>
    </row>
    <row r="65" spans="2:13" ht="18" customHeight="1" x14ac:dyDescent="0.25">
      <c r="B65" s="141" t="s">
        <v>735</v>
      </c>
      <c r="C65" s="138">
        <v>8934</v>
      </c>
      <c r="D65" s="138">
        <v>21945</v>
      </c>
      <c r="E65" s="138" t="s">
        <v>1092</v>
      </c>
      <c r="F65" s="138">
        <v>3262</v>
      </c>
      <c r="G65" s="148">
        <v>2382</v>
      </c>
      <c r="H65" s="138" t="s">
        <v>1092</v>
      </c>
      <c r="I65" s="138">
        <v>11527</v>
      </c>
      <c r="J65" s="138">
        <v>22972</v>
      </c>
      <c r="K65" s="138">
        <v>199688</v>
      </c>
      <c r="L65" s="138">
        <v>13545</v>
      </c>
      <c r="M65" s="138">
        <f t="shared" si="4"/>
        <v>284255</v>
      </c>
    </row>
    <row r="66" spans="2:13" ht="18" customHeight="1" x14ac:dyDescent="0.25">
      <c r="B66" s="141" t="s">
        <v>734</v>
      </c>
      <c r="C66" s="138" t="s">
        <v>1092</v>
      </c>
      <c r="D66" s="138">
        <v>545</v>
      </c>
      <c r="E66" s="138" t="s">
        <v>1092</v>
      </c>
      <c r="F66" s="138">
        <v>3940</v>
      </c>
      <c r="G66" s="148" t="s">
        <v>1092</v>
      </c>
      <c r="H66" s="138" t="s">
        <v>1092</v>
      </c>
      <c r="I66" s="138" t="s">
        <v>1092</v>
      </c>
      <c r="J66" s="138">
        <v>2458</v>
      </c>
      <c r="K66" s="138" t="s">
        <v>1092</v>
      </c>
      <c r="L66" s="138">
        <v>3584</v>
      </c>
      <c r="M66" s="138">
        <f t="shared" si="4"/>
        <v>10527</v>
      </c>
    </row>
    <row r="67" spans="2:13" ht="18" customHeight="1" x14ac:dyDescent="0.25">
      <c r="B67" s="141" t="s">
        <v>733</v>
      </c>
      <c r="C67" s="138" t="s">
        <v>1092</v>
      </c>
      <c r="D67" s="138">
        <v>1299</v>
      </c>
      <c r="E67" s="138" t="s">
        <v>1092</v>
      </c>
      <c r="F67" s="138">
        <v>4506</v>
      </c>
      <c r="G67" s="148" t="s">
        <v>1092</v>
      </c>
      <c r="H67" s="138" t="s">
        <v>1092</v>
      </c>
      <c r="I67" s="138" t="s">
        <v>1092</v>
      </c>
      <c r="J67" s="138">
        <v>1679</v>
      </c>
      <c r="K67" s="138" t="s">
        <v>1092</v>
      </c>
      <c r="L67" s="138" t="s">
        <v>1092</v>
      </c>
      <c r="M67" s="138">
        <f t="shared" si="4"/>
        <v>7484</v>
      </c>
    </row>
    <row r="68" spans="2:13" ht="18" customHeight="1" x14ac:dyDescent="0.25">
      <c r="B68" s="141" t="s">
        <v>732</v>
      </c>
      <c r="C68" s="138" t="s">
        <v>1092</v>
      </c>
      <c r="D68" s="138">
        <v>144123</v>
      </c>
      <c r="E68" s="138">
        <v>13010</v>
      </c>
      <c r="F68" s="138">
        <v>390501</v>
      </c>
      <c r="G68" s="148">
        <v>14313</v>
      </c>
      <c r="H68" s="138" t="s">
        <v>1092</v>
      </c>
      <c r="I68" s="138" t="s">
        <v>1092</v>
      </c>
      <c r="J68" s="138">
        <v>54664</v>
      </c>
      <c r="K68" s="138">
        <v>7627</v>
      </c>
      <c r="L68" s="138">
        <v>11529</v>
      </c>
      <c r="M68" s="138">
        <f t="shared" si="4"/>
        <v>635767</v>
      </c>
    </row>
    <row r="69" spans="2:13" ht="18" customHeight="1" x14ac:dyDescent="0.25">
      <c r="B69" s="141" t="s">
        <v>731</v>
      </c>
      <c r="C69" s="138" t="s">
        <v>1092</v>
      </c>
      <c r="D69" s="138" t="s">
        <v>1092</v>
      </c>
      <c r="E69" s="138">
        <v>125</v>
      </c>
      <c r="F69" s="138">
        <v>103</v>
      </c>
      <c r="G69" s="148" t="s">
        <v>1092</v>
      </c>
      <c r="H69" s="138" t="s">
        <v>1092</v>
      </c>
      <c r="I69" s="138" t="s">
        <v>1092</v>
      </c>
      <c r="J69" s="138" t="s">
        <v>1092</v>
      </c>
      <c r="K69" s="138" t="s">
        <v>1092</v>
      </c>
      <c r="L69" s="138" t="s">
        <v>1092</v>
      </c>
      <c r="M69" s="138">
        <f t="shared" si="4"/>
        <v>228</v>
      </c>
    </row>
    <row r="70" spans="2:13" ht="18" customHeight="1" x14ac:dyDescent="0.25">
      <c r="B70" s="141" t="s">
        <v>730</v>
      </c>
      <c r="C70" s="138" t="s">
        <v>1092</v>
      </c>
      <c r="D70" s="138">
        <v>6400</v>
      </c>
      <c r="E70" s="138">
        <v>5467</v>
      </c>
      <c r="F70" s="138">
        <v>4869</v>
      </c>
      <c r="G70" s="148" t="s">
        <v>1092</v>
      </c>
      <c r="H70" s="138" t="s">
        <v>1092</v>
      </c>
      <c r="I70" s="138" t="s">
        <v>1092</v>
      </c>
      <c r="J70" s="138" t="s">
        <v>1092</v>
      </c>
      <c r="K70" s="138" t="s">
        <v>1092</v>
      </c>
      <c r="L70" s="138" t="s">
        <v>1092</v>
      </c>
      <c r="M70" s="138">
        <f t="shared" si="4"/>
        <v>16736</v>
      </c>
    </row>
    <row r="71" spans="2:13" ht="18" customHeight="1" x14ac:dyDescent="0.25">
      <c r="B71" s="141" t="s">
        <v>729</v>
      </c>
      <c r="C71" s="138" t="s">
        <v>1092</v>
      </c>
      <c r="D71" s="138">
        <v>475</v>
      </c>
      <c r="E71" s="138">
        <v>1684</v>
      </c>
      <c r="F71" s="138">
        <v>44828</v>
      </c>
      <c r="G71" s="148">
        <v>1008</v>
      </c>
      <c r="H71" s="138" t="s">
        <v>1092</v>
      </c>
      <c r="I71" s="138">
        <v>904</v>
      </c>
      <c r="J71" s="138">
        <v>2723</v>
      </c>
      <c r="K71" s="138" t="s">
        <v>1092</v>
      </c>
      <c r="L71" s="138">
        <v>450</v>
      </c>
      <c r="M71" s="138">
        <f t="shared" si="4"/>
        <v>52072</v>
      </c>
    </row>
    <row r="72" spans="2:13" ht="18" customHeight="1" x14ac:dyDescent="0.25">
      <c r="B72" s="141" t="s">
        <v>728</v>
      </c>
      <c r="C72" s="138" t="s">
        <v>1092</v>
      </c>
      <c r="D72" s="138" t="s">
        <v>1092</v>
      </c>
      <c r="E72" s="138" t="s">
        <v>1092</v>
      </c>
      <c r="F72" s="138" t="s">
        <v>1092</v>
      </c>
      <c r="G72" s="148" t="s">
        <v>1092</v>
      </c>
      <c r="H72" s="138" t="s">
        <v>1092</v>
      </c>
      <c r="I72" s="138" t="s">
        <v>1092</v>
      </c>
      <c r="J72" s="138" t="s">
        <v>1092</v>
      </c>
      <c r="K72" s="138" t="s">
        <v>1092</v>
      </c>
      <c r="L72" s="138" t="s">
        <v>1092</v>
      </c>
      <c r="M72" s="138" t="str">
        <f t="shared" si="4"/>
        <v>-</v>
      </c>
    </row>
    <row r="73" spans="2:13" ht="18" customHeight="1" x14ac:dyDescent="0.25">
      <c r="B73" s="139" t="s">
        <v>727</v>
      </c>
      <c r="C73" s="138" t="s">
        <v>1092</v>
      </c>
      <c r="D73" s="138" t="s">
        <v>1092</v>
      </c>
      <c r="E73" s="138">
        <v>228</v>
      </c>
      <c r="F73" s="138">
        <v>109</v>
      </c>
      <c r="G73" s="138" t="s">
        <v>1092</v>
      </c>
      <c r="H73" s="138" t="s">
        <v>1092</v>
      </c>
      <c r="I73" s="138" t="s">
        <v>1092</v>
      </c>
      <c r="J73" s="138">
        <v>3505</v>
      </c>
      <c r="K73" s="138">
        <v>5004</v>
      </c>
      <c r="L73" s="138" t="s">
        <v>1092</v>
      </c>
      <c r="M73" s="138">
        <f t="shared" si="4"/>
        <v>8846</v>
      </c>
    </row>
    <row r="74" spans="2:13" ht="18" customHeight="1" x14ac:dyDescent="0.25">
      <c r="B74" s="143" t="s">
        <v>545</v>
      </c>
      <c r="C74" s="144">
        <f>IF((SUM(C57:C73))=0,"-",SUM(C57:C73))</f>
        <v>9958</v>
      </c>
      <c r="D74" s="144">
        <f t="shared" ref="D74:M74" si="5">IF((SUM(D57:D73))=0,"-",SUM(D57:D73))</f>
        <v>175427</v>
      </c>
      <c r="E74" s="144">
        <f t="shared" si="5"/>
        <v>20514</v>
      </c>
      <c r="F74" s="144">
        <f t="shared" si="5"/>
        <v>496076</v>
      </c>
      <c r="G74" s="144">
        <f t="shared" si="5"/>
        <v>17703</v>
      </c>
      <c r="H74" s="144" t="str">
        <f t="shared" si="5"/>
        <v>-</v>
      </c>
      <c r="I74" s="144">
        <f t="shared" si="5"/>
        <v>12673</v>
      </c>
      <c r="J74" s="144">
        <f t="shared" si="5"/>
        <v>189102</v>
      </c>
      <c r="K74" s="144">
        <f t="shared" si="5"/>
        <v>235460</v>
      </c>
      <c r="L74" s="144">
        <f t="shared" si="5"/>
        <v>56221</v>
      </c>
      <c r="M74" s="144">
        <f t="shared" si="5"/>
        <v>1213134</v>
      </c>
    </row>
    <row r="75" spans="2:13" ht="19.899999999999999" customHeight="1" x14ac:dyDescent="0.25">
      <c r="B75" s="149" t="s">
        <v>759</v>
      </c>
    </row>
    <row r="76" spans="2:13" ht="15" customHeight="1" x14ac:dyDescent="0.25">
      <c r="B76" s="128" t="s">
        <v>756</v>
      </c>
    </row>
    <row r="78" spans="2:13" s="135" customFormat="1" ht="18" customHeight="1" x14ac:dyDescent="0.25">
      <c r="B78" s="131" t="s">
        <v>755</v>
      </c>
      <c r="C78" s="132" t="s">
        <v>754</v>
      </c>
      <c r="D78" s="132" t="s">
        <v>753</v>
      </c>
      <c r="E78" s="132" t="s">
        <v>752</v>
      </c>
      <c r="F78" s="132" t="s">
        <v>751</v>
      </c>
      <c r="G78" s="132" t="s">
        <v>750</v>
      </c>
      <c r="H78" s="132" t="s">
        <v>749</v>
      </c>
      <c r="I78" s="132" t="s">
        <v>748</v>
      </c>
      <c r="J78" s="132" t="s">
        <v>747</v>
      </c>
      <c r="K78" s="132" t="s">
        <v>746</v>
      </c>
      <c r="L78" s="132" t="s">
        <v>745</v>
      </c>
      <c r="M78" s="134" t="s">
        <v>744</v>
      </c>
    </row>
    <row r="79" spans="2:13" ht="18" customHeight="1" x14ac:dyDescent="0.25">
      <c r="B79" s="136" t="s">
        <v>743</v>
      </c>
      <c r="C79" s="137" t="s">
        <v>1092</v>
      </c>
      <c r="D79" s="137" t="s">
        <v>1092</v>
      </c>
      <c r="E79" s="137" t="s">
        <v>1092</v>
      </c>
      <c r="F79" s="137">
        <v>-5639</v>
      </c>
      <c r="G79" s="137" t="s">
        <v>1092</v>
      </c>
      <c r="H79" s="137" t="s">
        <v>1092</v>
      </c>
      <c r="I79" s="137">
        <v>-1609</v>
      </c>
      <c r="J79" s="137">
        <v>14175</v>
      </c>
      <c r="K79" s="137">
        <v>7360</v>
      </c>
      <c r="L79" s="137">
        <v>-77</v>
      </c>
      <c r="M79" s="138">
        <f>IF((SUM(C79:L79))=0,"-",SUM(C79:L79))</f>
        <v>14210</v>
      </c>
    </row>
    <row r="80" spans="2:13" ht="18" customHeight="1" x14ac:dyDescent="0.25">
      <c r="B80" s="141" t="s">
        <v>742</v>
      </c>
      <c r="C80" s="138" t="s">
        <v>1092</v>
      </c>
      <c r="D80" s="138">
        <v>-9</v>
      </c>
      <c r="E80" s="138" t="s">
        <v>1092</v>
      </c>
      <c r="F80" s="138">
        <v>-331</v>
      </c>
      <c r="G80" s="138" t="s">
        <v>1092</v>
      </c>
      <c r="H80" s="138" t="s">
        <v>1092</v>
      </c>
      <c r="I80" s="138">
        <v>176</v>
      </c>
      <c r="J80" s="138">
        <v>3044</v>
      </c>
      <c r="K80" s="138" t="s">
        <v>1092</v>
      </c>
      <c r="L80" s="138">
        <v>-540</v>
      </c>
      <c r="M80" s="138">
        <f t="shared" ref="M80:M95" si="6">IF((SUM(C80:L80))=0,"-",SUM(C80:L80))</f>
        <v>2340</v>
      </c>
    </row>
    <row r="81" spans="2:13" ht="18" customHeight="1" x14ac:dyDescent="0.25">
      <c r="B81" s="141" t="s">
        <v>741</v>
      </c>
      <c r="C81" s="138" t="s">
        <v>1092</v>
      </c>
      <c r="D81" s="138">
        <v>45</v>
      </c>
      <c r="E81" s="138" t="s">
        <v>1092</v>
      </c>
      <c r="F81" s="138">
        <v>-84</v>
      </c>
      <c r="G81" s="138" t="s">
        <v>1092</v>
      </c>
      <c r="H81" s="138" t="s">
        <v>1092</v>
      </c>
      <c r="I81" s="138">
        <v>-4</v>
      </c>
      <c r="J81" s="138">
        <v>489</v>
      </c>
      <c r="K81" s="138" t="s">
        <v>1092</v>
      </c>
      <c r="L81" s="138">
        <v>-1012</v>
      </c>
      <c r="M81" s="138">
        <f t="shared" si="6"/>
        <v>-566</v>
      </c>
    </row>
    <row r="82" spans="2:13" ht="18" customHeight="1" x14ac:dyDescent="0.25">
      <c r="B82" s="141" t="s">
        <v>740</v>
      </c>
      <c r="C82" s="138" t="s">
        <v>1092</v>
      </c>
      <c r="D82" s="138" t="s">
        <v>1092</v>
      </c>
      <c r="E82" s="138" t="s">
        <v>1092</v>
      </c>
      <c r="F82" s="138">
        <v>10147</v>
      </c>
      <c r="G82" s="138" t="s">
        <v>1092</v>
      </c>
      <c r="H82" s="138" t="s">
        <v>1092</v>
      </c>
      <c r="I82" s="138" t="s">
        <v>1092</v>
      </c>
      <c r="J82" s="138">
        <v>-3791</v>
      </c>
      <c r="K82" s="138" t="s">
        <v>1092</v>
      </c>
      <c r="L82" s="138" t="s">
        <v>1092</v>
      </c>
      <c r="M82" s="138">
        <f t="shared" si="6"/>
        <v>6356</v>
      </c>
    </row>
    <row r="83" spans="2:13" ht="18" customHeight="1" x14ac:dyDescent="0.25">
      <c r="B83" s="141" t="s">
        <v>739</v>
      </c>
      <c r="C83" s="138" t="s">
        <v>1092</v>
      </c>
      <c r="D83" s="138" t="s">
        <v>1092</v>
      </c>
      <c r="E83" s="138">
        <v>256</v>
      </c>
      <c r="F83" s="138">
        <v>-4281</v>
      </c>
      <c r="G83" s="138" t="s">
        <v>1092</v>
      </c>
      <c r="H83" s="138" t="s">
        <v>1092</v>
      </c>
      <c r="I83" s="138" t="s">
        <v>1092</v>
      </c>
      <c r="J83" s="138" t="s">
        <v>1092</v>
      </c>
      <c r="K83" s="138" t="s">
        <v>1092</v>
      </c>
      <c r="L83" s="138">
        <v>27</v>
      </c>
      <c r="M83" s="138">
        <f t="shared" si="6"/>
        <v>-3998</v>
      </c>
    </row>
    <row r="84" spans="2:13" ht="18" customHeight="1" x14ac:dyDescent="0.25">
      <c r="B84" s="141" t="s">
        <v>738</v>
      </c>
      <c r="C84" s="138">
        <v>330</v>
      </c>
      <c r="D84" s="138" t="s">
        <v>1092</v>
      </c>
      <c r="E84" s="138" t="s">
        <v>1092</v>
      </c>
      <c r="F84" s="138" t="s">
        <v>1092</v>
      </c>
      <c r="G84" s="138" t="s">
        <v>1092</v>
      </c>
      <c r="H84" s="138" t="s">
        <v>1092</v>
      </c>
      <c r="I84" s="138" t="s">
        <v>1092</v>
      </c>
      <c r="J84" s="138">
        <v>-122</v>
      </c>
      <c r="K84" s="138" t="s">
        <v>1092</v>
      </c>
      <c r="L84" s="138">
        <v>-9667</v>
      </c>
      <c r="M84" s="138">
        <f t="shared" si="6"/>
        <v>-9459</v>
      </c>
    </row>
    <row r="85" spans="2:13" ht="18" customHeight="1" x14ac:dyDescent="0.25">
      <c r="B85" s="141" t="s">
        <v>737</v>
      </c>
      <c r="C85" s="138" t="s">
        <v>1092</v>
      </c>
      <c r="D85" s="138" t="s">
        <v>1092</v>
      </c>
      <c r="E85" s="138" t="s">
        <v>1092</v>
      </c>
      <c r="F85" s="138">
        <v>62</v>
      </c>
      <c r="G85" s="138" t="s">
        <v>1092</v>
      </c>
      <c r="H85" s="138" t="s">
        <v>1092</v>
      </c>
      <c r="I85" s="138" t="s">
        <v>1092</v>
      </c>
      <c r="J85" s="138">
        <v>5</v>
      </c>
      <c r="K85" s="138">
        <v>75</v>
      </c>
      <c r="L85" s="138" t="s">
        <v>1092</v>
      </c>
      <c r="M85" s="138">
        <f t="shared" si="6"/>
        <v>142</v>
      </c>
    </row>
    <row r="86" spans="2:13" ht="18" customHeight="1" x14ac:dyDescent="0.25">
      <c r="B86" s="141" t="s">
        <v>736</v>
      </c>
      <c r="C86" s="138" t="s">
        <v>1092</v>
      </c>
      <c r="D86" s="138" t="s">
        <v>1092</v>
      </c>
      <c r="E86" s="138" t="s">
        <v>1092</v>
      </c>
      <c r="F86" s="138" t="s">
        <v>1092</v>
      </c>
      <c r="G86" s="138" t="s">
        <v>1092</v>
      </c>
      <c r="H86" s="138" t="s">
        <v>1092</v>
      </c>
      <c r="I86" s="138" t="s">
        <v>1092</v>
      </c>
      <c r="J86" s="138">
        <v>35</v>
      </c>
      <c r="K86" s="138" t="s">
        <v>1092</v>
      </c>
      <c r="L86" s="138">
        <v>-120</v>
      </c>
      <c r="M86" s="138">
        <f t="shared" si="6"/>
        <v>-85</v>
      </c>
    </row>
    <row r="87" spans="2:13" ht="18" customHeight="1" x14ac:dyDescent="0.25">
      <c r="B87" s="141" t="s">
        <v>735</v>
      </c>
      <c r="C87" s="138">
        <v>117</v>
      </c>
      <c r="D87" s="138">
        <v>-781</v>
      </c>
      <c r="E87" s="138">
        <v>37</v>
      </c>
      <c r="F87" s="138">
        <v>4904</v>
      </c>
      <c r="G87" s="138">
        <v>-137</v>
      </c>
      <c r="H87" s="138" t="s">
        <v>1092</v>
      </c>
      <c r="I87" s="138">
        <v>-6325</v>
      </c>
      <c r="J87" s="138">
        <v>-8482</v>
      </c>
      <c r="K87" s="138">
        <v>-32723</v>
      </c>
      <c r="L87" s="138">
        <v>-4105</v>
      </c>
      <c r="M87" s="138">
        <f t="shared" si="6"/>
        <v>-47495</v>
      </c>
    </row>
    <row r="88" spans="2:13" ht="18" customHeight="1" x14ac:dyDescent="0.25">
      <c r="B88" s="141" t="s">
        <v>734</v>
      </c>
      <c r="C88" s="138" t="s">
        <v>1092</v>
      </c>
      <c r="D88" s="138">
        <v>681</v>
      </c>
      <c r="E88" s="138" t="s">
        <v>1092</v>
      </c>
      <c r="F88" s="138">
        <v>9</v>
      </c>
      <c r="G88" s="138" t="s">
        <v>1092</v>
      </c>
      <c r="H88" s="138" t="s">
        <v>1092</v>
      </c>
      <c r="I88" s="138" t="s">
        <v>1092</v>
      </c>
      <c r="J88" s="138">
        <v>-268</v>
      </c>
      <c r="K88" s="138" t="s">
        <v>1092</v>
      </c>
      <c r="L88" s="138">
        <v>148</v>
      </c>
      <c r="M88" s="138">
        <f t="shared" si="6"/>
        <v>570</v>
      </c>
    </row>
    <row r="89" spans="2:13" ht="18" customHeight="1" x14ac:dyDescent="0.25">
      <c r="B89" s="141" t="s">
        <v>733</v>
      </c>
      <c r="C89" s="138" t="s">
        <v>1092</v>
      </c>
      <c r="D89" s="138">
        <v>3496</v>
      </c>
      <c r="E89" s="138" t="s">
        <v>1092</v>
      </c>
      <c r="F89" s="138">
        <v>-11718</v>
      </c>
      <c r="G89" s="138" t="s">
        <v>1092</v>
      </c>
      <c r="H89" s="138" t="s">
        <v>1092</v>
      </c>
      <c r="I89" s="138" t="s">
        <v>1092</v>
      </c>
      <c r="J89" s="138">
        <v>-1167</v>
      </c>
      <c r="K89" s="138" t="s">
        <v>1092</v>
      </c>
      <c r="L89" s="138" t="s">
        <v>1092</v>
      </c>
      <c r="M89" s="138">
        <f t="shared" si="6"/>
        <v>-9389</v>
      </c>
    </row>
    <row r="90" spans="2:13" ht="18" customHeight="1" x14ac:dyDescent="0.25">
      <c r="B90" s="141" t="s">
        <v>732</v>
      </c>
      <c r="C90" s="138" t="s">
        <v>1092</v>
      </c>
      <c r="D90" s="138">
        <v>-5614</v>
      </c>
      <c r="E90" s="138">
        <v>-3123</v>
      </c>
      <c r="F90" s="138">
        <v>64141</v>
      </c>
      <c r="G90" s="138">
        <v>2005</v>
      </c>
      <c r="H90" s="138" t="s">
        <v>1092</v>
      </c>
      <c r="I90" s="138" t="s">
        <v>1092</v>
      </c>
      <c r="J90" s="138">
        <v>19466</v>
      </c>
      <c r="K90" s="138">
        <v>1684</v>
      </c>
      <c r="L90" s="138">
        <v>-377</v>
      </c>
      <c r="M90" s="138">
        <f t="shared" si="6"/>
        <v>78182</v>
      </c>
    </row>
    <row r="91" spans="2:13" ht="18" customHeight="1" x14ac:dyDescent="0.25">
      <c r="B91" s="141" t="s">
        <v>731</v>
      </c>
      <c r="C91" s="138" t="s">
        <v>1092</v>
      </c>
      <c r="D91" s="138" t="s">
        <v>1092</v>
      </c>
      <c r="E91" s="138">
        <v>-176</v>
      </c>
      <c r="F91" s="138">
        <v>34</v>
      </c>
      <c r="G91" s="138" t="s">
        <v>1092</v>
      </c>
      <c r="H91" s="138" t="s">
        <v>1092</v>
      </c>
      <c r="I91" s="138" t="s">
        <v>1092</v>
      </c>
      <c r="J91" s="138" t="s">
        <v>1092</v>
      </c>
      <c r="K91" s="138" t="s">
        <v>1092</v>
      </c>
      <c r="L91" s="138" t="s">
        <v>1092</v>
      </c>
      <c r="M91" s="138">
        <f t="shared" si="6"/>
        <v>-142</v>
      </c>
    </row>
    <row r="92" spans="2:13" ht="18" customHeight="1" x14ac:dyDescent="0.25">
      <c r="B92" s="141" t="s">
        <v>730</v>
      </c>
      <c r="C92" s="138" t="s">
        <v>1092</v>
      </c>
      <c r="D92" s="138">
        <v>-683</v>
      </c>
      <c r="E92" s="138">
        <v>-3424</v>
      </c>
      <c r="F92" s="138">
        <v>931</v>
      </c>
      <c r="G92" s="138" t="s">
        <v>1092</v>
      </c>
      <c r="H92" s="138" t="s">
        <v>1092</v>
      </c>
      <c r="I92" s="138" t="s">
        <v>1092</v>
      </c>
      <c r="J92" s="138" t="s">
        <v>1092</v>
      </c>
      <c r="K92" s="138" t="s">
        <v>1092</v>
      </c>
      <c r="L92" s="138" t="s">
        <v>1092</v>
      </c>
      <c r="M92" s="138">
        <f t="shared" si="6"/>
        <v>-3176</v>
      </c>
    </row>
    <row r="93" spans="2:13" ht="18" customHeight="1" x14ac:dyDescent="0.25">
      <c r="B93" s="141" t="s">
        <v>729</v>
      </c>
      <c r="C93" s="138" t="s">
        <v>1092</v>
      </c>
      <c r="D93" s="138">
        <v>122</v>
      </c>
      <c r="E93" s="138">
        <v>-2268</v>
      </c>
      <c r="F93" s="138">
        <v>-9050</v>
      </c>
      <c r="G93" s="138">
        <v>385</v>
      </c>
      <c r="H93" s="138" t="s">
        <v>1092</v>
      </c>
      <c r="I93" s="138">
        <v>2788</v>
      </c>
      <c r="J93" s="138">
        <v>343</v>
      </c>
      <c r="K93" s="138" t="s">
        <v>1092</v>
      </c>
      <c r="L93" s="138">
        <v>-100</v>
      </c>
      <c r="M93" s="138">
        <f t="shared" si="6"/>
        <v>-7780</v>
      </c>
    </row>
    <row r="94" spans="2:13" ht="18" customHeight="1" x14ac:dyDescent="0.25">
      <c r="B94" s="141" t="s">
        <v>728</v>
      </c>
      <c r="C94" s="138" t="s">
        <v>1092</v>
      </c>
      <c r="D94" s="138" t="s">
        <v>1092</v>
      </c>
      <c r="E94" s="138" t="s">
        <v>1092</v>
      </c>
      <c r="F94" s="138" t="s">
        <v>1092</v>
      </c>
      <c r="G94" s="138" t="s">
        <v>1092</v>
      </c>
      <c r="H94" s="138" t="s">
        <v>1092</v>
      </c>
      <c r="I94" s="138" t="s">
        <v>1092</v>
      </c>
      <c r="J94" s="138" t="s">
        <v>1092</v>
      </c>
      <c r="K94" s="138" t="s">
        <v>1092</v>
      </c>
      <c r="L94" s="138" t="s">
        <v>1092</v>
      </c>
      <c r="M94" s="138" t="str">
        <f t="shared" si="6"/>
        <v>-</v>
      </c>
    </row>
    <row r="95" spans="2:13" ht="18" customHeight="1" x14ac:dyDescent="0.25">
      <c r="B95" s="139" t="s">
        <v>727</v>
      </c>
      <c r="C95" s="138" t="s">
        <v>1092</v>
      </c>
      <c r="D95" s="138" t="s">
        <v>1092</v>
      </c>
      <c r="E95" s="138">
        <v>2183</v>
      </c>
      <c r="F95" s="138">
        <v>8</v>
      </c>
      <c r="G95" s="138" t="s">
        <v>1092</v>
      </c>
      <c r="H95" s="138" t="s">
        <v>1092</v>
      </c>
      <c r="I95" s="138" t="s">
        <v>1092</v>
      </c>
      <c r="J95" s="138">
        <v>352</v>
      </c>
      <c r="K95" s="138">
        <v>-413</v>
      </c>
      <c r="L95" s="138" t="s">
        <v>1092</v>
      </c>
      <c r="M95" s="138">
        <f t="shared" si="6"/>
        <v>2130</v>
      </c>
    </row>
    <row r="96" spans="2:13" ht="18" customHeight="1" x14ac:dyDescent="0.25">
      <c r="B96" s="143" t="s">
        <v>545</v>
      </c>
      <c r="C96" s="144">
        <f t="shared" ref="C96:M96" si="7">IF((SUM(C79:C95))=0,"-",SUM(C79:C95))</f>
        <v>447</v>
      </c>
      <c r="D96" s="144">
        <f t="shared" si="7"/>
        <v>-2743</v>
      </c>
      <c r="E96" s="144">
        <f t="shared" si="7"/>
        <v>-6515</v>
      </c>
      <c r="F96" s="144">
        <f t="shared" si="7"/>
        <v>49133</v>
      </c>
      <c r="G96" s="144">
        <f t="shared" si="7"/>
        <v>2253</v>
      </c>
      <c r="H96" s="144" t="str">
        <f t="shared" si="7"/>
        <v>-</v>
      </c>
      <c r="I96" s="144">
        <f t="shared" si="7"/>
        <v>-4974</v>
      </c>
      <c r="J96" s="144">
        <f t="shared" si="7"/>
        <v>24079</v>
      </c>
      <c r="K96" s="144">
        <f t="shared" si="7"/>
        <v>-24017</v>
      </c>
      <c r="L96" s="144">
        <f t="shared" si="7"/>
        <v>-15823</v>
      </c>
      <c r="M96" s="144">
        <f t="shared" si="7"/>
        <v>21840</v>
      </c>
    </row>
    <row r="97" spans="2:13" ht="15" customHeight="1" x14ac:dyDescent="0.25">
      <c r="B97" s="146"/>
      <c r="C97" s="147"/>
      <c r="D97" s="147"/>
      <c r="E97" s="147"/>
      <c r="F97" s="147"/>
      <c r="G97" s="147"/>
      <c r="H97" s="147"/>
      <c r="I97" s="147"/>
      <c r="J97" s="147"/>
      <c r="K97" s="147"/>
      <c r="L97" s="147"/>
      <c r="M97" s="147"/>
    </row>
    <row r="98" spans="2:13" ht="15" customHeight="1" x14ac:dyDescent="0.25">
      <c r="B98" s="146"/>
      <c r="C98" s="147"/>
      <c r="D98" s="147"/>
      <c r="E98" s="147"/>
      <c r="F98" s="147"/>
      <c r="G98" s="147"/>
      <c r="H98" s="147"/>
      <c r="I98" s="147"/>
      <c r="J98" s="147"/>
      <c r="K98" s="147"/>
      <c r="L98" s="147"/>
      <c r="M98" s="147"/>
    </row>
    <row r="99" spans="2:13" ht="19.899999999999999" customHeight="1" x14ac:dyDescent="0.25">
      <c r="B99" s="127" t="s">
        <v>758</v>
      </c>
    </row>
    <row r="100" spans="2:13" ht="15" customHeight="1" x14ac:dyDescent="0.25">
      <c r="B100" s="128" t="s">
        <v>756</v>
      </c>
    </row>
    <row r="102" spans="2:13" s="135" customFormat="1" ht="18" customHeight="1" x14ac:dyDescent="0.25">
      <c r="B102" s="131" t="s">
        <v>755</v>
      </c>
      <c r="C102" s="134" t="s">
        <v>754</v>
      </c>
      <c r="D102" s="134" t="s">
        <v>753</v>
      </c>
      <c r="E102" s="134" t="s">
        <v>752</v>
      </c>
      <c r="F102" s="134" t="s">
        <v>751</v>
      </c>
      <c r="G102" s="134" t="s">
        <v>750</v>
      </c>
      <c r="H102" s="145" t="s">
        <v>749</v>
      </c>
      <c r="I102" s="145" t="s">
        <v>748</v>
      </c>
      <c r="J102" s="145" t="s">
        <v>747</v>
      </c>
      <c r="K102" s="145" t="s">
        <v>746</v>
      </c>
      <c r="L102" s="145" t="s">
        <v>745</v>
      </c>
      <c r="M102" s="134" t="s">
        <v>744</v>
      </c>
    </row>
    <row r="103" spans="2:13" ht="18" customHeight="1" x14ac:dyDescent="0.25">
      <c r="B103" s="136" t="s">
        <v>743</v>
      </c>
      <c r="C103" s="137" t="s">
        <v>1092</v>
      </c>
      <c r="D103" s="137" t="s">
        <v>1092</v>
      </c>
      <c r="E103" s="137" t="s">
        <v>1092</v>
      </c>
      <c r="F103" s="137">
        <v>24857</v>
      </c>
      <c r="G103" s="137" t="s">
        <v>1092</v>
      </c>
      <c r="H103" s="137" t="s">
        <v>1092</v>
      </c>
      <c r="I103" s="137">
        <v>-1</v>
      </c>
      <c r="J103" s="137">
        <v>5624</v>
      </c>
      <c r="K103" s="137">
        <v>27691</v>
      </c>
      <c r="L103" s="137">
        <v>179</v>
      </c>
      <c r="M103" s="138">
        <f>IF((SUM(C103:L103))=0,"-",SUM(C103:L103))</f>
        <v>58350</v>
      </c>
    </row>
    <row r="104" spans="2:13" ht="18" customHeight="1" x14ac:dyDescent="0.25">
      <c r="B104" s="141" t="s">
        <v>742</v>
      </c>
      <c r="C104" s="138" t="s">
        <v>1092</v>
      </c>
      <c r="D104" s="138">
        <v>1</v>
      </c>
      <c r="E104" s="138" t="s">
        <v>1092</v>
      </c>
      <c r="F104" s="138">
        <v>1551</v>
      </c>
      <c r="G104" s="138" t="s">
        <v>1092</v>
      </c>
      <c r="H104" s="138" t="s">
        <v>1092</v>
      </c>
      <c r="I104" s="138">
        <v>-11</v>
      </c>
      <c r="J104" s="138">
        <v>843</v>
      </c>
      <c r="K104" s="138" t="s">
        <v>1092</v>
      </c>
      <c r="L104" s="138">
        <v>3407</v>
      </c>
      <c r="M104" s="138">
        <f t="shared" ref="M104:M119" si="8">IF((SUM(C104:L104))=0,"-",SUM(C104:L104))</f>
        <v>5791</v>
      </c>
    </row>
    <row r="105" spans="2:13" ht="18" customHeight="1" x14ac:dyDescent="0.25">
      <c r="B105" s="141" t="s">
        <v>741</v>
      </c>
      <c r="C105" s="138" t="s">
        <v>1092</v>
      </c>
      <c r="D105" s="138">
        <v>81</v>
      </c>
      <c r="E105" s="138" t="s">
        <v>1092</v>
      </c>
      <c r="F105" s="138">
        <v>15</v>
      </c>
      <c r="G105" s="138" t="s">
        <v>1092</v>
      </c>
      <c r="H105" s="138" t="s">
        <v>1092</v>
      </c>
      <c r="I105" s="138" t="s">
        <v>1092</v>
      </c>
      <c r="J105" s="138">
        <v>815</v>
      </c>
      <c r="K105" s="138" t="s">
        <v>1092</v>
      </c>
      <c r="L105" s="138">
        <v>4</v>
      </c>
      <c r="M105" s="138">
        <f t="shared" si="8"/>
        <v>915</v>
      </c>
    </row>
    <row r="106" spans="2:13" ht="18" customHeight="1" x14ac:dyDescent="0.25">
      <c r="B106" s="141" t="s">
        <v>740</v>
      </c>
      <c r="C106" s="138" t="s">
        <v>1092</v>
      </c>
      <c r="D106" s="138" t="s">
        <v>1092</v>
      </c>
      <c r="E106" s="138" t="s">
        <v>1092</v>
      </c>
      <c r="F106" s="138">
        <v>4859</v>
      </c>
      <c r="G106" s="138" t="s">
        <v>1092</v>
      </c>
      <c r="H106" s="138" t="s">
        <v>1092</v>
      </c>
      <c r="I106" s="138" t="s">
        <v>1092</v>
      </c>
      <c r="J106" s="138">
        <v>1649</v>
      </c>
      <c r="K106" s="138" t="s">
        <v>1092</v>
      </c>
      <c r="L106" s="138" t="s">
        <v>1092</v>
      </c>
      <c r="M106" s="138">
        <f t="shared" si="8"/>
        <v>6508</v>
      </c>
    </row>
    <row r="107" spans="2:13" ht="18" customHeight="1" x14ac:dyDescent="0.25">
      <c r="B107" s="141" t="s">
        <v>739</v>
      </c>
      <c r="C107" s="138" t="s">
        <v>1092</v>
      </c>
      <c r="D107" s="138" t="s">
        <v>1092</v>
      </c>
      <c r="E107" s="138">
        <v>1</v>
      </c>
      <c r="F107" s="138">
        <v>19650</v>
      </c>
      <c r="G107" s="138" t="s">
        <v>1092</v>
      </c>
      <c r="H107" s="138" t="s">
        <v>1092</v>
      </c>
      <c r="I107" s="138" t="s">
        <v>1092</v>
      </c>
      <c r="J107" s="138" t="s">
        <v>1092</v>
      </c>
      <c r="K107" s="138" t="s">
        <v>1092</v>
      </c>
      <c r="L107" s="138" t="s">
        <v>1092</v>
      </c>
      <c r="M107" s="138">
        <f t="shared" si="8"/>
        <v>19651</v>
      </c>
    </row>
    <row r="108" spans="2:13" ht="18" customHeight="1" x14ac:dyDescent="0.25">
      <c r="B108" s="141" t="s">
        <v>738</v>
      </c>
      <c r="C108" s="138">
        <v>-1</v>
      </c>
      <c r="D108" s="138" t="s">
        <v>1092</v>
      </c>
      <c r="E108" s="138" t="s">
        <v>1092</v>
      </c>
      <c r="F108" s="138" t="s">
        <v>1092</v>
      </c>
      <c r="G108" s="138" t="s">
        <v>1092</v>
      </c>
      <c r="H108" s="138" t="s">
        <v>1092</v>
      </c>
      <c r="I108" s="138" t="s">
        <v>1092</v>
      </c>
      <c r="J108" s="138">
        <v>-73</v>
      </c>
      <c r="K108" s="138" t="s">
        <v>1092</v>
      </c>
      <c r="L108" s="138">
        <v>2700</v>
      </c>
      <c r="M108" s="138">
        <f t="shared" si="8"/>
        <v>2626</v>
      </c>
    </row>
    <row r="109" spans="2:13" ht="18" customHeight="1" x14ac:dyDescent="0.25">
      <c r="B109" s="141" t="s">
        <v>737</v>
      </c>
      <c r="C109" s="138" t="s">
        <v>1092</v>
      </c>
      <c r="D109" s="138" t="s">
        <v>1092</v>
      </c>
      <c r="E109" s="138" t="s">
        <v>1092</v>
      </c>
      <c r="F109" s="138">
        <v>62</v>
      </c>
      <c r="G109" s="138" t="s">
        <v>1092</v>
      </c>
      <c r="H109" s="138" t="s">
        <v>1092</v>
      </c>
      <c r="I109" s="138" t="s">
        <v>1092</v>
      </c>
      <c r="J109" s="138">
        <v>69</v>
      </c>
      <c r="K109" s="138">
        <v>39</v>
      </c>
      <c r="L109" s="138" t="s">
        <v>1092</v>
      </c>
      <c r="M109" s="138">
        <f t="shared" si="8"/>
        <v>170</v>
      </c>
    </row>
    <row r="110" spans="2:13" ht="18" customHeight="1" x14ac:dyDescent="0.25">
      <c r="B110" s="141" t="s">
        <v>736</v>
      </c>
      <c r="C110" s="138" t="s">
        <v>1092</v>
      </c>
      <c r="D110" s="138" t="s">
        <v>1092</v>
      </c>
      <c r="E110" s="138" t="s">
        <v>1092</v>
      </c>
      <c r="F110" s="138" t="s">
        <v>1092</v>
      </c>
      <c r="G110" s="138" t="s">
        <v>1092</v>
      </c>
      <c r="H110" s="138" t="s">
        <v>1092</v>
      </c>
      <c r="I110" s="138" t="s">
        <v>1092</v>
      </c>
      <c r="J110" s="138">
        <v>14</v>
      </c>
      <c r="K110" s="138" t="s">
        <v>1092</v>
      </c>
      <c r="L110" s="138">
        <v>9</v>
      </c>
      <c r="M110" s="138">
        <f t="shared" si="8"/>
        <v>23</v>
      </c>
    </row>
    <row r="111" spans="2:13" ht="18" customHeight="1" x14ac:dyDescent="0.25">
      <c r="B111" s="141" t="s">
        <v>735</v>
      </c>
      <c r="C111" s="138">
        <v>18</v>
      </c>
      <c r="D111" s="138">
        <v>11264</v>
      </c>
      <c r="E111" s="138">
        <v>1</v>
      </c>
      <c r="F111" s="138">
        <v>5304</v>
      </c>
      <c r="G111" s="138">
        <v>-20</v>
      </c>
      <c r="H111" s="138" t="s">
        <v>1092</v>
      </c>
      <c r="I111" s="138">
        <v>7362</v>
      </c>
      <c r="J111" s="138">
        <v>1539</v>
      </c>
      <c r="K111" s="138">
        <v>13193</v>
      </c>
      <c r="L111" s="138">
        <v>739</v>
      </c>
      <c r="M111" s="138">
        <f t="shared" si="8"/>
        <v>39400</v>
      </c>
    </row>
    <row r="112" spans="2:13" ht="18" customHeight="1" x14ac:dyDescent="0.25">
      <c r="B112" s="141" t="s">
        <v>734</v>
      </c>
      <c r="C112" s="138" t="s">
        <v>1092</v>
      </c>
      <c r="D112" s="138">
        <v>3</v>
      </c>
      <c r="E112" s="138" t="s">
        <v>1092</v>
      </c>
      <c r="F112" s="138">
        <v>83</v>
      </c>
      <c r="G112" s="138" t="s">
        <v>1092</v>
      </c>
      <c r="H112" s="138" t="s">
        <v>1092</v>
      </c>
      <c r="I112" s="138" t="s">
        <v>1092</v>
      </c>
      <c r="J112" s="138">
        <v>21</v>
      </c>
      <c r="K112" s="138" t="s">
        <v>1092</v>
      </c>
      <c r="L112" s="138">
        <v>10</v>
      </c>
      <c r="M112" s="138">
        <f t="shared" si="8"/>
        <v>117</v>
      </c>
    </row>
    <row r="113" spans="2:13" ht="18" customHeight="1" x14ac:dyDescent="0.25">
      <c r="B113" s="141" t="s">
        <v>733</v>
      </c>
      <c r="C113" s="138" t="s">
        <v>1092</v>
      </c>
      <c r="D113" s="138">
        <v>11421</v>
      </c>
      <c r="E113" s="138" t="s">
        <v>1092</v>
      </c>
      <c r="F113" s="138">
        <v>7200</v>
      </c>
      <c r="G113" s="138" t="s">
        <v>1092</v>
      </c>
      <c r="H113" s="138" t="s">
        <v>1092</v>
      </c>
      <c r="I113" s="138" t="s">
        <v>1092</v>
      </c>
      <c r="J113" s="138">
        <v>533</v>
      </c>
      <c r="K113" s="138" t="s">
        <v>1092</v>
      </c>
      <c r="L113" s="138" t="s">
        <v>1092</v>
      </c>
      <c r="M113" s="138">
        <f t="shared" si="8"/>
        <v>19154</v>
      </c>
    </row>
    <row r="114" spans="2:13" ht="18" customHeight="1" x14ac:dyDescent="0.25">
      <c r="B114" s="141" t="s">
        <v>732</v>
      </c>
      <c r="C114" s="138" t="s">
        <v>1092</v>
      </c>
      <c r="D114" s="138">
        <v>43778</v>
      </c>
      <c r="E114" s="138">
        <v>493</v>
      </c>
      <c r="F114" s="138">
        <v>97984</v>
      </c>
      <c r="G114" s="138">
        <v>5210</v>
      </c>
      <c r="H114" s="138" t="s">
        <v>1092</v>
      </c>
      <c r="I114" s="138" t="s">
        <v>1092</v>
      </c>
      <c r="J114" s="138">
        <v>1509</v>
      </c>
      <c r="K114" s="138">
        <v>24</v>
      </c>
      <c r="L114" s="138">
        <v>163</v>
      </c>
      <c r="M114" s="138">
        <f t="shared" si="8"/>
        <v>149161</v>
      </c>
    </row>
    <row r="115" spans="2:13" ht="18" customHeight="1" x14ac:dyDescent="0.25">
      <c r="B115" s="141" t="s">
        <v>731</v>
      </c>
      <c r="C115" s="138" t="s">
        <v>1092</v>
      </c>
      <c r="D115" s="138" t="s">
        <v>1092</v>
      </c>
      <c r="E115" s="138">
        <v>-63</v>
      </c>
      <c r="F115" s="138">
        <v>13</v>
      </c>
      <c r="G115" s="138" t="s">
        <v>1092</v>
      </c>
      <c r="H115" s="138" t="s">
        <v>1092</v>
      </c>
      <c r="I115" s="138" t="s">
        <v>1092</v>
      </c>
      <c r="J115" s="138" t="s">
        <v>1092</v>
      </c>
      <c r="K115" s="138" t="s">
        <v>1092</v>
      </c>
      <c r="L115" s="138" t="s">
        <v>1092</v>
      </c>
      <c r="M115" s="138">
        <f t="shared" si="8"/>
        <v>-50</v>
      </c>
    </row>
    <row r="116" spans="2:13" ht="18" customHeight="1" x14ac:dyDescent="0.25">
      <c r="B116" s="141" t="s">
        <v>730</v>
      </c>
      <c r="C116" s="138" t="s">
        <v>1092</v>
      </c>
      <c r="D116" s="138">
        <v>773</v>
      </c>
      <c r="E116" s="138">
        <v>15175</v>
      </c>
      <c r="F116" s="138">
        <v>221</v>
      </c>
      <c r="G116" s="138" t="s">
        <v>1092</v>
      </c>
      <c r="H116" s="138" t="s">
        <v>1092</v>
      </c>
      <c r="I116" s="138" t="s">
        <v>1092</v>
      </c>
      <c r="J116" s="138" t="s">
        <v>1092</v>
      </c>
      <c r="K116" s="138" t="s">
        <v>1092</v>
      </c>
      <c r="L116" s="138" t="s">
        <v>1092</v>
      </c>
      <c r="M116" s="138">
        <f t="shared" si="8"/>
        <v>16169</v>
      </c>
    </row>
    <row r="117" spans="2:13" ht="18" customHeight="1" x14ac:dyDescent="0.25">
      <c r="B117" s="141" t="s">
        <v>729</v>
      </c>
      <c r="C117" s="138" t="s">
        <v>1092</v>
      </c>
      <c r="D117" s="138">
        <v>8</v>
      </c>
      <c r="E117" s="138">
        <v>6871</v>
      </c>
      <c r="F117" s="138">
        <v>2526</v>
      </c>
      <c r="G117" s="138">
        <v>-6</v>
      </c>
      <c r="H117" s="138" t="s">
        <v>1092</v>
      </c>
      <c r="I117" s="138">
        <v>-5779</v>
      </c>
      <c r="J117" s="138">
        <v>38</v>
      </c>
      <c r="K117" s="138" t="s">
        <v>1092</v>
      </c>
      <c r="L117" s="138">
        <v>783</v>
      </c>
      <c r="M117" s="138">
        <f t="shared" si="8"/>
        <v>4441</v>
      </c>
    </row>
    <row r="118" spans="2:13" ht="18" customHeight="1" x14ac:dyDescent="0.25">
      <c r="B118" s="141" t="s">
        <v>728</v>
      </c>
      <c r="C118" s="138" t="s">
        <v>1092</v>
      </c>
      <c r="D118" s="138" t="s">
        <v>1092</v>
      </c>
      <c r="E118" s="138" t="s">
        <v>1092</v>
      </c>
      <c r="F118" s="138" t="s">
        <v>1092</v>
      </c>
      <c r="G118" s="138" t="s">
        <v>1092</v>
      </c>
      <c r="H118" s="138" t="s">
        <v>1092</v>
      </c>
      <c r="I118" s="138" t="s">
        <v>1092</v>
      </c>
      <c r="J118" s="138" t="s">
        <v>1092</v>
      </c>
      <c r="K118" s="138" t="s">
        <v>1092</v>
      </c>
      <c r="L118" s="138" t="s">
        <v>1092</v>
      </c>
      <c r="M118" s="138" t="str">
        <f t="shared" si="8"/>
        <v>-</v>
      </c>
    </row>
    <row r="119" spans="2:13" ht="18" customHeight="1" x14ac:dyDescent="0.25">
      <c r="B119" s="139" t="s">
        <v>727</v>
      </c>
      <c r="C119" s="138" t="s">
        <v>1092</v>
      </c>
      <c r="D119" s="138" t="s">
        <v>1092</v>
      </c>
      <c r="E119" s="138">
        <v>-15410</v>
      </c>
      <c r="F119" s="138">
        <v>12</v>
      </c>
      <c r="G119" s="138" t="s">
        <v>1092</v>
      </c>
      <c r="H119" s="138" t="s">
        <v>1092</v>
      </c>
      <c r="I119" s="138" t="s">
        <v>1092</v>
      </c>
      <c r="J119" s="138">
        <v>202</v>
      </c>
      <c r="K119" s="138">
        <v>157</v>
      </c>
      <c r="L119" s="138" t="s">
        <v>1092</v>
      </c>
      <c r="M119" s="138">
        <f t="shared" si="8"/>
        <v>-15039</v>
      </c>
    </row>
    <row r="120" spans="2:13" ht="18" customHeight="1" x14ac:dyDescent="0.25">
      <c r="B120" s="143" t="s">
        <v>545</v>
      </c>
      <c r="C120" s="144">
        <f>IF((SUM(C103:C119))=0,"-",SUM(C103:C119))</f>
        <v>17</v>
      </c>
      <c r="D120" s="144">
        <f t="shared" ref="D120:M120" si="9">IF((SUM(D103:D119))=0,"-",SUM(D103:D119))</f>
        <v>67329</v>
      </c>
      <c r="E120" s="144">
        <f t="shared" si="9"/>
        <v>7068</v>
      </c>
      <c r="F120" s="144">
        <f t="shared" si="9"/>
        <v>164337</v>
      </c>
      <c r="G120" s="144">
        <f t="shared" si="9"/>
        <v>5184</v>
      </c>
      <c r="H120" s="144" t="str">
        <f t="shared" si="9"/>
        <v>-</v>
      </c>
      <c r="I120" s="144">
        <f t="shared" si="9"/>
        <v>1571</v>
      </c>
      <c r="J120" s="144">
        <f t="shared" si="9"/>
        <v>12783</v>
      </c>
      <c r="K120" s="144">
        <f t="shared" si="9"/>
        <v>41104</v>
      </c>
      <c r="L120" s="144">
        <f t="shared" si="9"/>
        <v>7994</v>
      </c>
      <c r="M120" s="144">
        <f t="shared" si="9"/>
        <v>307387</v>
      </c>
    </row>
    <row r="121" spans="2:13" ht="15" customHeight="1" x14ac:dyDescent="0.25">
      <c r="B121" s="146"/>
      <c r="C121" s="147"/>
      <c r="D121" s="147"/>
      <c r="E121" s="147"/>
      <c r="F121" s="147"/>
      <c r="G121" s="147"/>
      <c r="H121" s="147"/>
      <c r="I121" s="147"/>
      <c r="J121" s="147"/>
      <c r="K121" s="147"/>
      <c r="L121" s="147"/>
      <c r="M121" s="147"/>
    </row>
    <row r="123" spans="2:13" ht="19.899999999999999" customHeight="1" x14ac:dyDescent="0.25">
      <c r="B123" s="127" t="s">
        <v>757</v>
      </c>
    </row>
    <row r="124" spans="2:13" ht="15" customHeight="1" x14ac:dyDescent="0.25">
      <c r="B124" s="128" t="s">
        <v>756</v>
      </c>
    </row>
    <row r="126" spans="2:13" s="135" customFormat="1" ht="18" customHeight="1" x14ac:dyDescent="0.25">
      <c r="B126" s="131" t="s">
        <v>755</v>
      </c>
      <c r="C126" s="134" t="s">
        <v>754</v>
      </c>
      <c r="D126" s="134" t="s">
        <v>753</v>
      </c>
      <c r="E126" s="134" t="s">
        <v>752</v>
      </c>
      <c r="F126" s="134" t="s">
        <v>751</v>
      </c>
      <c r="G126" s="134" t="s">
        <v>750</v>
      </c>
      <c r="H126" s="145" t="s">
        <v>749</v>
      </c>
      <c r="I126" s="145" t="s">
        <v>748</v>
      </c>
      <c r="J126" s="145" t="s">
        <v>747</v>
      </c>
      <c r="K126" s="145" t="s">
        <v>746</v>
      </c>
      <c r="L126" s="145" t="s">
        <v>745</v>
      </c>
      <c r="M126" s="132" t="s">
        <v>744</v>
      </c>
    </row>
    <row r="127" spans="2:13" ht="18" customHeight="1" x14ac:dyDescent="0.25">
      <c r="B127" s="136" t="s">
        <v>743</v>
      </c>
      <c r="C127" s="137" t="s">
        <v>1092</v>
      </c>
      <c r="D127" s="137" t="s">
        <v>1092</v>
      </c>
      <c r="E127" s="137" t="s">
        <v>1092</v>
      </c>
      <c r="F127" s="137">
        <v>14522</v>
      </c>
      <c r="G127" s="137" t="s">
        <v>1092</v>
      </c>
      <c r="H127" s="137" t="s">
        <v>1092</v>
      </c>
      <c r="I127" s="137">
        <v>-1469</v>
      </c>
      <c r="J127" s="137">
        <v>15057</v>
      </c>
      <c r="K127" s="137">
        <v>-19913</v>
      </c>
      <c r="L127" s="137">
        <v>-27</v>
      </c>
      <c r="M127" s="138">
        <f>IF((SUM(C127:L127))=0,"-",SUM(C127:L127))</f>
        <v>8170</v>
      </c>
    </row>
    <row r="128" spans="2:13" ht="18" customHeight="1" x14ac:dyDescent="0.25">
      <c r="B128" s="141" t="s">
        <v>742</v>
      </c>
      <c r="C128" s="138" t="s">
        <v>1092</v>
      </c>
      <c r="D128" s="138">
        <v>-9</v>
      </c>
      <c r="E128" s="138" t="s">
        <v>1092</v>
      </c>
      <c r="F128" s="138">
        <v>5586</v>
      </c>
      <c r="G128" s="138" t="s">
        <v>1092</v>
      </c>
      <c r="H128" s="138" t="s">
        <v>1092</v>
      </c>
      <c r="I128" s="138">
        <v>271</v>
      </c>
      <c r="J128" s="138">
        <v>1841</v>
      </c>
      <c r="K128" s="138" t="s">
        <v>1092</v>
      </c>
      <c r="L128" s="138">
        <v>1750</v>
      </c>
      <c r="M128" s="138">
        <f t="shared" ref="M128:M143" si="10">IF((SUM(C128:L128))=0,"-",SUM(C128:L128))</f>
        <v>9439</v>
      </c>
    </row>
    <row r="129" spans="2:13" ht="18" customHeight="1" x14ac:dyDescent="0.25">
      <c r="B129" s="141" t="s">
        <v>741</v>
      </c>
      <c r="C129" s="138" t="s">
        <v>1092</v>
      </c>
      <c r="D129" s="138">
        <v>172</v>
      </c>
      <c r="E129" s="138" t="s">
        <v>1092</v>
      </c>
      <c r="F129" s="138">
        <v>215</v>
      </c>
      <c r="G129" s="138" t="s">
        <v>1092</v>
      </c>
      <c r="H129" s="138" t="s">
        <v>1092</v>
      </c>
      <c r="I129" s="138" t="s">
        <v>1092</v>
      </c>
      <c r="J129" s="138">
        <v>678</v>
      </c>
      <c r="K129" s="138" t="s">
        <v>1092</v>
      </c>
      <c r="L129" s="138">
        <v>114</v>
      </c>
      <c r="M129" s="138">
        <f t="shared" si="10"/>
        <v>1179</v>
      </c>
    </row>
    <row r="130" spans="2:13" ht="18" customHeight="1" x14ac:dyDescent="0.25">
      <c r="B130" s="141" t="s">
        <v>740</v>
      </c>
      <c r="C130" s="138" t="s">
        <v>1092</v>
      </c>
      <c r="D130" s="138" t="s">
        <v>1092</v>
      </c>
      <c r="E130" s="138" t="s">
        <v>1092</v>
      </c>
      <c r="F130" s="138">
        <v>9056</v>
      </c>
      <c r="G130" s="138" t="s">
        <v>1092</v>
      </c>
      <c r="H130" s="138" t="s">
        <v>1092</v>
      </c>
      <c r="I130" s="138" t="s">
        <v>1092</v>
      </c>
      <c r="J130" s="138">
        <v>-4088</v>
      </c>
      <c r="K130" s="138" t="s">
        <v>1092</v>
      </c>
      <c r="L130" s="138" t="s">
        <v>1092</v>
      </c>
      <c r="M130" s="138">
        <f t="shared" si="10"/>
        <v>4968</v>
      </c>
    </row>
    <row r="131" spans="2:13" ht="18" customHeight="1" x14ac:dyDescent="0.25">
      <c r="B131" s="141" t="s">
        <v>739</v>
      </c>
      <c r="C131" s="138" t="s">
        <v>1092</v>
      </c>
      <c r="D131" s="138" t="s">
        <v>1092</v>
      </c>
      <c r="E131" s="138">
        <v>534</v>
      </c>
      <c r="F131" s="138">
        <v>-3439</v>
      </c>
      <c r="G131" s="138" t="s">
        <v>1092</v>
      </c>
      <c r="H131" s="138" t="s">
        <v>1092</v>
      </c>
      <c r="I131" s="138" t="s">
        <v>1092</v>
      </c>
      <c r="J131" s="138" t="s">
        <v>1092</v>
      </c>
      <c r="K131" s="138" t="s">
        <v>1092</v>
      </c>
      <c r="L131" s="138">
        <v>28</v>
      </c>
      <c r="M131" s="138">
        <f t="shared" si="10"/>
        <v>-2877</v>
      </c>
    </row>
    <row r="132" spans="2:13" ht="18" customHeight="1" x14ac:dyDescent="0.25">
      <c r="B132" s="141" t="s">
        <v>738</v>
      </c>
      <c r="C132" s="138">
        <v>615</v>
      </c>
      <c r="D132" s="138" t="s">
        <v>1092</v>
      </c>
      <c r="E132" s="138" t="s">
        <v>1092</v>
      </c>
      <c r="F132" s="138" t="s">
        <v>1092</v>
      </c>
      <c r="G132" s="138" t="s">
        <v>1092</v>
      </c>
      <c r="H132" s="138" t="s">
        <v>1092</v>
      </c>
      <c r="I132" s="138" t="s">
        <v>1092</v>
      </c>
      <c r="J132" s="138">
        <v>68</v>
      </c>
      <c r="K132" s="138" t="s">
        <v>1092</v>
      </c>
      <c r="L132" s="138">
        <v>-986</v>
      </c>
      <c r="M132" s="138">
        <f t="shared" si="10"/>
        <v>-303</v>
      </c>
    </row>
    <row r="133" spans="2:13" ht="18" customHeight="1" x14ac:dyDescent="0.25">
      <c r="B133" s="141" t="s">
        <v>737</v>
      </c>
      <c r="C133" s="138" t="s">
        <v>1092</v>
      </c>
      <c r="D133" s="138" t="s">
        <v>1092</v>
      </c>
      <c r="E133" s="138" t="s">
        <v>1092</v>
      </c>
      <c r="F133" s="138">
        <v>5</v>
      </c>
      <c r="G133" s="138" t="s">
        <v>1092</v>
      </c>
      <c r="H133" s="138" t="s">
        <v>1092</v>
      </c>
      <c r="I133" s="138" t="s">
        <v>1092</v>
      </c>
      <c r="J133" s="138">
        <v>-37</v>
      </c>
      <c r="K133" s="138">
        <v>177</v>
      </c>
      <c r="L133" s="138" t="s">
        <v>1092</v>
      </c>
      <c r="M133" s="138">
        <f t="shared" si="10"/>
        <v>145</v>
      </c>
    </row>
    <row r="134" spans="2:13" ht="18" customHeight="1" x14ac:dyDescent="0.25">
      <c r="B134" s="141" t="s">
        <v>736</v>
      </c>
      <c r="C134" s="138" t="s">
        <v>1092</v>
      </c>
      <c r="D134" s="138" t="s">
        <v>1092</v>
      </c>
      <c r="E134" s="138" t="s">
        <v>1092</v>
      </c>
      <c r="F134" s="138" t="s">
        <v>1092</v>
      </c>
      <c r="G134" s="138" t="s">
        <v>1092</v>
      </c>
      <c r="H134" s="138" t="s">
        <v>1092</v>
      </c>
      <c r="I134" s="138" t="s">
        <v>1092</v>
      </c>
      <c r="J134" s="138">
        <v>32</v>
      </c>
      <c r="K134" s="138" t="s">
        <v>1092</v>
      </c>
      <c r="L134" s="138">
        <v>-123</v>
      </c>
      <c r="M134" s="138">
        <f t="shared" si="10"/>
        <v>-91</v>
      </c>
    </row>
    <row r="135" spans="2:13" ht="18" customHeight="1" x14ac:dyDescent="0.25">
      <c r="B135" s="141" t="s">
        <v>735</v>
      </c>
      <c r="C135" s="138">
        <v>268</v>
      </c>
      <c r="D135" s="138">
        <v>3851</v>
      </c>
      <c r="E135" s="138">
        <v>72</v>
      </c>
      <c r="F135" s="138">
        <v>4359</v>
      </c>
      <c r="G135" s="138">
        <v>-54</v>
      </c>
      <c r="H135" s="138" t="s">
        <v>1092</v>
      </c>
      <c r="I135" s="138">
        <v>882</v>
      </c>
      <c r="J135" s="138">
        <v>7081</v>
      </c>
      <c r="K135" s="138">
        <v>6303</v>
      </c>
      <c r="L135" s="138">
        <v>6451</v>
      </c>
      <c r="M135" s="138">
        <f t="shared" si="10"/>
        <v>29213</v>
      </c>
    </row>
    <row r="136" spans="2:13" ht="18" customHeight="1" x14ac:dyDescent="0.25">
      <c r="B136" s="141" t="s">
        <v>734</v>
      </c>
      <c r="C136" s="138" t="s">
        <v>1092</v>
      </c>
      <c r="D136" s="138">
        <v>1891</v>
      </c>
      <c r="E136" s="138" t="s">
        <v>1092</v>
      </c>
      <c r="F136" s="138">
        <v>16</v>
      </c>
      <c r="G136" s="138" t="s">
        <v>1092</v>
      </c>
      <c r="H136" s="138" t="s">
        <v>1092</v>
      </c>
      <c r="I136" s="138" t="s">
        <v>1092</v>
      </c>
      <c r="J136" s="138">
        <v>-59</v>
      </c>
      <c r="K136" s="138" t="s">
        <v>1092</v>
      </c>
      <c r="L136" s="138">
        <v>188</v>
      </c>
      <c r="M136" s="138">
        <f t="shared" si="10"/>
        <v>2036</v>
      </c>
    </row>
    <row r="137" spans="2:13" ht="18" customHeight="1" x14ac:dyDescent="0.25">
      <c r="B137" s="141" t="s">
        <v>733</v>
      </c>
      <c r="C137" s="138" t="s">
        <v>1092</v>
      </c>
      <c r="D137" s="138">
        <v>3502</v>
      </c>
      <c r="E137" s="138" t="s">
        <v>1092</v>
      </c>
      <c r="F137" s="138">
        <v>1879</v>
      </c>
      <c r="G137" s="138" t="s">
        <v>1092</v>
      </c>
      <c r="H137" s="138" t="s">
        <v>1092</v>
      </c>
      <c r="I137" s="138" t="s">
        <v>1092</v>
      </c>
      <c r="J137" s="138">
        <v>-46</v>
      </c>
      <c r="K137" s="138" t="s">
        <v>1092</v>
      </c>
      <c r="L137" s="138" t="s">
        <v>1092</v>
      </c>
      <c r="M137" s="138">
        <f t="shared" si="10"/>
        <v>5335</v>
      </c>
    </row>
    <row r="138" spans="2:13" ht="18" customHeight="1" x14ac:dyDescent="0.25">
      <c r="B138" s="141" t="s">
        <v>732</v>
      </c>
      <c r="C138" s="138" t="s">
        <v>1092</v>
      </c>
      <c r="D138" s="138">
        <v>99390</v>
      </c>
      <c r="E138" s="138">
        <v>-3361</v>
      </c>
      <c r="F138" s="138">
        <v>88887</v>
      </c>
      <c r="G138" s="138">
        <v>-2547</v>
      </c>
      <c r="H138" s="138" t="s">
        <v>1092</v>
      </c>
      <c r="I138" s="138" t="s">
        <v>1092</v>
      </c>
      <c r="J138" s="138">
        <v>41873</v>
      </c>
      <c r="K138" s="138">
        <v>1844</v>
      </c>
      <c r="L138" s="138">
        <v>738</v>
      </c>
      <c r="M138" s="138">
        <f t="shared" si="10"/>
        <v>226824</v>
      </c>
    </row>
    <row r="139" spans="2:13" ht="18" customHeight="1" x14ac:dyDescent="0.25">
      <c r="B139" s="141" t="s">
        <v>731</v>
      </c>
      <c r="C139" s="138" t="s">
        <v>1092</v>
      </c>
      <c r="D139" s="138" t="s">
        <v>1092</v>
      </c>
      <c r="E139" s="138">
        <v>-99</v>
      </c>
      <c r="F139" s="138">
        <v>41</v>
      </c>
      <c r="G139" s="138" t="s">
        <v>1092</v>
      </c>
      <c r="H139" s="138" t="s">
        <v>1092</v>
      </c>
      <c r="I139" s="138" t="s">
        <v>1092</v>
      </c>
      <c r="J139" s="138" t="s">
        <v>1092</v>
      </c>
      <c r="K139" s="138" t="s">
        <v>1092</v>
      </c>
      <c r="L139" s="138" t="s">
        <v>1092</v>
      </c>
      <c r="M139" s="138">
        <f t="shared" si="10"/>
        <v>-58</v>
      </c>
    </row>
    <row r="140" spans="2:13" ht="18" customHeight="1" x14ac:dyDescent="0.25">
      <c r="B140" s="141" t="s">
        <v>730</v>
      </c>
      <c r="C140" s="138" t="s">
        <v>1092</v>
      </c>
      <c r="D140" s="138">
        <v>681</v>
      </c>
      <c r="E140" s="138">
        <v>-10674</v>
      </c>
      <c r="F140" s="138">
        <v>12753</v>
      </c>
      <c r="G140" s="138" t="s">
        <v>1092</v>
      </c>
      <c r="H140" s="138" t="s">
        <v>1092</v>
      </c>
      <c r="I140" s="138" t="s">
        <v>1092</v>
      </c>
      <c r="J140" s="138" t="s">
        <v>1092</v>
      </c>
      <c r="K140" s="138" t="s">
        <v>1092</v>
      </c>
      <c r="L140" s="138" t="s">
        <v>1092</v>
      </c>
      <c r="M140" s="138">
        <f t="shared" si="10"/>
        <v>2760</v>
      </c>
    </row>
    <row r="141" spans="2:13" ht="18" customHeight="1" x14ac:dyDescent="0.25">
      <c r="B141" s="141" t="s">
        <v>729</v>
      </c>
      <c r="C141" s="138" t="s">
        <v>1092</v>
      </c>
      <c r="D141" s="138">
        <v>426</v>
      </c>
      <c r="E141" s="138">
        <v>-4719</v>
      </c>
      <c r="F141" s="138">
        <v>18942</v>
      </c>
      <c r="G141" s="138">
        <v>447</v>
      </c>
      <c r="H141" s="138" t="s">
        <v>1092</v>
      </c>
      <c r="I141" s="138">
        <v>8281</v>
      </c>
      <c r="J141" s="138">
        <v>418</v>
      </c>
      <c r="K141" s="138" t="s">
        <v>1092</v>
      </c>
      <c r="L141" s="138">
        <v>571</v>
      </c>
      <c r="M141" s="138">
        <f t="shared" si="10"/>
        <v>24366</v>
      </c>
    </row>
    <row r="142" spans="2:13" ht="18" customHeight="1" x14ac:dyDescent="0.25">
      <c r="B142" s="141" t="s">
        <v>728</v>
      </c>
      <c r="C142" s="138" t="s">
        <v>1092</v>
      </c>
      <c r="D142" s="138" t="s">
        <v>1092</v>
      </c>
      <c r="E142" s="138" t="s">
        <v>1092</v>
      </c>
      <c r="F142" s="138" t="s">
        <v>1092</v>
      </c>
      <c r="G142" s="138" t="s">
        <v>1092</v>
      </c>
      <c r="H142" s="138" t="s">
        <v>1092</v>
      </c>
      <c r="I142" s="138" t="s">
        <v>1092</v>
      </c>
      <c r="J142" s="138" t="s">
        <v>1092</v>
      </c>
      <c r="K142" s="138" t="s">
        <v>1092</v>
      </c>
      <c r="L142" s="138" t="s">
        <v>1092</v>
      </c>
      <c r="M142" s="138" t="str">
        <f t="shared" si="10"/>
        <v>-</v>
      </c>
    </row>
    <row r="143" spans="2:13" ht="18" customHeight="1" x14ac:dyDescent="0.25">
      <c r="B143" s="139" t="s">
        <v>727</v>
      </c>
      <c r="C143" s="138" t="s">
        <v>1092</v>
      </c>
      <c r="D143" s="138" t="s">
        <v>1092</v>
      </c>
      <c r="E143" s="138">
        <v>17594</v>
      </c>
      <c r="F143" s="138" t="s">
        <v>1092</v>
      </c>
      <c r="G143" s="138" t="s">
        <v>1092</v>
      </c>
      <c r="H143" s="138" t="s">
        <v>1092</v>
      </c>
      <c r="I143" s="138" t="s">
        <v>1092</v>
      </c>
      <c r="J143" s="138">
        <v>550</v>
      </c>
      <c r="K143" s="138">
        <v>236</v>
      </c>
      <c r="L143" s="138" t="s">
        <v>1092</v>
      </c>
      <c r="M143" s="138">
        <f t="shared" si="10"/>
        <v>18380</v>
      </c>
    </row>
    <row r="144" spans="2:13" ht="18" customHeight="1" x14ac:dyDescent="0.25">
      <c r="B144" s="143" t="s">
        <v>545</v>
      </c>
      <c r="C144" s="144">
        <f>IF((SUM(C127:C143))=0,"-",SUM(C127:C143))</f>
        <v>883</v>
      </c>
      <c r="D144" s="144">
        <f t="shared" ref="D144:M144" si="11">IF((SUM(D127:D143))=0,"-",SUM(D127:D143))</f>
        <v>109904</v>
      </c>
      <c r="E144" s="144">
        <f t="shared" si="11"/>
        <v>-653</v>
      </c>
      <c r="F144" s="144">
        <f t="shared" si="11"/>
        <v>152822</v>
      </c>
      <c r="G144" s="144">
        <f t="shared" si="11"/>
        <v>-2154</v>
      </c>
      <c r="H144" s="144" t="str">
        <f t="shared" si="11"/>
        <v>-</v>
      </c>
      <c r="I144" s="144">
        <f t="shared" si="11"/>
        <v>7965</v>
      </c>
      <c r="J144" s="144">
        <f t="shared" si="11"/>
        <v>63368</v>
      </c>
      <c r="K144" s="144">
        <f t="shared" si="11"/>
        <v>-11353</v>
      </c>
      <c r="L144" s="144">
        <f t="shared" si="11"/>
        <v>8704</v>
      </c>
      <c r="M144" s="144">
        <f t="shared" si="11"/>
        <v>329486</v>
      </c>
    </row>
    <row r="218" spans="2:2" ht="15" customHeight="1" x14ac:dyDescent="0.25">
      <c r="B218" s="130"/>
    </row>
    <row r="220" spans="2:2" ht="15" customHeight="1" x14ac:dyDescent="0.25">
      <c r="B220" s="150"/>
    </row>
    <row r="222" spans="2:2" ht="15" customHeight="1" x14ac:dyDescent="0.25">
      <c r="B222" s="130"/>
    </row>
    <row r="223" spans="2:2" ht="15" customHeight="1" x14ac:dyDescent="0.25">
      <c r="B223" s="130"/>
    </row>
    <row r="225" spans="2:2" ht="15" customHeight="1" x14ac:dyDescent="0.25">
      <c r="B225" s="66"/>
    </row>
    <row r="226" spans="2:2" ht="15" customHeight="1" x14ac:dyDescent="0.25">
      <c r="B226" s="130"/>
    </row>
  </sheetData>
  <hyperlinks>
    <hyperlink ref="B1" location="Indice!A1" display="INDICE"/>
  </hyperlinks>
  <pageMargins left="0.74803149606299213" right="0.51181102362204722" top="0.78740157480314965" bottom="0.78740157480314965" header="0.39370078740157483" footer="0.39370078740157483"/>
  <pageSetup paperSize="9" scale="57" fitToHeight="3" orientation="portrait" r:id="rId1"/>
  <headerFooter alignWithMargins="0"/>
  <rowBreaks count="1" manualBreakCount="1">
    <brk id="74" min="1"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F546253E6B104EAA1AEBEFC41266EF" ma:contentTypeVersion="1" ma:contentTypeDescription="Crear nuevo documento." ma:contentTypeScope="" ma:versionID="bf9f970932a558e826e2adf4071b3b3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AF5952A-1C44-480E-A514-2F96B38D8961}"/>
</file>

<file path=customXml/itemProps2.xml><?xml version="1.0" encoding="utf-8"?>
<ds:datastoreItem xmlns:ds="http://schemas.openxmlformats.org/officeDocument/2006/customXml" ds:itemID="{7ABA1EAB-106A-4D83-A5CE-F4112E824813}"/>
</file>

<file path=customXml/itemProps3.xml><?xml version="1.0" encoding="utf-8"?>
<ds:datastoreItem xmlns:ds="http://schemas.openxmlformats.org/officeDocument/2006/customXml" ds:itemID="{5A2669B1-E020-4788-A19A-24BE19D21B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107</vt:i4>
      </vt:variant>
      <vt:variant>
        <vt:lpstr>Rangos con nombre</vt:lpstr>
      </vt:variant>
      <vt:variant>
        <vt:i4>107</vt:i4>
      </vt:variant>
    </vt:vector>
  </HeadingPairs>
  <TitlesOfParts>
    <vt:vector size="214" baseType="lpstr">
      <vt:lpstr>INDICE</vt:lpstr>
      <vt:lpstr>Nota metodológica</vt:lpstr>
      <vt:lpstr>Inventario empresas</vt:lpstr>
      <vt:lpstr>Tabla 1</vt:lpstr>
      <vt:lpstr>Tabla 2</vt:lpstr>
      <vt:lpstr>Tabla 2.1</vt:lpstr>
      <vt:lpstr>Tabla 2.2</vt:lpstr>
      <vt:lpstr>Tabla 2.2.1</vt:lpstr>
      <vt:lpstr>Tabla 2.2.1.1</vt:lpstr>
      <vt:lpstr>Tabla 2.2.1.2</vt:lpstr>
      <vt:lpstr>Tabla 2.2.1.3</vt:lpstr>
      <vt:lpstr>Tabla 2.2.1.4</vt:lpstr>
      <vt:lpstr>Tabla 2.2.1.5</vt:lpstr>
      <vt:lpstr>Tabla 2.2.1.6</vt:lpstr>
      <vt:lpstr>Tabla 2.2.1.7</vt:lpstr>
      <vt:lpstr>Tabla 2.2.1.8</vt:lpstr>
      <vt:lpstr>Tabla 2.2.1.9</vt:lpstr>
      <vt:lpstr>Tabla 2.2.1.10</vt:lpstr>
      <vt:lpstr>Tabla 2.2.1.11</vt:lpstr>
      <vt:lpstr>Tabla 2.2.1.12</vt:lpstr>
      <vt:lpstr>Tabla 2.2.1.13</vt:lpstr>
      <vt:lpstr>Tabla 2.2.1.14</vt:lpstr>
      <vt:lpstr>Tabla 2.2.1.15</vt:lpstr>
      <vt:lpstr>Tabla 2.2.1.16</vt:lpstr>
      <vt:lpstr>Tabla 2.2.1.17</vt:lpstr>
      <vt:lpstr>Tabla 2.3</vt:lpstr>
      <vt:lpstr>Tabla 3</vt:lpstr>
      <vt:lpstr>Tabla 3.1</vt:lpstr>
      <vt:lpstr>Tabla 3.2</vt:lpstr>
      <vt:lpstr>Tabla 3.3</vt:lpstr>
      <vt:lpstr>Tabla 3.4</vt:lpstr>
      <vt:lpstr>Tabla 3.5</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Tabla 20</vt:lpstr>
      <vt:lpstr>Tabla 21</vt:lpstr>
      <vt:lpstr>Tabla 22</vt:lpstr>
      <vt:lpstr>Tabla 23</vt:lpstr>
      <vt:lpstr>Tabla 24</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Tabla 37</vt:lpstr>
      <vt:lpstr>Tabla 38</vt:lpstr>
      <vt:lpstr>Tabla 39</vt:lpstr>
      <vt:lpstr>Tabla 40</vt:lpstr>
      <vt:lpstr>Tabla 41</vt:lpstr>
      <vt:lpstr>Tabla 42</vt:lpstr>
      <vt:lpstr>Tabla 43</vt:lpstr>
      <vt:lpstr>Tabla 44</vt:lpstr>
      <vt:lpstr>Tabla 45</vt:lpstr>
      <vt:lpstr>Tabla 46</vt:lpstr>
      <vt:lpstr>Tabla 47</vt:lpstr>
      <vt:lpstr>Tabla 48</vt:lpstr>
      <vt:lpstr>Tabla 49</vt:lpstr>
      <vt:lpstr>Tabla 50</vt:lpstr>
      <vt:lpstr>Tabla 51</vt:lpstr>
      <vt:lpstr>Tabla 52</vt:lpstr>
      <vt:lpstr>Tabla 53</vt:lpstr>
      <vt:lpstr>Tabla 54</vt:lpstr>
      <vt:lpstr>Tabla 55</vt:lpstr>
      <vt:lpstr>Tabla 56</vt:lpstr>
      <vt:lpstr>Tabla 57</vt:lpstr>
      <vt:lpstr>Tabla 58</vt:lpstr>
      <vt:lpstr>Tabla 59</vt:lpstr>
      <vt:lpstr>Tabla 60</vt:lpstr>
      <vt:lpstr>Tabla 61</vt:lpstr>
      <vt:lpstr>Tabla 62</vt:lpstr>
      <vt:lpstr>Tabla 63</vt:lpstr>
      <vt:lpstr>Tabla 64</vt:lpstr>
      <vt:lpstr>Tabla 65</vt:lpstr>
      <vt:lpstr>Tabla 66</vt:lpstr>
      <vt:lpstr>Tabla 67</vt:lpstr>
      <vt:lpstr>Tabla 68</vt:lpstr>
      <vt:lpstr>Tabla 69</vt:lpstr>
      <vt:lpstr>Tabla 70</vt:lpstr>
      <vt:lpstr>Tabla 71</vt:lpstr>
      <vt:lpstr>Tabla 72</vt:lpstr>
      <vt:lpstr>Tabla 73</vt:lpstr>
      <vt:lpstr>Tabla 74</vt:lpstr>
      <vt:lpstr>Tabla 75</vt:lpstr>
      <vt:lpstr>Tabla 76</vt:lpstr>
      <vt:lpstr>Tabla 77</vt:lpstr>
      <vt:lpstr>Tabla 78</vt:lpstr>
      <vt:lpstr>'Inventario empresas'!Área_de_impresión</vt:lpstr>
      <vt:lpstr>'Nota metodológica'!Área_de_impresión</vt:lpstr>
      <vt:lpstr>'Tabla 1'!Área_de_impresión</vt:lpstr>
      <vt:lpstr>'Tabla 10'!Área_de_impresión</vt:lpstr>
      <vt:lpstr>'Tabla 11'!Área_de_impresión</vt:lpstr>
      <vt:lpstr>'Tabla 12'!Área_de_impresión</vt:lpstr>
      <vt:lpstr>'Tabla 13'!Área_de_impresión</vt:lpstr>
      <vt:lpstr>'Tabla 14'!Área_de_impresión</vt:lpstr>
      <vt:lpstr>'Tabla 15'!Área_de_impresión</vt:lpstr>
      <vt:lpstr>'Tabla 16'!Área_de_impresión</vt:lpstr>
      <vt:lpstr>'Tabla 17'!Área_de_impresión</vt:lpstr>
      <vt:lpstr>'Tabla 18'!Área_de_impresión</vt:lpstr>
      <vt:lpstr>'Tabla 19'!Área_de_impresión</vt:lpstr>
      <vt:lpstr>'Tabla 2'!Área_de_impresión</vt:lpstr>
      <vt:lpstr>'Tabla 2.1'!Área_de_impresión</vt:lpstr>
      <vt:lpstr>'Tabla 2.2'!Área_de_impresión</vt:lpstr>
      <vt:lpstr>'Tabla 2.2.1'!Área_de_impresión</vt:lpstr>
      <vt:lpstr>'Tabla 2.2.1.1'!Área_de_impresión</vt:lpstr>
      <vt:lpstr>'Tabla 2.2.1.10'!Área_de_impresión</vt:lpstr>
      <vt:lpstr>'Tabla 2.2.1.11'!Área_de_impresión</vt:lpstr>
      <vt:lpstr>'Tabla 2.2.1.12'!Área_de_impresión</vt:lpstr>
      <vt:lpstr>'Tabla 2.2.1.13'!Área_de_impresión</vt:lpstr>
      <vt:lpstr>'Tabla 2.2.1.14'!Área_de_impresión</vt:lpstr>
      <vt:lpstr>'Tabla 2.2.1.15'!Área_de_impresión</vt:lpstr>
      <vt:lpstr>'Tabla 2.2.1.16'!Área_de_impresión</vt:lpstr>
      <vt:lpstr>'Tabla 2.2.1.17'!Área_de_impresión</vt:lpstr>
      <vt:lpstr>'Tabla 2.2.1.2'!Área_de_impresión</vt:lpstr>
      <vt:lpstr>'Tabla 2.2.1.3'!Área_de_impresión</vt:lpstr>
      <vt:lpstr>'Tabla 2.2.1.4'!Área_de_impresión</vt:lpstr>
      <vt:lpstr>'Tabla 2.2.1.5'!Área_de_impresión</vt:lpstr>
      <vt:lpstr>'Tabla 2.2.1.6'!Área_de_impresión</vt:lpstr>
      <vt:lpstr>'Tabla 2.2.1.7'!Área_de_impresión</vt:lpstr>
      <vt:lpstr>'Tabla 2.2.1.8'!Área_de_impresión</vt:lpstr>
      <vt:lpstr>'Tabla 2.2.1.9'!Área_de_impresión</vt:lpstr>
      <vt:lpstr>'Tabla 2.3'!Área_de_impresión</vt:lpstr>
      <vt:lpstr>'Tabla 20'!Área_de_impresión</vt:lpstr>
      <vt:lpstr>'Tabla 21'!Área_de_impresión</vt:lpstr>
      <vt:lpstr>'Tabla 22'!Área_de_impresión</vt:lpstr>
      <vt:lpstr>'Tabla 23'!Área_de_impresión</vt:lpstr>
      <vt:lpstr>'Tabla 24'!Área_de_impresión</vt:lpstr>
      <vt:lpstr>'Tabla 25'!Área_de_impresión</vt:lpstr>
      <vt:lpstr>'Tabla 26'!Área_de_impresión</vt:lpstr>
      <vt:lpstr>'Tabla 27'!Área_de_impresión</vt:lpstr>
      <vt:lpstr>'Tabla 28'!Área_de_impresión</vt:lpstr>
      <vt:lpstr>'Tabla 29'!Área_de_impresión</vt:lpstr>
      <vt:lpstr>'Tabla 3'!Área_de_impresión</vt:lpstr>
      <vt:lpstr>'Tabla 3.1'!Área_de_impresión</vt:lpstr>
      <vt:lpstr>'Tabla 3.2'!Área_de_impresión</vt:lpstr>
      <vt:lpstr>'Tabla 3.3'!Área_de_impresión</vt:lpstr>
      <vt:lpstr>'Tabla 3.4'!Área_de_impresión</vt:lpstr>
      <vt:lpstr>'Tabla 3.5'!Área_de_impresión</vt:lpstr>
      <vt:lpstr>'Tabla 30'!Área_de_impresión</vt:lpstr>
      <vt:lpstr>'Tabla 31'!Área_de_impresión</vt:lpstr>
      <vt:lpstr>'Tabla 32'!Área_de_impresión</vt:lpstr>
      <vt:lpstr>'Tabla 33'!Área_de_impresión</vt:lpstr>
      <vt:lpstr>'Tabla 34'!Área_de_impresión</vt:lpstr>
      <vt:lpstr>'Tabla 35'!Área_de_impresión</vt:lpstr>
      <vt:lpstr>'Tabla 36'!Área_de_impresión</vt:lpstr>
      <vt:lpstr>'Tabla 37'!Área_de_impresión</vt:lpstr>
      <vt:lpstr>'Tabla 38'!Área_de_impresión</vt:lpstr>
      <vt:lpstr>'Tabla 39'!Área_de_impresión</vt:lpstr>
      <vt:lpstr>'Tabla 4'!Área_de_impresión</vt:lpstr>
      <vt:lpstr>'Tabla 40'!Área_de_impresión</vt:lpstr>
      <vt:lpstr>'Tabla 41'!Área_de_impresión</vt:lpstr>
      <vt:lpstr>'Tabla 42'!Área_de_impresión</vt:lpstr>
      <vt:lpstr>'Tabla 43'!Área_de_impresión</vt:lpstr>
      <vt:lpstr>'Tabla 44'!Área_de_impresión</vt:lpstr>
      <vt:lpstr>'Tabla 45'!Área_de_impresión</vt:lpstr>
      <vt:lpstr>'Tabla 46'!Área_de_impresión</vt:lpstr>
      <vt:lpstr>'Tabla 47'!Área_de_impresión</vt:lpstr>
      <vt:lpstr>'Tabla 48'!Área_de_impresión</vt:lpstr>
      <vt:lpstr>'Tabla 49'!Área_de_impresión</vt:lpstr>
      <vt:lpstr>'Tabla 5'!Área_de_impresión</vt:lpstr>
      <vt:lpstr>'Tabla 50'!Área_de_impresión</vt:lpstr>
      <vt:lpstr>'Tabla 51'!Área_de_impresión</vt:lpstr>
      <vt:lpstr>'Tabla 52'!Área_de_impresión</vt:lpstr>
      <vt:lpstr>'Tabla 53'!Área_de_impresión</vt:lpstr>
      <vt:lpstr>'Tabla 54'!Área_de_impresión</vt:lpstr>
      <vt:lpstr>'Tabla 55'!Área_de_impresión</vt:lpstr>
      <vt:lpstr>'Tabla 56'!Área_de_impresión</vt:lpstr>
      <vt:lpstr>'Tabla 57'!Área_de_impresión</vt:lpstr>
      <vt:lpstr>'Tabla 58'!Área_de_impresión</vt:lpstr>
      <vt:lpstr>'Tabla 59'!Área_de_impresión</vt:lpstr>
      <vt:lpstr>'Tabla 6'!Área_de_impresión</vt:lpstr>
      <vt:lpstr>'Tabla 60'!Área_de_impresión</vt:lpstr>
      <vt:lpstr>'Tabla 61'!Área_de_impresión</vt:lpstr>
      <vt:lpstr>'Tabla 62'!Área_de_impresión</vt:lpstr>
      <vt:lpstr>'Tabla 63'!Área_de_impresión</vt:lpstr>
      <vt:lpstr>'Tabla 64'!Área_de_impresión</vt:lpstr>
      <vt:lpstr>'Tabla 65'!Área_de_impresión</vt:lpstr>
      <vt:lpstr>'Tabla 66'!Área_de_impresión</vt:lpstr>
      <vt:lpstr>'Tabla 67'!Área_de_impresión</vt:lpstr>
      <vt:lpstr>'Tabla 68'!Área_de_impresión</vt:lpstr>
      <vt:lpstr>'Tabla 69'!Área_de_impresión</vt:lpstr>
      <vt:lpstr>'Tabla 7'!Área_de_impresión</vt:lpstr>
      <vt:lpstr>'Tabla 70'!Área_de_impresión</vt:lpstr>
      <vt:lpstr>'Tabla 71'!Área_de_impresión</vt:lpstr>
      <vt:lpstr>'Tabla 72'!Área_de_impresión</vt:lpstr>
      <vt:lpstr>'Tabla 73'!Área_de_impresión</vt:lpstr>
      <vt:lpstr>'Tabla 74'!Área_de_impresión</vt:lpstr>
      <vt:lpstr>'Tabla 75'!Área_de_impresión</vt:lpstr>
      <vt:lpstr>'Tabla 76'!Área_de_impresión</vt:lpstr>
      <vt:lpstr>'Tabla 77'!Área_de_impresión</vt:lpstr>
      <vt:lpstr>'Tabla 78'!Área_de_impresión</vt:lpstr>
      <vt:lpstr>'Tabla 8'!Área_de_impresión</vt:lpstr>
      <vt:lpstr>'Tabla 9'!Área_de_impresión</vt:lpstr>
      <vt:lpstr>Tabla_28__Rama_25._Captación__depuración_y_distribución_de_agua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2023-01-27T09:55:56Z</dcterms:created>
  <dcterms:modified xsi:type="dcterms:W3CDTF">2023-01-27T09:58:47Z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0x0101004FF546253E6B104EAA1AEBEFC41266EF</vt:lpwstr>
  </property>
</Properties>
</file>