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90" windowWidth="22110" windowHeight="7920"/>
  </bookViews>
  <sheets>
    <sheet name="Índice" sheetId="1" r:id="rId1"/>
    <sheet name="Tabla1" sheetId="5" r:id="rId2"/>
    <sheet name="Tabla2" sheetId="10" r:id="rId3"/>
    <sheet name="Tabla3" sheetId="4" r:id="rId4"/>
    <sheet name="Tabla4" sheetId="9" r:id="rId5"/>
  </sheets>
  <calcPr calcId="162913"/>
</workbook>
</file>

<file path=xl/calcChain.xml><?xml version="1.0" encoding="utf-8"?>
<calcChain xmlns="http://schemas.openxmlformats.org/spreadsheetml/2006/main">
  <c r="D144" i="10" l="1"/>
  <c r="D110" i="10"/>
  <c r="D427" i="5" l="1"/>
  <c r="D411" i="5"/>
  <c r="D73" i="4" l="1"/>
  <c r="D71" i="4" s="1"/>
  <c r="D65" i="4"/>
  <c r="D65" i="9" l="1"/>
  <c r="D60" i="9"/>
  <c r="D40" i="9"/>
  <c r="D28" i="9"/>
  <c r="D13" i="9"/>
  <c r="D242" i="4"/>
  <c r="D237" i="4"/>
  <c r="D233" i="4"/>
  <c r="D221" i="4"/>
  <c r="D215" i="4"/>
  <c r="D211" i="4"/>
  <c r="D200" i="4"/>
  <c r="D194" i="4"/>
  <c r="D177" i="4"/>
  <c r="D147" i="4"/>
  <c r="D145" i="4" s="1"/>
  <c r="D133" i="4"/>
  <c r="D121" i="4"/>
  <c r="D99" i="4"/>
  <c r="D97" i="4" s="1"/>
  <c r="D87" i="4"/>
  <c r="D80" i="4"/>
  <c r="D61" i="4"/>
  <c r="D49" i="4"/>
  <c r="D43" i="4"/>
  <c r="D36" i="4"/>
  <c r="D21" i="4"/>
  <c r="D13" i="4"/>
  <c r="D47" i="4" l="1"/>
  <c r="D26" i="9"/>
  <c r="D11" i="9"/>
  <c r="D9" i="9" s="1"/>
  <c r="D219" i="4"/>
  <c r="D192" i="4"/>
  <c r="D78" i="4"/>
  <c r="D11" i="4"/>
  <c r="D87" i="10"/>
  <c r="C65" i="10"/>
  <c r="C64" i="10"/>
  <c r="C62" i="10"/>
  <c r="C61" i="10"/>
  <c r="C60" i="10"/>
  <c r="C59" i="10"/>
  <c r="C58" i="10"/>
  <c r="C55" i="10"/>
  <c r="C54" i="10"/>
  <c r="C53" i="10"/>
  <c r="C52" i="10"/>
  <c r="C51" i="10"/>
  <c r="D43" i="10"/>
  <c r="D190" i="4" l="1"/>
  <c r="D69" i="4"/>
  <c r="D9" i="4"/>
  <c r="D13" i="10"/>
  <c r="D11" i="10" s="1"/>
  <c r="D119" i="10"/>
  <c r="D117" i="10" s="1"/>
  <c r="D21" i="10"/>
  <c r="D19" i="10" s="1"/>
  <c r="D138" i="10"/>
  <c r="D78" i="10"/>
  <c r="D74" i="10"/>
  <c r="D31" i="10"/>
  <c r="D91" i="10"/>
  <c r="D85" i="10" s="1"/>
  <c r="D132" i="10"/>
  <c r="D67" i="10"/>
  <c r="D125" i="10"/>
  <c r="D47" i="10"/>
  <c r="D453" i="5"/>
  <c r="D448" i="5"/>
  <c r="D446" i="5" s="1"/>
  <c r="D439" i="5"/>
  <c r="D418" i="5"/>
  <c r="D402" i="5"/>
  <c r="D393" i="5"/>
  <c r="D380" i="5"/>
  <c r="D360" i="5"/>
  <c r="D278" i="5"/>
  <c r="D268" i="5"/>
  <c r="D243" i="5"/>
  <c r="D237" i="5"/>
  <c r="D225" i="5"/>
  <c r="D220" i="5"/>
  <c r="D199" i="5"/>
  <c r="D179" i="5"/>
  <c r="D70" i="5"/>
  <c r="D61" i="5"/>
  <c r="D51" i="5"/>
  <c r="D45" i="5"/>
  <c r="D39" i="5"/>
  <c r="D25" i="5"/>
  <c r="D23" i="5" s="1"/>
  <c r="D20" i="5"/>
  <c r="D13" i="5"/>
  <c r="D123" i="10" l="1"/>
  <c r="D115" i="10" s="1"/>
  <c r="D41" i="10"/>
  <c r="D9" i="10"/>
  <c r="D400" i="5"/>
  <c r="D49" i="5"/>
  <c r="D11" i="5"/>
  <c r="D9" i="5" s="1"/>
  <c r="D29" i="10"/>
  <c r="D27" i="10" s="1"/>
  <c r="D177" i="5"/>
  <c r="D37" i="5"/>
  <c r="D276" i="5"/>
  <c r="D218" i="5"/>
  <c r="D416" i="5"/>
  <c r="D444" i="5"/>
  <c r="D398" i="5" l="1"/>
  <c r="D68" i="5"/>
  <c r="D35" i="5"/>
</calcChain>
</file>

<file path=xl/sharedStrings.xml><?xml version="1.0" encoding="utf-8"?>
<sst xmlns="http://schemas.openxmlformats.org/spreadsheetml/2006/main" count="732" uniqueCount="474">
  <si>
    <t>ÍNDICE</t>
  </si>
  <si>
    <t>SEC 2010. Base 2010</t>
  </si>
  <si>
    <t xml:space="preserve">Nota: </t>
  </si>
  <si>
    <t>Subvenciones y transferencias concedidas por las Administraciones públicas</t>
  </si>
  <si>
    <t>Tabla 1: Subvenciones y transferencias concedidas por el Estado</t>
  </si>
  <si>
    <t>Tabla 3: Subvenciones y trasnferencias concedidas por la Administración Regional</t>
  </si>
  <si>
    <t>Tabla 4: Subvenciones y transferencias concedidas por los Fondos de la Seguridad Social</t>
  </si>
  <si>
    <t>Subvenciones y transferencias concedidas por la Administración Regional</t>
  </si>
  <si>
    <t>índice</t>
  </si>
  <si>
    <t>Unidad: millones de euros</t>
  </si>
  <si>
    <t>SUBVENCIONES CONCEDIDAS POR LA ADMINISTRACIÓN REGIONAL</t>
  </si>
  <si>
    <t>1. Dentro del sector público</t>
  </si>
  <si>
    <t>1.1. A empresas del Estado</t>
  </si>
  <si>
    <t>ADIF</t>
  </si>
  <si>
    <t>Renfe</t>
  </si>
  <si>
    <t>1.2. A empresas de Comunidades Autónomas</t>
  </si>
  <si>
    <t>Circuits de Catalunya</t>
  </si>
  <si>
    <t>Fundación Universitaria Balmes-Univ. FUB</t>
  </si>
  <si>
    <t>Gestión de Medio Rural de Canarias</t>
  </si>
  <si>
    <t>Instituto Catalán de Finanzas</t>
  </si>
  <si>
    <t>Metro de Madrid, S.A.</t>
  </si>
  <si>
    <t>Navarra de Suelo y Vivienda, S.A. (NASUVINSA)</t>
  </si>
  <si>
    <t>Ports de les Illes Balears</t>
  </si>
  <si>
    <t>Varios</t>
  </si>
  <si>
    <t>1.3. A empresas de Corporaciones Locales</t>
  </si>
  <si>
    <t>Empresa Municipal de Transportes de Fuenlabrada, S.A.</t>
  </si>
  <si>
    <t>Empresa Municipal de Transportes de Madrid, S.A.</t>
  </si>
  <si>
    <t>1.4. Sin especificar</t>
  </si>
  <si>
    <t>2. Fuera del sector público</t>
  </si>
  <si>
    <t>2.1. A empresas privadas</t>
  </si>
  <si>
    <t>Agricultura, ganadería y pesca</t>
  </si>
  <si>
    <t>Comercio</t>
  </si>
  <si>
    <t>Educación, cultura y deportes</t>
  </si>
  <si>
    <t>Infraestructuras y ordenación del transporte</t>
  </si>
  <si>
    <t>Medio ambiente</t>
  </si>
  <si>
    <t>2.2. A hogares e instituciones sin fines de lucro</t>
  </si>
  <si>
    <t>Vivienda y urbanismo</t>
  </si>
  <si>
    <t>D.39 Otras subvenciones a la producción</t>
  </si>
  <si>
    <t>Otros</t>
  </si>
  <si>
    <t>Bonificación de intereses</t>
  </si>
  <si>
    <t>Fomento de empleo</t>
  </si>
  <si>
    <t>Seguros agrarios</t>
  </si>
  <si>
    <t>D.73 Transferencias corrientes entre administraciones públicas</t>
  </si>
  <si>
    <t xml:space="preserve">1. Al subsector Administración Central </t>
  </si>
  <si>
    <t>Barcelona Supercomputing Center</t>
  </si>
  <si>
    <t>Consejo Superior de Investigaciones Científicas</t>
  </si>
  <si>
    <t>Consorcio PLOCAN</t>
  </si>
  <si>
    <t>Estado</t>
  </si>
  <si>
    <t>FEGA</t>
  </si>
  <si>
    <t>Fundación Gran Teatro Liceo</t>
  </si>
  <si>
    <t>Instituto de Astrofísica de Canarias</t>
  </si>
  <si>
    <t>Universidad Nacional de Educación a Distancia</t>
  </si>
  <si>
    <t>D.75 Transferencias corrientes diversas</t>
  </si>
  <si>
    <t>A empresas privadas</t>
  </si>
  <si>
    <t>Ayudas monetarias</t>
  </si>
  <si>
    <t>Hogares e instituciones sin fines de lucro</t>
  </si>
  <si>
    <t>TRANSFERENCIAS DE CAPITAL CONCEDIDAS POR LA ADMINISTRACIÓN REGIONAL</t>
  </si>
  <si>
    <t>1. Al subsector Administración Central</t>
  </si>
  <si>
    <t>Centro de Láseres Pulsados</t>
  </si>
  <si>
    <t>Centro para el Desarrollo Tecnológico e Industrial (CDTI)</t>
  </si>
  <si>
    <t>Consejo Superior de Deportes</t>
  </si>
  <si>
    <t>Consorcio Valencia 2007</t>
  </si>
  <si>
    <t>Fundación Comarcas Mineras (FUCOMI)</t>
  </si>
  <si>
    <t>Canal de Navarra</t>
  </si>
  <si>
    <t>Puertos de Galicia</t>
  </si>
  <si>
    <t>Suelo Industrial de Cantabria, S.L. (SICAN)</t>
  </si>
  <si>
    <t>Bienestar social y salud</t>
  </si>
  <si>
    <t>Industria y energía</t>
  </si>
  <si>
    <t>Infraestructura y ordenación del transporte</t>
  </si>
  <si>
    <t>Turismo</t>
  </si>
  <si>
    <t>2.3. Al exterior</t>
  </si>
  <si>
    <t>Empresas privadas</t>
  </si>
  <si>
    <t>Empresas públicas</t>
  </si>
  <si>
    <t>Subvenciones y transferencias concedidas por el Estado</t>
  </si>
  <si>
    <t>SUBVENCIONES CONCEDIDAS POR EL ESTADO</t>
  </si>
  <si>
    <t>Centro Nacional de Información Geográfica</t>
  </si>
  <si>
    <t>R.E.N.F.E.-Operadora</t>
  </si>
  <si>
    <t>Consejo de Seguridad Nuclear</t>
  </si>
  <si>
    <t>Autopistas de Peaje, compensación por la rebaja de tarifas</t>
  </si>
  <si>
    <t>Compañía Trasmediterránea, S.A.</t>
  </si>
  <si>
    <t>Mejora y fomento de las razas ganaderas</t>
  </si>
  <si>
    <t>Plantas potabilizadoras de agua en Canarias</t>
  </si>
  <si>
    <t xml:space="preserve">Subvención al Transporte marítimo y aéreo de mercancías </t>
  </si>
  <si>
    <t>2.2. A familias e instituciones sin fines de lucro</t>
  </si>
  <si>
    <t>Confederaciones Hidrográficas por canon de vertidos y otros</t>
  </si>
  <si>
    <t xml:space="preserve">Ayudas a la Investigación Científica y Técnica </t>
  </si>
  <si>
    <t>Compensación de intereses de préstamos para la construcción naval</t>
  </si>
  <si>
    <t>Fondo Nacional para la Investigación Científica y Técnica</t>
  </si>
  <si>
    <t>Mejora de la competitividad y ordenación del sector agroalimentario</t>
  </si>
  <si>
    <t>Subvención tributos locales</t>
  </si>
  <si>
    <t>Subvenciones de intereses por préstamos de líneas de mediación instrumentados por el ICO </t>
  </si>
  <si>
    <t>Ayudas a la Investigación Científica y Técnica</t>
  </si>
  <si>
    <t>TRANSFERENCIAS CORRIENTES CONCEDIDAS POR EL ESTADO</t>
  </si>
  <si>
    <t>Agencia EFE S.A.</t>
  </si>
  <si>
    <t>Agencia Española de la Cooperación Internacional (AECI)</t>
  </si>
  <si>
    <t>Agencia Española de Protección de la Salud en el Deporte</t>
  </si>
  <si>
    <t>Agencia Estatal Consejo Superior de Investigaciones Científicas (CSIC)</t>
  </si>
  <si>
    <t>Agencia Estatal de Administración Tributaria (AEAT)</t>
  </si>
  <si>
    <t>Agencia Estatal de Evaluación de Políticas Públicas y Calidad de los Servicios (AEVAL)</t>
  </si>
  <si>
    <t>Agencia Estatal de Meteorología  (AEMET)</t>
  </si>
  <si>
    <t>Biblioteca Nacional</t>
  </si>
  <si>
    <t xml:space="preserve">Centro de Estudios Jurídicos </t>
  </si>
  <si>
    <t>Centro de Estudios Políticos y Constitucionales</t>
  </si>
  <si>
    <t>Centro de Estudios y Experimentación de Obras Públicas (CEDEX)</t>
  </si>
  <si>
    <t>Centro de Investigaciones Energéticas, Medioambientales y Tecnológicas (CIEMAT)</t>
  </si>
  <si>
    <t>Centro de Investigaciones Sociológicas</t>
  </si>
  <si>
    <t>Centro Español de Metrología</t>
  </si>
  <si>
    <t>Centro Nacional de Inteligencia (CNI)</t>
  </si>
  <si>
    <t>Centro Universitario de Defensa Academia General del Aire</t>
  </si>
  <si>
    <t>Centro Universitario de Defensa Academia General Militar</t>
  </si>
  <si>
    <t>Centro Universitario de Defensa Escuela Naval Militar</t>
  </si>
  <si>
    <t>Centro Universitario de la Guardia Civil</t>
  </si>
  <si>
    <t>Compañía Española de Financiación del Desarrollo S.A. (COFIDES)</t>
  </si>
  <si>
    <t>Confederación Hidrográfica del Cantábrico</t>
  </si>
  <si>
    <t>Confederación Hidrográfica del Guadalquivir</t>
  </si>
  <si>
    <t>Confederación Hidrográfica del Júcar</t>
  </si>
  <si>
    <t>Confederación Hidrográfica del Miño-Sil</t>
  </si>
  <si>
    <t>Confederación Hidrográfica del Segura</t>
  </si>
  <si>
    <t>Consejo de la Juventud de España</t>
  </si>
  <si>
    <t>Consejo Económico y Social</t>
  </si>
  <si>
    <t>Consorcio Barcelona Supercomputing Center - Centro Nacional de Supercomputación (BSC-CNS)</t>
  </si>
  <si>
    <t>Consorcio para la Construcción, Equipamiento y Explotación del Laboratorio de Luz Sincrotrón</t>
  </si>
  <si>
    <t>Consorcio de la Ciudad de Cuenca</t>
  </si>
  <si>
    <t>Consorcio de la Ciudad de Toledo</t>
  </si>
  <si>
    <t>Consorcio de la Zona Especial de Canaria</t>
  </si>
  <si>
    <t>Entidad Estatal de Seguros Agrarios (ENESA)</t>
  </si>
  <si>
    <t>Entidad Pública Empresarial RED.ES</t>
  </si>
  <si>
    <t>Fondo Español de Garantía Agraria (FEGA)</t>
  </si>
  <si>
    <t>Fundación Agencia Nacional de Evaluación  de la Calidad y Acreditación (ANECA)</t>
  </si>
  <si>
    <t>Fundación Biodiversidad</t>
  </si>
  <si>
    <t>Fundación Colección Thyssen Bornemisza</t>
  </si>
  <si>
    <t>Fundación Escuela de Organización Industrial (FEOI)</t>
  </si>
  <si>
    <t>Fundación Española para la Ciencia y la Tecnología</t>
  </si>
  <si>
    <t>Fundación Pluralismo y Convivencia</t>
  </si>
  <si>
    <t>Gerencia de Infraestructuras y Equipamiento de la Seguridad del Estado</t>
  </si>
  <si>
    <t>Gerencia de Infraestructuras y Equipamientos de Cultura</t>
  </si>
  <si>
    <t>Gran Telescopio de Canarias S.A.</t>
  </si>
  <si>
    <t>Instituto Cervantes</t>
  </si>
  <si>
    <t>Instituto de Estudios Fiscales</t>
  </si>
  <si>
    <t>Instituto de la Cinematografía y de las Artes Audiovisuales</t>
  </si>
  <si>
    <t>Instituto de la Juventud</t>
  </si>
  <si>
    <t>Instituto de la Mujer</t>
  </si>
  <si>
    <t>Instituto de Salud Carlos III</t>
  </si>
  <si>
    <t xml:space="preserve">Instituto de Turismo de España (TURESPAÑA) </t>
  </si>
  <si>
    <t>Instituto Español de Comercio Exterior (I.C.E.X.)</t>
  </si>
  <si>
    <t>Instituto Español de Oceanografía (IEO)</t>
  </si>
  <si>
    <t>Instituto Geológico y Minero de España (IGME)</t>
  </si>
  <si>
    <t>Instituto Nacional de Administración Pública (INAP)</t>
  </si>
  <si>
    <t>Instituto Nacional de Estadística (INE)</t>
  </si>
  <si>
    <t>Instituto Nacional de Investigación y Tecnología Agraria y Alimentaria (INIA)</t>
  </si>
  <si>
    <t>Instituto Nacional de las Artes Escénicas y de la Música (INAEM)</t>
  </si>
  <si>
    <t>Instituto Nacional de Seguridad e Higiene en el Trabajo</t>
  </si>
  <si>
    <t>Instituto Nacional de Técnica Aeroespacial "Esteban Terradas" (INTA)</t>
  </si>
  <si>
    <t>Instituto para la Reestruct. Minería del Carbón y Desarrollo Alternativo de las Comarcas Mineras</t>
  </si>
  <si>
    <t>Instituto Social de las Fuerzas Armadas (ISFAS)</t>
  </si>
  <si>
    <t>Museo Nacional Centro de Arte Reina Sofía (MNCARS)</t>
  </si>
  <si>
    <t>Museo Nacional del Prado</t>
  </si>
  <si>
    <t>Mutualidad General de Funcionarios Civiles del Estado (MUFACE)</t>
  </si>
  <si>
    <t>Mutualidad General Judicial (MUGEJU)</t>
  </si>
  <si>
    <t>Organismo Autónomo Parques Nacionales</t>
  </si>
  <si>
    <t>Organización Nacional de Transplantes</t>
  </si>
  <si>
    <t>Parque Móvil del Estado</t>
  </si>
  <si>
    <t>Patrimonio Nacional</t>
  </si>
  <si>
    <t>Real Patronato sobre Discapacidad</t>
  </si>
  <si>
    <t>Sociedad Estatal de Salvamento y Seguridad Marítima (SASEMAR)</t>
  </si>
  <si>
    <t>Universidad Internacional Menéndez Pelayo</t>
  </si>
  <si>
    <t>Universidad Nacional de Educación a Distancia (UNED)</t>
  </si>
  <si>
    <t>2. Al subsector Administración Regional</t>
  </si>
  <si>
    <t>Transferencias por sistema de financiación</t>
  </si>
  <si>
    <t xml:space="preserve">    Andalucía</t>
  </si>
  <si>
    <t xml:space="preserve">    Aragón</t>
  </si>
  <si>
    <t xml:space="preserve">    Asturias</t>
  </si>
  <si>
    <t xml:space="preserve">    Baleares</t>
  </si>
  <si>
    <t xml:space="preserve">    Canarias</t>
  </si>
  <si>
    <t xml:space="preserve">    Cantabria</t>
  </si>
  <si>
    <t xml:space="preserve">    Castilla-La Mancha</t>
  </si>
  <si>
    <t xml:space="preserve">    Castilla y León</t>
  </si>
  <si>
    <t xml:space="preserve">    Cataluña</t>
  </si>
  <si>
    <t xml:space="preserve">    Extremadura</t>
  </si>
  <si>
    <t xml:space="preserve">    Galicia</t>
  </si>
  <si>
    <t xml:space="preserve">    Madrid</t>
  </si>
  <si>
    <t xml:space="preserve">    Murcia</t>
  </si>
  <si>
    <t xml:space="preserve">    La Rioja</t>
  </si>
  <si>
    <t xml:space="preserve">    Valencia</t>
  </si>
  <si>
    <t>Cotizaciones sociales imputadas</t>
  </si>
  <si>
    <t>Cotizaciones sociales efectivas a mutualismos</t>
  </si>
  <si>
    <t>Otras transferencias:</t>
  </si>
  <si>
    <t xml:space="preserve">    Navarra</t>
  </si>
  <si>
    <t xml:space="preserve">    País Vasco</t>
  </si>
  <si>
    <t>3. Al subsector Administración Local</t>
  </si>
  <si>
    <t xml:space="preserve">    A Ayuntamientos</t>
  </si>
  <si>
    <t xml:space="preserve">    A Diputaciones y Cabildos Insulares</t>
  </si>
  <si>
    <t xml:space="preserve">    Impuestos Cedidos</t>
  </si>
  <si>
    <t>Otras transferencias</t>
  </si>
  <si>
    <t xml:space="preserve">    Abastecimiento de aguas </t>
  </si>
  <si>
    <t xml:space="preserve">    Acciones de integración a favor de los inmigrantes </t>
  </si>
  <si>
    <t xml:space="preserve">    Acciones motivadas por siniestros, catástrofes u otros de reconocida urgencia </t>
  </si>
  <si>
    <t xml:space="preserve">    Cofinanciación de los servicios de transporte colectivo urbano</t>
  </si>
  <si>
    <t xml:space="preserve">    Compensaciones a Entidades Locales</t>
  </si>
  <si>
    <t xml:space="preserve">    Juzgados de Paz</t>
  </si>
  <si>
    <t xml:space="preserve">    Programas de servicios sociales</t>
  </si>
  <si>
    <t xml:space="preserve">    Varias</t>
  </si>
  <si>
    <t>4. Al subsector Fondos de la Seguridad Social</t>
  </si>
  <si>
    <t>Servicio Público de Empleo Estatal</t>
  </si>
  <si>
    <t xml:space="preserve">Sistema de Seguridad Social </t>
  </si>
  <si>
    <t>Ayudas para actividades culturales y de otros intereses comunitarios</t>
  </si>
  <si>
    <t>Ayudas para actividades docentes y formación de profesionales</t>
  </si>
  <si>
    <t>Becas y ayudas al estudio. </t>
  </si>
  <si>
    <t>Cáritas Española</t>
  </si>
  <si>
    <t>Correcciones financieras deducidas por el FEGA</t>
  </si>
  <si>
    <t>Cruz Roja Española</t>
  </si>
  <si>
    <t>Financiación Partidos Políticos</t>
  </si>
  <si>
    <t>Iglesia Católica</t>
  </si>
  <si>
    <t>Indemnizaciones motivadas por actos del terrorismo</t>
  </si>
  <si>
    <t xml:space="preserve">Instituciones sin Fines de Lucro (ISFL) con fines de interés social    </t>
  </si>
  <si>
    <t>ISFL de  ayuda a  discapacitados, enfermos y personas en situación de dependencia</t>
  </si>
  <si>
    <t xml:space="preserve">ISFL para el desarrollo social y cultural gitano  </t>
  </si>
  <si>
    <t>ISFL relacionadas con la ayuda a drogodependientes y enfermos del VIH/SIDA</t>
  </si>
  <si>
    <t>ISFL relacionadas con la ayuda a emigrantes e inmigrantes</t>
  </si>
  <si>
    <t xml:space="preserve">ISFL relacionadas con la ayuda a la mujer   </t>
  </si>
  <si>
    <t>Organizaciones sindicales, empresariales  y profesionales</t>
  </si>
  <si>
    <t>Protección medio ambiental</t>
  </si>
  <si>
    <t>Servicios deportivos y de ocio</t>
  </si>
  <si>
    <t>D.76 Recursos propios de la Unión Europea</t>
  </si>
  <si>
    <t>Recurso IVA</t>
  </si>
  <si>
    <t>TRANSFERENCIAS DE CAPITAL CONCEDIDAS POR EL ESTADO</t>
  </si>
  <si>
    <t>Agencia Española de Cooperación Internacional</t>
  </si>
  <si>
    <t xml:space="preserve">Centro Español de Metrología </t>
  </si>
  <si>
    <t>Centro Nacional de Inteligencia</t>
  </si>
  <si>
    <t>Centro para el Desarrollo Tecnológico Industrial (CDTI)</t>
  </si>
  <si>
    <t>Fundación Centro Nacional de Investigaciones Cardiovasculares Carlos III</t>
  </si>
  <si>
    <t>Fundación Centro Nacional de Investigaciones Oncológicas Carlos III</t>
  </si>
  <si>
    <t>Fundación Escuela de Organización Industrial (EOI)</t>
  </si>
  <si>
    <t>Fundación Española para la Ciencia y la Tecnología (FECYT)</t>
  </si>
  <si>
    <t>Instituto para la Diversificación y Ahorro Energético (IDAE)</t>
  </si>
  <si>
    <t>IZAR Construcciones Navales S.A.</t>
  </si>
  <si>
    <t>Sociedad Estatal  Acción Cultural  (SEACSA)</t>
  </si>
  <si>
    <t>Sociedad Estatal de Infraestructuras y Equipamientos Penitenciarios, S.A. (SIEPSA)</t>
  </si>
  <si>
    <t>Actuaciones de rehabilitación del Patrimonio Histórico Cultural</t>
  </si>
  <si>
    <t>Daños causados por inundaciones, incendios y otras catástrofes naturales</t>
  </si>
  <si>
    <t>Financiación de inversiones en las Entidades Locales</t>
  </si>
  <si>
    <t>Fondo compensación interterritorial CEUTA</t>
  </si>
  <si>
    <t>Fondo compensación interterritorial MELILLA</t>
  </si>
  <si>
    <t xml:space="preserve">Infraestructura del Transporte </t>
  </si>
  <si>
    <t>Fundación para el Fomento de la Innovación Industrial (Madrid)</t>
  </si>
  <si>
    <t>Actuaciones de apoyo al tejido industrial innovador</t>
  </si>
  <si>
    <t>Incentivos regionales a la localización industrial</t>
  </si>
  <si>
    <t>Industrias culturales</t>
  </si>
  <si>
    <t>Promoción de la Sociedad de la Información y de las telecomunicaciones</t>
  </si>
  <si>
    <t>Bienes culturales y rehabilitación del patrimonio artístico cultural</t>
  </si>
  <si>
    <t>Investigación y Desarrollo Tecnológico</t>
  </si>
  <si>
    <t>Agencia Espacial Europea (ESA)</t>
  </si>
  <si>
    <t>Compañía Española de Reafianzamiento, S.A. (CERSA) </t>
  </si>
  <si>
    <t>Aportación Empresas SEPI:</t>
  </si>
  <si>
    <t>Empresa Nacional Hulleras del Norte, S.A. (HUNOSA)</t>
  </si>
  <si>
    <t xml:space="preserve">Cancelación de deudas </t>
  </si>
  <si>
    <t>Regulación de la actividad del transporte por carretera</t>
  </si>
  <si>
    <t xml:space="preserve">Subvenciones y transferencias concedidas por Organismos de la Administración Central </t>
  </si>
  <si>
    <t xml:space="preserve">SUBVENCIONES CONCEDIDAS POR ORGANISMOS DE LA ADMINISTRACIÓN CENTRAL </t>
  </si>
  <si>
    <t>Hulleras del Norte, S.A.</t>
  </si>
  <si>
    <t>Ayudas al funcionamiento y reducción de actividad de empresas productoras del carbón</t>
  </si>
  <si>
    <t>Fondo de protección a la cinematografía</t>
  </si>
  <si>
    <t>Promoción y cooperación cultural</t>
  </si>
  <si>
    <t>Regulación de los mercados agrarios</t>
  </si>
  <si>
    <t>Agrupación española de entidades aseguradoras</t>
  </si>
  <si>
    <t>Investigación científica</t>
  </si>
  <si>
    <t>Investigación sanitaria</t>
  </si>
  <si>
    <t>TRANSFERENCIAS CORRIENTES CONCEDIDAS POR ORGANISMOS DE LA ADMINISTRACIÓN CENTRAL</t>
  </si>
  <si>
    <t>Andalucía</t>
  </si>
  <si>
    <t>Aragón</t>
  </si>
  <si>
    <t>Asturias</t>
  </si>
  <si>
    <t>Baleares</t>
  </si>
  <si>
    <t>Canarias</t>
  </si>
  <si>
    <t>Cantabria</t>
  </si>
  <si>
    <t>Castilla La Mancha</t>
  </si>
  <si>
    <t>Castilla León</t>
  </si>
  <si>
    <t>Cataluña</t>
  </si>
  <si>
    <t>Extremadura</t>
  </si>
  <si>
    <t>Galicia</t>
  </si>
  <si>
    <t>Madrid</t>
  </si>
  <si>
    <t>Murcia</t>
  </si>
  <si>
    <t>Navarra</t>
  </si>
  <si>
    <t>La Rioja</t>
  </si>
  <si>
    <t>Valencia</t>
  </si>
  <si>
    <t>País Vasco</t>
  </si>
  <si>
    <t>Fomento y apoyo de actividades deportivas</t>
  </si>
  <si>
    <t>Promoción y servicios a la juventud</t>
  </si>
  <si>
    <t>Varias</t>
  </si>
  <si>
    <t>Tesorería General de la Seguridad Social</t>
  </si>
  <si>
    <t xml:space="preserve">A familias e instituciones sin fines de lucro </t>
  </si>
  <si>
    <t xml:space="preserve">TRANSFERENCIAS DE CAPITAL CONCEDIDAS POR ORGANISMOS DE LA ADMINISTRACIÓN CENTRAL </t>
  </si>
  <si>
    <t>Aguas de las Cuencas de España (ACUAES)</t>
  </si>
  <si>
    <t>Cooperación al desarrollo</t>
  </si>
  <si>
    <t>Meteorología</t>
  </si>
  <si>
    <t>Otras transferencias de capital a empresas privadas</t>
  </si>
  <si>
    <t>Tabla 2: Subvenciones y transferencias concedidas por Organismos de la Administración Central del Estado</t>
  </si>
  <si>
    <t>La información contenida en estas tablas se refiere a unidades que, según el SEC-2010, se incluyen en el sector Administraciones públicas (S.13)</t>
  </si>
  <si>
    <t>Subvenciones y transferencias concedidas por Fondos de la Seguridad Social</t>
  </si>
  <si>
    <t>SUBVENCIONES CONCEDIDAS POR FONDOS DE LA SEGURIDAD SOCIAL</t>
  </si>
  <si>
    <t>Bonificaciones de fomento al empleo</t>
  </si>
  <si>
    <t>Entregas de botiquines</t>
  </si>
  <si>
    <t>Fomación continua</t>
  </si>
  <si>
    <t>Otras de fomento y gestión de empleo</t>
  </si>
  <si>
    <t>TRANSFERENCIAS CORRIENTES CONCEDIDAS POR FONDOS DE LA SEGURIDAD SOCIAL</t>
  </si>
  <si>
    <t>AECID</t>
  </si>
  <si>
    <t>Consejo Administración Patrimonio Nacional</t>
  </si>
  <si>
    <t>Fundación Estatal Formación Empleo</t>
  </si>
  <si>
    <t>Fundación para la prevención de riesgos laborales</t>
  </si>
  <si>
    <t>INAP</t>
  </si>
  <si>
    <t>Al exterior</t>
  </si>
  <si>
    <t>Familias e ISFL</t>
  </si>
  <si>
    <t>D.31 Subvenciones a los productos</t>
  </si>
  <si>
    <t>D.92 Ayudas a la inversión (excluidas transferencias entre AA.PP.)</t>
  </si>
  <si>
    <t>D.9_S.13 Transferencias de capital entre administraciones públicas</t>
  </si>
  <si>
    <t>D.99 Otras transferencias de capital (excluidas transferencias entre AA.PP.)</t>
  </si>
  <si>
    <t>Para financiar costes del sistema eléctrico</t>
  </si>
  <si>
    <t>Agencia de Información y Control Alimentarios</t>
  </si>
  <si>
    <t>Agencia Española de Medicamentos y Productos Sanitarios</t>
  </si>
  <si>
    <t>Sociedad Estatal de Gestión Inmobiliaria de Patrimonio (SEGIPSA)</t>
  </si>
  <si>
    <t>Fondo de Garantía Salarial (FOGASA)</t>
  </si>
  <si>
    <t>Comisión Nacional de los Mercados y de la Competencia</t>
  </si>
  <si>
    <t>Entidad Pública Empresarial del Suelo (SEPES)</t>
  </si>
  <si>
    <t>Instituto Nacional de la Administración Pública (INAP)</t>
  </si>
  <si>
    <t>Infraestructura de recursos hidráulicos</t>
  </si>
  <si>
    <t>Primas a la Construcción Naval</t>
  </si>
  <si>
    <t>Promoción Medioambiental y Economía Sostenible</t>
  </si>
  <si>
    <t>Bonificaciones fomento prevención y rehabilitación</t>
  </si>
  <si>
    <t>Oficinas de rehabilitación de viviendas de Navarra</t>
  </si>
  <si>
    <t>Transports Metropolitans de Barcelona</t>
  </si>
  <si>
    <t>AEAT</t>
  </si>
  <si>
    <t>Teatro Lírico</t>
  </si>
  <si>
    <t>Gijón al Norte</t>
  </si>
  <si>
    <t>Sin especificar</t>
  </si>
  <si>
    <t>Aguas de la Cuenca de España</t>
  </si>
  <si>
    <t>Comisión Nacional del Mercado de la Competencia</t>
  </si>
  <si>
    <t>AENA AEROPUERTOS, S.A.</t>
  </si>
  <si>
    <t>Investigacion sanitaria</t>
  </si>
  <si>
    <t>Investigacion cientifica</t>
  </si>
  <si>
    <t xml:space="preserve">Varios </t>
  </si>
  <si>
    <t>Elaboración y difusión estadistica</t>
  </si>
  <si>
    <t>Reactivacion económica de las comarcas mineras del carbón</t>
  </si>
  <si>
    <t xml:space="preserve">Al sector financiero </t>
  </si>
  <si>
    <t>D.31 Otras subvenciones a los productos</t>
  </si>
  <si>
    <t>Confederación Hidrográfica del Ebro</t>
  </si>
  <si>
    <t>Aguas de la cuenca de españa</t>
  </si>
  <si>
    <t>Soc. regional cántabra de Promociones Turísticas Sa</t>
  </si>
  <si>
    <t>GEBIDEXSA</t>
  </si>
  <si>
    <t>1.1. A empresas de Comunidades Autónomas</t>
  </si>
  <si>
    <t>Fomento de Empleo</t>
  </si>
  <si>
    <t xml:space="preserve">Fomento de empleo </t>
  </si>
  <si>
    <t>TRANSFERENCIAS CORRIENTES CONCEDIDAS POR COMUNIDADES AUTÓNOMAS</t>
  </si>
  <si>
    <t>F. Museu Do Mar</t>
  </si>
  <si>
    <t>C.Construcción,Equipamiento y Explotación de Laboratorio Llum Sincrotron</t>
  </si>
  <si>
    <t>Fundación Residencia de Estudiantes</t>
  </si>
  <si>
    <t>2. Al subsector Administración Local</t>
  </si>
  <si>
    <t>A empresas públicas</t>
  </si>
  <si>
    <t>Consejo Superior de Investigaciones Científicas CSIC</t>
  </si>
  <si>
    <t>CIEMAT</t>
  </si>
  <si>
    <t>INIA</t>
  </si>
  <si>
    <t>Centro Nacional de experimentación de Tecnologías de Hidrógeno y Pilas de Combustible</t>
  </si>
  <si>
    <t>Palau de Congresos de Palma</t>
  </si>
  <si>
    <t>Cons Residus Maresme</t>
  </si>
  <si>
    <t>3. Al subsector Fondos de la Seguridad Social</t>
  </si>
  <si>
    <t>Confederación Hidrográfica del Guadiana</t>
  </si>
  <si>
    <t>AquaEbro</t>
  </si>
  <si>
    <t>Consorcio Urbanístico ärea Tecnológica del Sur</t>
  </si>
  <si>
    <t xml:space="preserve">Instituto de la Juventud </t>
  </si>
  <si>
    <t>CCLL Servicios Sociales Territoriales ( Pais Vasco)</t>
  </si>
  <si>
    <t>Sociedad Estatal Correos y Telégrafos SA</t>
  </si>
  <si>
    <t>Sociedad Estatal Aguas de las Cuencas Mediterráneas SA (ACUAMED)</t>
  </si>
  <si>
    <t>Canal Gestión Lanzarote SAU</t>
  </si>
  <si>
    <t>Créditos fiscales: DEDUCCIONES I+D+I</t>
  </si>
  <si>
    <t>Administrador de Infraestructuras Ferroviarias (ADIF)</t>
  </si>
  <si>
    <t>Agencia Española de Consumo Seguridad Alimentaria y Nutrición</t>
  </si>
  <si>
    <t>Autoridad Independientes de Responsabilidad Fiscal</t>
  </si>
  <si>
    <t>Centro Universitario de Defensa_Madrid</t>
  </si>
  <si>
    <t>Consejo de la Transparencia y Buen Gobierno</t>
  </si>
  <si>
    <t>Consorcio de la Ciudad Santiago de Compostela</t>
  </si>
  <si>
    <t>Fundación Española para la Cooperación Internacional Salud y Politica Social</t>
  </si>
  <si>
    <t>Grupo Radiotelevisión Española ( Grupo RTVE)</t>
  </si>
  <si>
    <t>Organismo Autónomo Servicio Español para la Internacionalización de la Educación</t>
  </si>
  <si>
    <t>Sociedad Estatal  para la Gestión de la Innovacion y las Tecnologías Turísticas S.A.  (SEGITUR)</t>
  </si>
  <si>
    <t>ISFL para la ayuda a personas mas desfavorecidas</t>
  </si>
  <si>
    <t>Operaciones  FRRI</t>
  </si>
  <si>
    <t>Recurso Renta Nacional Bruta (RNB):</t>
  </si>
  <si>
    <t>Confederación Hidrográfica del Cantabrico</t>
  </si>
  <si>
    <t>Consejo de Transparencia y Buen Gobierno</t>
  </si>
  <si>
    <t>Consorcio para el Diseño Construcc. Equipam. y Explotación del Sistema de Observación Costero de las Islas Baleares</t>
  </si>
  <si>
    <t>Consorcio para el Diseño Construcc. Equipam. y Explotación del Sistema del Centro de Laseres Pulsados Ultracortos</t>
  </si>
  <si>
    <t>Consorcio para el Diseño, Construcc., Equipam. y Explotación de la Plataforma Oceánica de Canarias</t>
  </si>
  <si>
    <t>Empresa Nacional de Innovación SA (ENISA)</t>
  </si>
  <si>
    <t xml:space="preserve">Instituto de Astrofísica de Canarias </t>
  </si>
  <si>
    <t>Instituto Nacional de Ciberseguridad de España (INCIBE)</t>
  </si>
  <si>
    <t>Servicios y Estudios para la Navegación Aérea y la Seguridad Aeronáutica S.A</t>
  </si>
  <si>
    <t>Innovación tecnológica de las telecomunicaciones </t>
  </si>
  <si>
    <t xml:space="preserve">     Autoridades Portuarias</t>
  </si>
  <si>
    <t xml:space="preserve">     Confederaciones Hidrográficas</t>
  </si>
  <si>
    <t xml:space="preserve">     Sociedad Estatal Aguas de las Cuencas de España</t>
  </si>
  <si>
    <t xml:space="preserve">     Sociedad Estatal Aguas de las Cuencas del Mediterráneo</t>
  </si>
  <si>
    <t>D.99 Otras transferencias de capital (excluidastransferencias entre AA.PP.)</t>
  </si>
  <si>
    <t>Activos Fiscales Diferidos (DTA)</t>
  </si>
  <si>
    <t xml:space="preserve">Indemnizaciones por cumplimiento de sentencias </t>
  </si>
  <si>
    <t>Prestamos reclasificados</t>
  </si>
  <si>
    <t>Año: 2015</t>
  </si>
  <si>
    <t xml:space="preserve">     ADIF alta velocidad</t>
  </si>
  <si>
    <t>Año 2016</t>
  </si>
  <si>
    <t>Año: 2016</t>
  </si>
  <si>
    <t>año 2016</t>
  </si>
  <si>
    <t>Boletín Oficial de Murcia</t>
  </si>
  <si>
    <t>Tranvia de Parla, S.A.</t>
  </si>
  <si>
    <t>2.3. Sin especificar</t>
  </si>
  <si>
    <t xml:space="preserve">   Instituto Catalán de Finanzas</t>
  </si>
  <si>
    <t>I.D.A.E.</t>
  </si>
  <si>
    <t>Barcelona Sagrera Alta Velocitat</t>
  </si>
  <si>
    <t xml:space="preserve">Consorcio Ciudad de Santiago </t>
  </si>
  <si>
    <t>Comisión Nacional de los Mercados</t>
  </si>
  <si>
    <t>Consorcio Sistema de Observación Costera de las Islas Baleares</t>
  </si>
  <si>
    <t>Instituto Astrofísica de Canarias</t>
  </si>
  <si>
    <t>A empresas de CCLL</t>
  </si>
  <si>
    <t>INVIEF</t>
  </si>
  <si>
    <t>Gran Telescopio de Canarias</t>
  </si>
  <si>
    <t>Consorcio Ciudad de Toledo</t>
  </si>
  <si>
    <t>Instituto Reestructuración Minería del Carbón y Desarrollo Alternativo de las Comarcas Mineras</t>
  </si>
  <si>
    <t>Consorcio Ciudad de Santiago</t>
  </si>
  <si>
    <t>Consorcio Sobre la Evolución Humana</t>
  </si>
  <si>
    <t>Consorcio Construcción, equipamiento y explotación del Laboratorio de Sincrotón</t>
  </si>
  <si>
    <t>Consorcio Construcción, equipamiento y explotación del Laboratorio de Canfranc</t>
  </si>
  <si>
    <t>Consorcio Gran Teatro del Liceu</t>
  </si>
  <si>
    <t>SEIASA</t>
  </si>
  <si>
    <t xml:space="preserve">Logroño Integración del Ferrocarril 2012, S.A. </t>
  </si>
  <si>
    <t>Zalia</t>
  </si>
  <si>
    <t>Zaragoza Alta Velocidad</t>
  </si>
  <si>
    <t>Sociedad Regional Cántabra de Promociones Turísticas</t>
  </si>
  <si>
    <t>Sociedad de Gestión del Parque Científico y Tecnológico de Cantabria</t>
  </si>
  <si>
    <t xml:space="preserve">Metro de Madrid, S.A. </t>
  </si>
  <si>
    <t>1.2. Sin especificar</t>
  </si>
  <si>
    <t>Cotizaciones funcionarios de correos</t>
  </si>
  <si>
    <t>Devolución de impuestos Consorcios Zona Franca</t>
  </si>
  <si>
    <t>Créditos fiscales: DEDUCCIONES cine</t>
  </si>
  <si>
    <t>Agencia Estatal de Seguridad Ferroviaria</t>
  </si>
  <si>
    <t>Casa Árabe</t>
  </si>
  <si>
    <t>Consorcio para la Construcción, Equipamiento y Explotación del Centro Nac. de Evolución Humana</t>
  </si>
  <si>
    <t xml:space="preserve">Consorcio para la Construcción, Equipamiento y Explotación del Laboratorio Subterr. de Canfranc </t>
  </si>
  <si>
    <t>Fundación Centro para la Memoria de las Victimas del Terrorismo</t>
  </si>
  <si>
    <t>Fundación del Servicio Interconfederal de Mediación y Arbitraje</t>
  </si>
  <si>
    <t>Fundación ICO</t>
  </si>
  <si>
    <t>Grupo Radiotelevisión Española (Grupo RTVE)</t>
  </si>
  <si>
    <t>Instituto de Vivienda Infraestructura y Equipamiento de la Defensa</t>
  </si>
  <si>
    <t>Trabajo Penitenciario y Formación para el Empleo</t>
  </si>
  <si>
    <t xml:space="preserve">    Programas educativos</t>
  </si>
  <si>
    <t>Programas culturales</t>
  </si>
  <si>
    <t>Multas de sentencias y otras causas extraordinarias</t>
  </si>
  <si>
    <t>Cofivacasa, S.A.</t>
  </si>
  <si>
    <t>Consorcio de la Zona Franca de Sevilla</t>
  </si>
  <si>
    <t>Fondos de Capital Riesgo</t>
  </si>
  <si>
    <t>Fundación de la Biodiversidad</t>
  </si>
  <si>
    <t>Sociedad EXPASA Agricultura y Ganadería</t>
  </si>
  <si>
    <t>Reconversión, reindustrialización y promoción económica de la zona</t>
  </si>
  <si>
    <t xml:space="preserve">     Devolución de impuestos Consorcios Zona Franca</t>
  </si>
  <si>
    <t>Exploración, Ordenación y Seguridad Minera</t>
  </si>
  <si>
    <t>Acciones en favor de los inmigrantes</t>
  </si>
  <si>
    <t>Ayuda Estatal directa para la  adquisición de viviendas</t>
  </si>
  <si>
    <t>Incentivos al desarrollo económico</t>
  </si>
  <si>
    <t>Incentivos a la Sociedad de la Información y a las Telecomunicaciones</t>
  </si>
  <si>
    <t>Promoción del turismo y desarrolllo del medio rural</t>
  </si>
  <si>
    <t>European Financial Stability Facility (EFSF)</t>
  </si>
  <si>
    <t>1. Fuera del sector público</t>
  </si>
  <si>
    <t>1.1. A empresas privadas</t>
  </si>
  <si>
    <t xml:space="preserve">Trabajo penitenciario y formación para el empleo </t>
  </si>
  <si>
    <t>Investigacion energética, mediambiental y tecnológica</t>
  </si>
  <si>
    <t>Cinematografía</t>
  </si>
  <si>
    <t>Investigación energética, medioambiental y tecnológica</t>
  </si>
  <si>
    <t>Costes sociales y técnicos en la reordenación del carbón</t>
  </si>
  <si>
    <r>
      <t>Fecha de actualización: 27</t>
    </r>
    <r>
      <rPr>
        <b/>
        <i/>
        <sz val="10"/>
        <rFont val="Arial"/>
        <family val="2"/>
      </rPr>
      <t xml:space="preserve"> de diciembre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</si>
</sst>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;\-#,##0.0;\-\ \ \ \ "/>
    <numFmt numFmtId="165" formatCode="#,##0;\-#,##0;\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FF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4"/>
      <color indexed="56"/>
      <name val="Arial"/>
      <family val="2"/>
    </font>
    <font>
      <sz val="10"/>
      <name val="Tahoma"/>
      <family val="2"/>
    </font>
    <font>
      <u/>
      <sz val="10"/>
      <color indexed="12"/>
      <name val="Arial"/>
      <family val="2"/>
    </font>
    <font>
      <sz val="10"/>
      <color indexed="56"/>
      <name val="Arial"/>
      <family val="2"/>
    </font>
    <font>
      <b/>
      <sz val="11"/>
      <name val="Arial"/>
      <family val="2"/>
    </font>
    <font>
      <b/>
      <sz val="12"/>
      <color indexed="56"/>
      <name val="Arial"/>
      <family val="2"/>
    </font>
    <font>
      <sz val="12"/>
      <color indexed="56"/>
      <name val="Arial"/>
      <family val="2"/>
    </font>
    <font>
      <b/>
      <sz val="11"/>
      <color indexed="56"/>
      <name val="Arial"/>
      <family val="2"/>
    </font>
    <font>
      <sz val="12"/>
      <color indexed="56"/>
      <name val="Tahoma"/>
      <family val="2"/>
    </font>
    <font>
      <sz val="12"/>
      <name val="Tahoma"/>
      <family val="2"/>
    </font>
    <font>
      <sz val="10"/>
      <color rgb="FFFF0000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0"/>
      <color indexed="10"/>
      <name val="Tahoma"/>
      <family val="2"/>
    </font>
    <font>
      <b/>
      <i/>
      <sz val="10"/>
      <name val="Arial"/>
      <family val="2"/>
    </font>
    <font>
      <b/>
      <sz val="11"/>
      <color rgb="FF4B2274"/>
      <name val="Arial"/>
      <family val="2"/>
    </font>
    <font>
      <sz val="12"/>
      <color rgb="FF4B2274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6CAF0"/>
        <bgColor rgb="FF000000"/>
      </patternFill>
    </fill>
    <fill>
      <patternFill patternType="solid">
        <fgColor rgb="FFEEF4FC"/>
        <bgColor rgb="FF000000"/>
      </patternFill>
    </fill>
    <fill>
      <patternFill patternType="solid">
        <fgColor rgb="FFDFEAF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BF7FF"/>
        <bgColor rgb="FF000000"/>
      </patternFill>
    </fill>
    <fill>
      <patternFill patternType="solid">
        <fgColor rgb="FFA6CAF0"/>
        <bgColor rgb="FFA6CAF0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2" fillId="0" borderId="0"/>
    <xf numFmtId="0" fontId="1" fillId="0" borderId="0"/>
    <xf numFmtId="0" fontId="2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137">
    <xf numFmtId="0" fontId="0" fillId="0" borderId="0" xfId="0"/>
    <xf numFmtId="0" fontId="3" fillId="2" borderId="0" xfId="1" applyFont="1" applyFill="1"/>
    <xf numFmtId="0" fontId="2" fillId="2" borderId="0" xfId="1" applyFill="1"/>
    <xf numFmtId="0" fontId="4" fillId="2" borderId="0" xfId="1" applyFont="1" applyFill="1" applyAlignment="1">
      <alignment vertical="center"/>
    </xf>
    <xf numFmtId="0" fontId="5" fillId="2" borderId="0" xfId="1" quotePrefix="1" applyFont="1" applyFill="1" applyAlignment="1">
      <alignment vertical="center"/>
    </xf>
    <xf numFmtId="0" fontId="6" fillId="2" borderId="0" xfId="1" quotePrefix="1" applyFont="1" applyFill="1" applyAlignment="1">
      <alignment horizontal="left" vertical="center"/>
    </xf>
    <xf numFmtId="0" fontId="4" fillId="2" borderId="0" xfId="1" quotePrefix="1" applyFont="1" applyFill="1" applyAlignment="1">
      <alignment horizontal="left" vertical="center"/>
    </xf>
    <xf numFmtId="0" fontId="7" fillId="2" borderId="0" xfId="1" quotePrefix="1" applyFont="1" applyFill="1" applyAlignment="1">
      <alignment horizontal="left"/>
    </xf>
    <xf numFmtId="0" fontId="9" fillId="3" borderId="0" xfId="2" quotePrefix="1" applyFont="1" applyFill="1" applyAlignment="1">
      <alignment horizontal="left" vertical="center"/>
    </xf>
    <xf numFmtId="0" fontId="4" fillId="2" borderId="0" xfId="3" applyFont="1" applyFill="1" applyAlignment="1">
      <alignment vertical="center"/>
    </xf>
    <xf numFmtId="0" fontId="10" fillId="0" borderId="0" xfId="1" applyFont="1"/>
    <xf numFmtId="0" fontId="11" fillId="0" borderId="0" xfId="1" applyFont="1"/>
    <xf numFmtId="0" fontId="2" fillId="0" borderId="0" xfId="1"/>
    <xf numFmtId="0" fontId="8" fillId="2" borderId="0" xfId="2" applyFill="1" applyAlignment="1" applyProtection="1">
      <alignment horizontal="right"/>
    </xf>
    <xf numFmtId="1" fontId="12" fillId="0" borderId="0" xfId="5" applyNumberFormat="1" applyFont="1" applyFill="1" applyBorder="1" applyProtection="1"/>
    <xf numFmtId="164" fontId="13" fillId="0" borderId="0" xfId="5" applyNumberFormat="1" applyFont="1" applyProtection="1"/>
    <xf numFmtId="164" fontId="13" fillId="4" borderId="0" xfId="5" applyNumberFormat="1" applyFont="1" applyFill="1" applyProtection="1"/>
    <xf numFmtId="1" fontId="15" fillId="5" borderId="0" xfId="5" applyNumberFormat="1" applyFont="1" applyFill="1" applyBorder="1" applyAlignment="1" applyProtection="1">
      <alignment horizontal="left"/>
    </xf>
    <xf numFmtId="164" fontId="16" fillId="5" borderId="0" xfId="5" applyNumberFormat="1" applyFont="1" applyFill="1" applyBorder="1" applyAlignment="1" applyProtection="1">
      <alignment horizontal="left"/>
    </xf>
    <xf numFmtId="164" fontId="10" fillId="4" borderId="0" xfId="5" applyNumberFormat="1" applyFont="1" applyFill="1" applyBorder="1" applyProtection="1"/>
    <xf numFmtId="164" fontId="13" fillId="5" borderId="0" xfId="5" applyNumberFormat="1" applyFont="1" applyFill="1" applyBorder="1" applyProtection="1"/>
    <xf numFmtId="1" fontId="15" fillId="5" borderId="0" xfId="5" quotePrefix="1" applyNumberFormat="1" applyFont="1" applyFill="1" applyBorder="1" applyAlignment="1" applyProtection="1">
      <alignment horizontal="left"/>
    </xf>
    <xf numFmtId="1" fontId="17" fillId="5" borderId="0" xfId="5" applyNumberFormat="1" applyFont="1" applyFill="1" applyBorder="1" applyAlignment="1" applyProtection="1">
      <alignment horizontal="left"/>
    </xf>
    <xf numFmtId="1" fontId="18" fillId="5" borderId="0" xfId="5" applyNumberFormat="1" applyFont="1" applyFill="1" applyBorder="1" applyAlignment="1" applyProtection="1">
      <alignment horizontal="right"/>
    </xf>
    <xf numFmtId="164" fontId="16" fillId="5" borderId="0" xfId="5" applyNumberFormat="1" applyFont="1" applyFill="1" applyBorder="1" applyAlignment="1" applyProtection="1">
      <alignment vertical="center" wrapText="1"/>
    </xf>
    <xf numFmtId="164" fontId="20" fillId="0" borderId="0" xfId="5" applyNumberFormat="1" applyFont="1" applyProtection="1"/>
    <xf numFmtId="164" fontId="21" fillId="0" borderId="0" xfId="5" applyNumberFormat="1" applyFont="1" applyProtection="1"/>
    <xf numFmtId="164" fontId="20" fillId="7" borderId="0" xfId="5" applyNumberFormat="1" applyFont="1" applyFill="1" applyProtection="1"/>
    <xf numFmtId="1" fontId="13" fillId="0" borderId="0" xfId="5" applyNumberFormat="1" applyFont="1" applyProtection="1"/>
    <xf numFmtId="0" fontId="8" fillId="0" borderId="0" xfId="2"/>
    <xf numFmtId="164" fontId="13" fillId="0" borderId="0" xfId="5" applyNumberFormat="1" applyFont="1" applyFill="1" applyProtection="1"/>
    <xf numFmtId="0" fontId="23" fillId="0" borderId="0" xfId="5"/>
    <xf numFmtId="164" fontId="10" fillId="0" borderId="0" xfId="7" applyNumberFormat="1" applyFont="1" applyFill="1" applyBorder="1" applyAlignment="1" applyProtection="1">
      <alignment horizontal="left" vertical="center" wrapText="1"/>
    </xf>
    <xf numFmtId="0" fontId="14" fillId="2" borderId="0" xfId="6" applyFill="1" applyAlignment="1" applyProtection="1">
      <alignment horizontal="right"/>
    </xf>
    <xf numFmtId="1" fontId="12" fillId="0" borderId="0" xfId="1" applyNumberFormat="1" applyFont="1" applyFill="1" applyBorder="1" applyProtection="1"/>
    <xf numFmtId="164" fontId="13" fillId="0" borderId="0" xfId="1" applyNumberFormat="1" applyFont="1" applyProtection="1"/>
    <xf numFmtId="164" fontId="13" fillId="4" borderId="0" xfId="1" applyNumberFormat="1" applyFont="1" applyFill="1" applyProtection="1"/>
    <xf numFmtId="1" fontId="15" fillId="5" borderId="0" xfId="1" applyNumberFormat="1" applyFont="1" applyFill="1" applyBorder="1" applyAlignment="1" applyProtection="1">
      <alignment horizontal="left"/>
    </xf>
    <xf numFmtId="164" fontId="16" fillId="5" borderId="0" xfId="1" applyNumberFormat="1" applyFont="1" applyFill="1" applyBorder="1" applyAlignment="1" applyProtection="1">
      <alignment horizontal="left"/>
    </xf>
    <xf numFmtId="164" fontId="10" fillId="4" borderId="0" xfId="1" applyNumberFormat="1" applyFont="1" applyFill="1" applyBorder="1" applyProtection="1"/>
    <xf numFmtId="164" fontId="13" fillId="5" borderId="0" xfId="1" applyNumberFormat="1" applyFont="1" applyFill="1" applyBorder="1" applyProtection="1"/>
    <xf numFmtId="1" fontId="15" fillId="5" borderId="0" xfId="1" quotePrefix="1" applyNumberFormat="1" applyFont="1" applyFill="1" applyBorder="1" applyAlignment="1" applyProtection="1">
      <alignment horizontal="left"/>
    </xf>
    <xf numFmtId="1" fontId="17" fillId="5" borderId="0" xfId="1" applyNumberFormat="1" applyFont="1" applyFill="1" applyBorder="1" applyAlignment="1" applyProtection="1">
      <alignment horizontal="left"/>
    </xf>
    <xf numFmtId="164" fontId="19" fillId="4" borderId="0" xfId="1" quotePrefix="1" applyNumberFormat="1" applyFont="1" applyFill="1" applyBorder="1" applyAlignment="1" applyProtection="1">
      <alignment horizontal="left" vertical="center" wrapText="1"/>
    </xf>
    <xf numFmtId="164" fontId="20" fillId="0" borderId="0" xfId="1" applyNumberFormat="1" applyFont="1" applyProtection="1"/>
    <xf numFmtId="164" fontId="19" fillId="4" borderId="0" xfId="1" applyNumberFormat="1" applyFont="1" applyFill="1" applyBorder="1" applyAlignment="1" applyProtection="1">
      <alignment horizontal="left" vertical="center" wrapText="1"/>
    </xf>
    <xf numFmtId="164" fontId="10" fillId="4" borderId="0" xfId="1" applyNumberFormat="1" applyFont="1" applyFill="1" applyBorder="1" applyAlignment="1" applyProtection="1">
      <alignment horizontal="left" vertical="center" wrapText="1"/>
    </xf>
    <xf numFmtId="164" fontId="21" fillId="0" borderId="0" xfId="1" applyNumberFormat="1" applyFont="1" applyProtection="1"/>
    <xf numFmtId="164" fontId="20" fillId="7" borderId="0" xfId="1" applyNumberFormat="1" applyFont="1" applyFill="1" applyProtection="1"/>
    <xf numFmtId="164" fontId="10" fillId="6" borderId="0" xfId="1" applyNumberFormat="1" applyFont="1" applyFill="1" applyBorder="1" applyAlignment="1" applyProtection="1">
      <alignment horizontal="left" vertical="center" wrapText="1" indent="1"/>
    </xf>
    <xf numFmtId="1" fontId="13" fillId="0" borderId="0" xfId="1" applyNumberFormat="1" applyFont="1" applyProtection="1"/>
    <xf numFmtId="164" fontId="13" fillId="2" borderId="0" xfId="1" applyNumberFormat="1" applyFont="1" applyFill="1" applyProtection="1"/>
    <xf numFmtId="164" fontId="10" fillId="2" borderId="0" xfId="1" applyNumberFormat="1" applyFont="1" applyFill="1" applyBorder="1" applyProtection="1"/>
    <xf numFmtId="164" fontId="13" fillId="2" borderId="0" xfId="1" applyNumberFormat="1" applyFont="1" applyFill="1" applyBorder="1" applyProtection="1"/>
    <xf numFmtId="164" fontId="19" fillId="2" borderId="0" xfId="1" quotePrefix="1" applyNumberFormat="1" applyFont="1" applyFill="1" applyBorder="1" applyAlignment="1" applyProtection="1">
      <alignment horizontal="left" vertical="center" wrapText="1"/>
    </xf>
    <xf numFmtId="164" fontId="19" fillId="2" borderId="0" xfId="1" applyNumberFormat="1" applyFont="1" applyFill="1" applyBorder="1" applyAlignment="1" applyProtection="1">
      <alignment horizontal="left" vertical="center" wrapText="1"/>
    </xf>
    <xf numFmtId="164" fontId="10" fillId="2" borderId="0" xfId="1" applyNumberFormat="1" applyFont="1" applyFill="1" applyBorder="1" applyAlignment="1" applyProtection="1">
      <alignment horizontal="left" vertical="center" wrapText="1"/>
    </xf>
    <xf numFmtId="164" fontId="10" fillId="2" borderId="0" xfId="1" applyNumberFormat="1" applyFont="1" applyFill="1" applyBorder="1" applyAlignment="1" applyProtection="1">
      <alignment horizontal="left" vertical="center" wrapText="1" indent="1"/>
    </xf>
    <xf numFmtId="164" fontId="24" fillId="2" borderId="0" xfId="1" applyNumberFormat="1" applyFont="1" applyFill="1" applyBorder="1" applyProtection="1"/>
    <xf numFmtId="164" fontId="22" fillId="2" borderId="0" xfId="1" applyNumberFormat="1" applyFont="1" applyFill="1" applyBorder="1" applyProtection="1"/>
    <xf numFmtId="164" fontId="21" fillId="7" borderId="0" xfId="1" applyNumberFormat="1" applyFont="1" applyFill="1" applyProtection="1"/>
    <xf numFmtId="1" fontId="12" fillId="0" borderId="0" xfId="0" applyNumberFormat="1" applyFont="1" applyFill="1" applyBorder="1" applyProtection="1"/>
    <xf numFmtId="164" fontId="13" fillId="0" borderId="0" xfId="0" applyNumberFormat="1" applyFont="1" applyProtection="1"/>
    <xf numFmtId="164" fontId="13" fillId="0" borderId="0" xfId="0" applyNumberFormat="1" applyFont="1" applyFill="1" applyProtection="1"/>
    <xf numFmtId="164" fontId="16" fillId="5" borderId="0" xfId="0" applyNumberFormat="1" applyFont="1" applyFill="1" applyBorder="1" applyAlignment="1" applyProtection="1">
      <alignment vertical="center" wrapText="1"/>
    </xf>
    <xf numFmtId="1" fontId="15" fillId="5" borderId="0" xfId="0" applyNumberFormat="1" applyFont="1" applyFill="1" applyBorder="1" applyAlignment="1" applyProtection="1">
      <alignment horizontal="left"/>
    </xf>
    <xf numFmtId="164" fontId="16" fillId="5" borderId="0" xfId="0" applyNumberFormat="1" applyFont="1" applyFill="1" applyBorder="1" applyAlignment="1" applyProtection="1">
      <alignment horizontal="left"/>
    </xf>
    <xf numFmtId="164" fontId="10" fillId="0" borderId="0" xfId="0" applyNumberFormat="1" applyFont="1" applyFill="1" applyBorder="1" applyProtection="1"/>
    <xf numFmtId="1" fontId="15" fillId="5" borderId="0" xfId="0" quotePrefix="1" applyNumberFormat="1" applyFont="1" applyFill="1" applyBorder="1" applyAlignment="1" applyProtection="1">
      <alignment horizontal="left"/>
    </xf>
    <xf numFmtId="1" fontId="17" fillId="5" borderId="0" xfId="0" applyNumberFormat="1" applyFont="1" applyFill="1" applyBorder="1" applyAlignment="1" applyProtection="1">
      <alignment horizontal="left"/>
    </xf>
    <xf numFmtId="164" fontId="10" fillId="0" borderId="0" xfId="0" applyNumberFormat="1" applyFont="1" applyFill="1" applyBorder="1" applyAlignment="1" applyProtection="1">
      <alignment horizontal="left" vertical="center" wrapText="1"/>
    </xf>
    <xf numFmtId="164" fontId="10" fillId="0" borderId="0" xfId="0" applyNumberFormat="1" applyFont="1" applyFill="1" applyBorder="1" applyAlignment="1" applyProtection="1">
      <alignment horizontal="left" vertical="center" wrapText="1" indent="1"/>
    </xf>
    <xf numFmtId="164" fontId="16" fillId="0" borderId="0" xfId="0" applyNumberFormat="1" applyFont="1" applyFill="1" applyBorder="1" applyAlignment="1" applyProtection="1">
      <alignment horizontal="left" vertical="center" wrapText="1"/>
    </xf>
    <xf numFmtId="164" fontId="1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" fontId="10" fillId="9" borderId="0" xfId="0" applyNumberFormat="1" applyFont="1" applyFill="1" applyBorder="1" applyAlignment="1" applyProtection="1">
      <alignment horizontal="left" vertical="center" wrapText="1"/>
    </xf>
    <xf numFmtId="164" fontId="16" fillId="9" borderId="0" xfId="0" applyNumberFormat="1" applyFont="1" applyFill="1" applyBorder="1" applyAlignment="1" applyProtection="1">
      <alignment horizontal="left" vertical="center" wrapText="1"/>
    </xf>
    <xf numFmtId="164" fontId="10" fillId="9" borderId="0" xfId="0" applyNumberFormat="1" applyFont="1" applyFill="1" applyBorder="1" applyAlignment="1" applyProtection="1">
      <alignment horizontal="center" vertical="center" wrapText="1"/>
    </xf>
    <xf numFmtId="164" fontId="27" fillId="0" borderId="0" xfId="0" applyNumberFormat="1" applyFont="1" applyFill="1" applyBorder="1" applyAlignment="1" applyProtection="1">
      <alignment horizontal="left" vertical="center" wrapText="1"/>
    </xf>
    <xf numFmtId="165" fontId="27" fillId="8" borderId="0" xfId="0" applyNumberFormat="1" applyFont="1" applyFill="1" applyBorder="1" applyAlignment="1" applyProtection="1">
      <alignment horizontal="right" vertical="center" wrapText="1"/>
    </xf>
    <xf numFmtId="165" fontId="10" fillId="9" borderId="0" xfId="0" applyNumberFormat="1" applyFont="1" applyFill="1" applyBorder="1" applyAlignment="1" applyProtection="1">
      <alignment horizontal="right" vertical="center" wrapText="1"/>
    </xf>
    <xf numFmtId="165" fontId="27" fillId="10" borderId="0" xfId="0" applyNumberFormat="1" applyFont="1" applyFill="1" applyBorder="1" applyAlignment="1" applyProtection="1">
      <alignment horizontal="right" vertical="center" wrapText="1"/>
    </xf>
    <xf numFmtId="164" fontId="10" fillId="9" borderId="0" xfId="0" applyNumberFormat="1" applyFont="1" applyFill="1" applyBorder="1" applyAlignment="1" applyProtection="1">
      <alignment horizontal="left" vertical="center" wrapText="1"/>
    </xf>
    <xf numFmtId="164" fontId="10" fillId="9" borderId="0" xfId="0" applyNumberFormat="1" applyFont="1" applyFill="1" applyBorder="1" applyAlignment="1" applyProtection="1">
      <alignment horizontal="left" vertical="center" wrapText="1" indent="1"/>
    </xf>
    <xf numFmtId="164" fontId="10" fillId="9" borderId="0" xfId="7" quotePrefix="1" applyNumberFormat="1" applyFont="1" applyFill="1" applyBorder="1" applyAlignment="1" applyProtection="1">
      <alignment horizontal="left" vertical="center" wrapText="1" indent="1"/>
    </xf>
    <xf numFmtId="164" fontId="10" fillId="9" borderId="0" xfId="0" quotePrefix="1" applyNumberFormat="1" applyFont="1" applyFill="1" applyBorder="1" applyAlignment="1" applyProtection="1">
      <alignment horizontal="left" vertical="center" wrapText="1" indent="1"/>
    </xf>
    <xf numFmtId="164" fontId="10" fillId="9" borderId="0" xfId="7" applyNumberFormat="1" applyFont="1" applyFill="1" applyBorder="1" applyAlignment="1" applyProtection="1">
      <alignment horizontal="left" vertical="center" wrapText="1" indent="1"/>
    </xf>
    <xf numFmtId="165" fontId="10" fillId="9" borderId="0" xfId="7" applyNumberFormat="1" applyFont="1" applyFill="1" applyBorder="1" applyAlignment="1" applyProtection="1">
      <alignment horizontal="right" vertical="center" wrapText="1"/>
    </xf>
    <xf numFmtId="164" fontId="16" fillId="9" borderId="0" xfId="0" applyNumberFormat="1" applyFont="1" applyFill="1" applyBorder="1" applyAlignment="1" applyProtection="1">
      <alignment horizontal="left" vertical="center" wrapText="1" indent="1"/>
    </xf>
    <xf numFmtId="165" fontId="16" fillId="9" borderId="0" xfId="0" applyNumberFormat="1" applyFont="1" applyFill="1" applyBorder="1" applyAlignment="1" applyProtection="1">
      <alignment horizontal="right" vertical="center" wrapText="1"/>
    </xf>
    <xf numFmtId="164" fontId="27" fillId="8" borderId="0" xfId="0" applyNumberFormat="1" applyFont="1" applyFill="1" applyBorder="1" applyAlignment="1" applyProtection="1">
      <alignment horizontal="left" vertical="center"/>
    </xf>
    <xf numFmtId="164" fontId="27" fillId="8" borderId="0" xfId="0" applyNumberFormat="1" applyFont="1" applyFill="1" applyBorder="1" applyAlignment="1" applyProtection="1">
      <alignment horizontal="left" vertical="center" wrapText="1"/>
    </xf>
    <xf numFmtId="164" fontId="10" fillId="9" borderId="0" xfId="0" applyNumberFormat="1" applyFont="1" applyFill="1" applyBorder="1" applyAlignment="1" applyProtection="1">
      <alignment horizontal="left" vertical="center" indent="1"/>
    </xf>
    <xf numFmtId="164" fontId="10" fillId="9" borderId="0" xfId="7" applyNumberFormat="1" applyFont="1" applyFill="1" applyBorder="1" applyAlignment="1" applyProtection="1">
      <alignment horizontal="left" vertical="center" wrapText="1" indent="2"/>
    </xf>
    <xf numFmtId="164" fontId="10" fillId="11" borderId="0" xfId="0" applyNumberFormat="1" applyFont="1" applyFill="1" applyBorder="1" applyAlignment="1" applyProtection="1">
      <alignment horizontal="left" vertical="center" wrapText="1"/>
    </xf>
    <xf numFmtId="164" fontId="27" fillId="11" borderId="0" xfId="0" applyNumberFormat="1" applyFont="1" applyFill="1" applyBorder="1" applyAlignment="1" applyProtection="1">
      <alignment horizontal="left" vertical="center" wrapText="1"/>
    </xf>
    <xf numFmtId="164" fontId="10" fillId="9" borderId="0" xfId="0" applyNumberFormat="1" applyFont="1" applyFill="1" applyBorder="1" applyAlignment="1" applyProtection="1">
      <alignment vertical="center" wrapText="1"/>
    </xf>
    <xf numFmtId="164" fontId="10" fillId="11" borderId="0" xfId="0" applyNumberFormat="1" applyFont="1" applyFill="1" applyBorder="1" applyAlignment="1" applyProtection="1">
      <alignment horizontal="left" vertical="center" wrapText="1" indent="1"/>
    </xf>
    <xf numFmtId="3" fontId="10" fillId="11" borderId="0" xfId="0" applyNumberFormat="1" applyFont="1" applyFill="1" applyBorder="1" applyAlignment="1" applyProtection="1">
      <alignment horizontal="right" vertical="center" wrapText="1"/>
    </xf>
    <xf numFmtId="164" fontId="28" fillId="10" borderId="0" xfId="0" applyNumberFormat="1" applyFont="1" applyFill="1" applyBorder="1" applyProtection="1"/>
    <xf numFmtId="1" fontId="27" fillId="10" borderId="0" xfId="0" applyNumberFormat="1" applyFont="1" applyFill="1" applyBorder="1" applyAlignment="1" applyProtection="1">
      <alignment vertical="center" wrapText="1"/>
    </xf>
    <xf numFmtId="3" fontId="10" fillId="9" borderId="0" xfId="0" applyNumberFormat="1" applyFont="1" applyFill="1" applyBorder="1" applyAlignment="1" applyProtection="1">
      <alignment vertical="center" wrapText="1"/>
    </xf>
    <xf numFmtId="1" fontId="27" fillId="12" borderId="0" xfId="0" applyNumberFormat="1" applyFont="1" applyFill="1" applyBorder="1" applyAlignment="1" applyProtection="1">
      <alignment horizontal="left" vertical="center" wrapText="1" indent="2"/>
    </xf>
    <xf numFmtId="165" fontId="27" fillId="12" borderId="0" xfId="0" applyNumberFormat="1" applyFont="1" applyFill="1" applyBorder="1" applyAlignment="1" applyProtection="1">
      <alignment horizontal="right" vertical="center" wrapText="1"/>
    </xf>
    <xf numFmtId="1" fontId="10" fillId="12" borderId="0" xfId="0" applyNumberFormat="1" applyFont="1" applyFill="1" applyBorder="1" applyAlignment="1" applyProtection="1">
      <alignment horizontal="left" vertical="center" wrapText="1" indent="2"/>
    </xf>
    <xf numFmtId="1" fontId="10" fillId="12" borderId="0" xfId="0" applyNumberFormat="1" applyFont="1" applyFill="1" applyBorder="1" applyAlignment="1" applyProtection="1">
      <alignment vertical="center" wrapText="1"/>
    </xf>
    <xf numFmtId="165" fontId="10" fillId="12" borderId="0" xfId="0" applyNumberFormat="1" applyFont="1" applyFill="1" applyBorder="1" applyAlignment="1" applyProtection="1">
      <alignment horizontal="right" vertical="center" wrapText="1"/>
    </xf>
    <xf numFmtId="1" fontId="10" fillId="9" borderId="0" xfId="0" applyNumberFormat="1" applyFont="1" applyFill="1" applyBorder="1" applyAlignment="1" applyProtection="1">
      <alignment horizontal="left" vertical="center" wrapText="1"/>
      <protection locked="0"/>
    </xf>
    <xf numFmtId="164" fontId="16" fillId="9" borderId="0" xfId="0" applyNumberFormat="1" applyFont="1" applyFill="1" applyBorder="1" applyAlignment="1" applyProtection="1">
      <alignment horizontal="left" vertical="center" wrapText="1"/>
      <protection locked="0"/>
    </xf>
    <xf numFmtId="164" fontId="10" fillId="11" borderId="0" xfId="0" applyNumberFormat="1" applyFont="1" applyFill="1" applyBorder="1" applyAlignment="1" applyProtection="1">
      <alignment horizontal="left" vertical="center" wrapText="1"/>
      <protection locked="0"/>
    </xf>
    <xf numFmtId="164" fontId="10" fillId="9" borderId="0" xfId="0" applyNumberFormat="1" applyFont="1" applyFill="1" applyBorder="1" applyAlignment="1" applyProtection="1">
      <alignment horizontal="left" vertical="center" wrapText="1"/>
      <protection locked="0"/>
    </xf>
    <xf numFmtId="164" fontId="10" fillId="9" borderId="0" xfId="0" applyNumberFormat="1" applyFont="1" applyFill="1" applyBorder="1" applyAlignment="1" applyProtection="1">
      <alignment horizontal="center" vertical="center" wrapText="1"/>
      <protection locked="0"/>
    </xf>
    <xf numFmtId="164" fontId="27" fillId="11" borderId="0" xfId="0" applyNumberFormat="1" applyFont="1" applyFill="1" applyBorder="1" applyAlignment="1" applyProtection="1">
      <alignment horizontal="left" vertical="center" wrapText="1"/>
      <protection locked="0"/>
    </xf>
    <xf numFmtId="165" fontId="27" fillId="13" borderId="0" xfId="0" applyNumberFormat="1" applyFont="1" applyFill="1" applyBorder="1" applyAlignment="1" applyProtection="1">
      <alignment horizontal="right" vertical="center" wrapText="1"/>
      <protection locked="0"/>
    </xf>
    <xf numFmtId="165" fontId="10" fillId="9" borderId="0" xfId="0" applyNumberFormat="1" applyFont="1" applyFill="1" applyBorder="1" applyAlignment="1" applyProtection="1">
      <alignment horizontal="right" vertical="center" wrapText="1"/>
      <protection locked="0"/>
    </xf>
    <xf numFmtId="165" fontId="27" fillId="10" borderId="0" xfId="0" applyNumberFormat="1" applyFont="1" applyFill="1" applyBorder="1" applyAlignment="1" applyProtection="1">
      <alignment horizontal="right" vertical="center" wrapText="1"/>
      <protection locked="0"/>
    </xf>
    <xf numFmtId="164" fontId="10" fillId="9" borderId="0" xfId="0" applyNumberFormat="1" applyFont="1" applyFill="1" applyBorder="1" applyAlignment="1" applyProtection="1">
      <alignment horizontal="left" vertical="center" wrapText="1" indent="1"/>
      <protection locked="0"/>
    </xf>
    <xf numFmtId="1" fontId="10" fillId="9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10" fillId="9" borderId="0" xfId="0" quotePrefix="1" applyNumberFormat="1" applyFont="1" applyFill="1" applyBorder="1" applyAlignment="1" applyProtection="1">
      <alignment horizontal="left" vertical="center" wrapText="1" indent="1"/>
      <protection locked="0"/>
    </xf>
    <xf numFmtId="165" fontId="27" fillId="8" borderId="0" xfId="0" applyNumberFormat="1" applyFont="1" applyFill="1" applyBorder="1" applyAlignment="1" applyProtection="1">
      <alignment horizontal="right" vertical="center" wrapText="1"/>
      <protection locked="0"/>
    </xf>
    <xf numFmtId="165" fontId="16" fillId="10" borderId="0" xfId="0" applyNumberFormat="1" applyFont="1" applyFill="1" applyBorder="1" applyAlignment="1" applyProtection="1">
      <alignment horizontal="right" vertical="center" wrapText="1"/>
      <protection locked="0"/>
    </xf>
    <xf numFmtId="1" fontId="13" fillId="0" borderId="0" xfId="0" applyNumberFormat="1" applyFont="1" applyFill="1" applyBorder="1" applyProtection="1"/>
    <xf numFmtId="164" fontId="13" fillId="0" borderId="0" xfId="0" applyNumberFormat="1" applyFont="1" applyFill="1" applyBorder="1" applyProtection="1"/>
    <xf numFmtId="164" fontId="13" fillId="11" borderId="0" xfId="0" applyNumberFormat="1" applyFont="1" applyFill="1" applyBorder="1" applyProtection="1"/>
    <xf numFmtId="164" fontId="10" fillId="9" borderId="0" xfId="0" applyNumberFormat="1" applyFont="1" applyFill="1" applyBorder="1" applyAlignment="1" applyProtection="1">
      <alignment horizontal="left" vertical="center" wrapText="1" indent="2"/>
    </xf>
    <xf numFmtId="1" fontId="27" fillId="10" borderId="0" xfId="0" applyNumberFormat="1" applyFont="1" applyFill="1" applyBorder="1" applyAlignment="1" applyProtection="1">
      <alignment horizontal="left" vertical="center" wrapText="1" indent="1"/>
    </xf>
    <xf numFmtId="1" fontId="27" fillId="10" borderId="0" xfId="0" applyNumberFormat="1" applyFont="1" applyFill="1" applyBorder="1" applyAlignment="1" applyProtection="1">
      <alignment horizontal="left" vertical="center" wrapText="1" indent="2"/>
    </xf>
    <xf numFmtId="164" fontId="16" fillId="5" borderId="0" xfId="0" applyNumberFormat="1" applyFont="1" applyFill="1" applyBorder="1" applyAlignment="1" applyProtection="1">
      <alignment horizontal="center" vertical="center" wrapText="1"/>
    </xf>
    <xf numFmtId="1" fontId="27" fillId="8" borderId="0" xfId="0" applyNumberFormat="1" applyFont="1" applyFill="1" applyBorder="1" applyAlignment="1" applyProtection="1">
      <alignment horizontal="left" vertical="center" wrapText="1"/>
    </xf>
    <xf numFmtId="164" fontId="27" fillId="8" borderId="0" xfId="0" applyNumberFormat="1" applyFont="1" applyFill="1" applyBorder="1" applyAlignment="1" applyProtection="1">
      <alignment horizontal="left" vertical="center" wrapText="1"/>
    </xf>
    <xf numFmtId="164" fontId="25" fillId="2" borderId="0" xfId="1" applyNumberFormat="1" applyFont="1" applyFill="1" applyBorder="1" applyAlignment="1" applyProtection="1">
      <alignment horizontal="center"/>
    </xf>
    <xf numFmtId="164" fontId="16" fillId="2" borderId="0" xfId="1" applyNumberFormat="1" applyFont="1" applyFill="1" applyBorder="1" applyAlignment="1" applyProtection="1">
      <alignment horizontal="center" vertical="center" wrapText="1"/>
    </xf>
    <xf numFmtId="164" fontId="16" fillId="5" borderId="0" xfId="5" applyNumberFormat="1" applyFont="1" applyFill="1" applyBorder="1" applyAlignment="1" applyProtection="1">
      <alignment horizontal="center" vertical="center" wrapText="1"/>
    </xf>
    <xf numFmtId="1" fontId="27" fillId="8" borderId="0" xfId="0" applyNumberFormat="1" applyFont="1" applyFill="1" applyBorder="1" applyAlignment="1" applyProtection="1">
      <alignment horizontal="left" vertical="center" wrapText="1"/>
      <protection locked="0"/>
    </xf>
    <xf numFmtId="164" fontId="27" fillId="8" borderId="0" xfId="0" applyNumberFormat="1" applyFont="1" applyFill="1" applyBorder="1" applyAlignment="1" applyProtection="1">
      <alignment horizontal="left" vertical="center" wrapText="1"/>
      <protection locked="0"/>
    </xf>
    <xf numFmtId="1" fontId="27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1" fontId="27" fillId="10" borderId="0" xfId="0" applyNumberFormat="1" applyFont="1" applyFill="1" applyBorder="1" applyAlignment="1" applyProtection="1">
      <alignment horizontal="left" vertical="center" wrapText="1" indent="2"/>
      <protection locked="0"/>
    </xf>
    <xf numFmtId="164" fontId="16" fillId="5" borderId="0" xfId="1" applyNumberFormat="1" applyFont="1" applyFill="1" applyBorder="1" applyAlignment="1" applyProtection="1">
      <alignment horizontal="center" vertical="center" wrapText="1"/>
    </xf>
  </cellXfs>
  <cellStyles count="8">
    <cellStyle name="Hipervínculo" xfId="2" builtinId="8"/>
    <cellStyle name="Hipervínculo 2" xfId="6"/>
    <cellStyle name="Normal" xfId="0" builtinId="0"/>
    <cellStyle name="Normal 2" xfId="5"/>
    <cellStyle name="Normal 5" xfId="1"/>
    <cellStyle name="Normal 5 2" xfId="3"/>
    <cellStyle name="Normal 6" xfId="4"/>
    <cellStyle name="Normal_Estado (total)" xfId="7"/>
  </cellStyles>
  <dxfs count="0"/>
  <tableStyles count="0" defaultTableStyle="TableStyleMedium2" defaultPivotStyle="PivotStyleLight16"/>
  <colors>
    <mruColors>
      <color rgb="FFA6CAF0"/>
      <color rgb="FFDFEAF9"/>
      <color rgb="FFEEF4FC"/>
      <color rgb="FFE9EAF9"/>
      <color rgb="FFDF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tabSelected="1" zoomScaleNormal="100" zoomScaleSheetLayoutView="100" workbookViewId="0">
      <pane ySplit="7" topLeftCell="A8" activePane="bottomLeft" state="frozen"/>
      <selection pane="bottomLeft"/>
    </sheetView>
  </sheetViews>
  <sheetFormatPr baseColWidth="10" defaultColWidth="11.5703125" defaultRowHeight="12.75" x14ac:dyDescent="0.2"/>
  <cols>
    <col min="1" max="1" width="9.140625" style="12" bestFit="1" customWidth="1"/>
    <col min="2" max="2" width="89.28515625" style="12" customWidth="1"/>
    <col min="3" max="3" width="2.5703125" style="12" customWidth="1"/>
    <col min="4" max="4" width="50.140625" style="12" bestFit="1" customWidth="1"/>
    <col min="5" max="16384" width="11.5703125" style="12"/>
  </cols>
  <sheetData>
    <row r="1" spans="1:4" s="2" customFormat="1" ht="15.75" x14ac:dyDescent="0.25">
      <c r="A1" s="1" t="s">
        <v>0</v>
      </c>
    </row>
    <row r="2" spans="1:4" s="2" customFormat="1" ht="20.25" x14ac:dyDescent="0.2">
      <c r="A2" s="3"/>
      <c r="B2" s="4" t="s">
        <v>3</v>
      </c>
      <c r="C2" s="3"/>
    </row>
    <row r="3" spans="1:4" s="2" customFormat="1" ht="18" x14ac:dyDescent="0.2">
      <c r="A3" s="3"/>
      <c r="B3" s="5" t="s">
        <v>405</v>
      </c>
      <c r="C3" s="3"/>
    </row>
    <row r="4" spans="1:4" s="2" customFormat="1" ht="15.75" x14ac:dyDescent="0.2">
      <c r="B4" s="6" t="s">
        <v>1</v>
      </c>
    </row>
    <row r="5" spans="1:4" s="2" customFormat="1" x14ac:dyDescent="0.2">
      <c r="B5" s="7" t="s">
        <v>473</v>
      </c>
    </row>
    <row r="6" spans="1:4" s="2" customFormat="1" x14ac:dyDescent="0.2"/>
    <row r="7" spans="1:4" s="2" customFormat="1" ht="15.75" x14ac:dyDescent="0.2">
      <c r="B7" s="8"/>
      <c r="C7" s="9"/>
      <c r="D7" s="8"/>
    </row>
    <row r="9" spans="1:4" x14ac:dyDescent="0.2">
      <c r="B9" s="29" t="s">
        <v>4</v>
      </c>
    </row>
    <row r="10" spans="1:4" x14ac:dyDescent="0.2">
      <c r="B10" s="29" t="s">
        <v>295</v>
      </c>
    </row>
    <row r="11" spans="1:4" s="10" customFormat="1" ht="14.25" x14ac:dyDescent="0.2">
      <c r="B11" s="29" t="s">
        <v>5</v>
      </c>
    </row>
    <row r="12" spans="1:4" s="10" customFormat="1" ht="14.25" x14ac:dyDescent="0.2">
      <c r="B12" s="29" t="s">
        <v>6</v>
      </c>
    </row>
    <row r="13" spans="1:4" s="10" customFormat="1" ht="14.25" x14ac:dyDescent="0.2"/>
    <row r="14" spans="1:4" s="10" customFormat="1" ht="14.25" x14ac:dyDescent="0.2"/>
    <row r="15" spans="1:4" s="10" customFormat="1" ht="14.25" x14ac:dyDescent="0.2">
      <c r="B15" s="11" t="s">
        <v>2</v>
      </c>
    </row>
    <row r="16" spans="1:4" s="10" customFormat="1" ht="14.25" x14ac:dyDescent="0.2">
      <c r="B16" s="11" t="s">
        <v>296</v>
      </c>
    </row>
    <row r="17" s="10" customFormat="1" ht="14.25" x14ac:dyDescent="0.2"/>
    <row r="18" s="10" customFormat="1" ht="14.25" x14ac:dyDescent="0.2"/>
    <row r="19" s="10" customFormat="1" ht="14.25" x14ac:dyDescent="0.2"/>
    <row r="20" s="10" customFormat="1" ht="14.25" x14ac:dyDescent="0.2"/>
    <row r="21" s="10" customFormat="1" ht="14.25" x14ac:dyDescent="0.2"/>
  </sheetData>
  <hyperlinks>
    <hyperlink ref="B11" location="Tabla3!A1" display="Tabla 3: Subvenciones y trasnferencias concedidas por la Administración Regional"/>
    <hyperlink ref="B9" location="Tabla1!A1" display="Tabla 1: Subvenciones y transferencias concedidas por el Estado"/>
    <hyperlink ref="B10" location="Tabla2!A1" display="Tabla 2: Subvenciones y transferencias concedidas por Organismos de la Administración Central del Estado"/>
    <hyperlink ref="B12" location="Tabla4!A1" display="Tabla 4: Subvenciones y transferencias concedidas por los Fondos de la Seguridad Social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0"/>
  <sheetViews>
    <sheetView showGridLines="0" zoomScale="85" zoomScaleNormal="85" zoomScaleSheetLayoutView="100" workbookViewId="0">
      <pane ySplit="7" topLeftCell="A8" activePane="bottomLeft" state="frozen"/>
      <selection pane="bottomLeft"/>
    </sheetView>
  </sheetViews>
  <sheetFormatPr baseColWidth="10" defaultColWidth="8.5703125" defaultRowHeight="12.75" x14ac:dyDescent="0.2"/>
  <cols>
    <col min="1" max="1" width="3" style="28" customWidth="1"/>
    <col min="2" max="2" width="94" style="15" customWidth="1"/>
    <col min="3" max="3" width="1.5703125" style="30" customWidth="1"/>
    <col min="4" max="4" width="17.42578125" style="15" customWidth="1"/>
    <col min="5" max="250" width="8.5703125" style="31"/>
    <col min="251" max="251" width="3" style="31" customWidth="1"/>
    <col min="252" max="252" width="94" style="31" customWidth="1"/>
    <col min="253" max="253" width="1.5703125" style="31" customWidth="1"/>
    <col min="254" max="254" width="17.42578125" style="31" customWidth="1"/>
    <col min="255" max="255" width="1.5703125" style="31" customWidth="1"/>
    <col min="256" max="257" width="8.5703125" style="31"/>
    <col min="258" max="258" width="40.28515625" style="31" customWidth="1"/>
    <col min="259" max="506" width="8.5703125" style="31"/>
    <col min="507" max="507" width="3" style="31" customWidth="1"/>
    <col min="508" max="508" width="94" style="31" customWidth="1"/>
    <col min="509" max="509" width="1.5703125" style="31" customWidth="1"/>
    <col min="510" max="510" width="17.42578125" style="31" customWidth="1"/>
    <col min="511" max="511" width="1.5703125" style="31" customWidth="1"/>
    <col min="512" max="513" width="8.5703125" style="31"/>
    <col min="514" max="514" width="40.28515625" style="31" customWidth="1"/>
    <col min="515" max="762" width="8.5703125" style="31"/>
    <col min="763" max="763" width="3" style="31" customWidth="1"/>
    <col min="764" max="764" width="94" style="31" customWidth="1"/>
    <col min="765" max="765" width="1.5703125" style="31" customWidth="1"/>
    <col min="766" max="766" width="17.42578125" style="31" customWidth="1"/>
    <col min="767" max="767" width="1.5703125" style="31" customWidth="1"/>
    <col min="768" max="769" width="8.5703125" style="31"/>
    <col min="770" max="770" width="40.28515625" style="31" customWidth="1"/>
    <col min="771" max="1018" width="8.5703125" style="31"/>
    <col min="1019" max="1019" width="3" style="31" customWidth="1"/>
    <col min="1020" max="1020" width="94" style="31" customWidth="1"/>
    <col min="1021" max="1021" width="1.5703125" style="31" customWidth="1"/>
    <col min="1022" max="1022" width="17.42578125" style="31" customWidth="1"/>
    <col min="1023" max="1023" width="1.5703125" style="31" customWidth="1"/>
    <col min="1024" max="1025" width="8.5703125" style="31"/>
    <col min="1026" max="1026" width="40.28515625" style="31" customWidth="1"/>
    <col min="1027" max="1274" width="8.5703125" style="31"/>
    <col min="1275" max="1275" width="3" style="31" customWidth="1"/>
    <col min="1276" max="1276" width="94" style="31" customWidth="1"/>
    <col min="1277" max="1277" width="1.5703125" style="31" customWidth="1"/>
    <col min="1278" max="1278" width="17.42578125" style="31" customWidth="1"/>
    <col min="1279" max="1279" width="1.5703125" style="31" customWidth="1"/>
    <col min="1280" max="1281" width="8.5703125" style="31"/>
    <col min="1282" max="1282" width="40.28515625" style="31" customWidth="1"/>
    <col min="1283" max="1530" width="8.5703125" style="31"/>
    <col min="1531" max="1531" width="3" style="31" customWidth="1"/>
    <col min="1532" max="1532" width="94" style="31" customWidth="1"/>
    <col min="1533" max="1533" width="1.5703125" style="31" customWidth="1"/>
    <col min="1534" max="1534" width="17.42578125" style="31" customWidth="1"/>
    <col min="1535" max="1535" width="1.5703125" style="31" customWidth="1"/>
    <col min="1536" max="1537" width="8.5703125" style="31"/>
    <col min="1538" max="1538" width="40.28515625" style="31" customWidth="1"/>
    <col min="1539" max="1786" width="8.5703125" style="31"/>
    <col min="1787" max="1787" width="3" style="31" customWidth="1"/>
    <col min="1788" max="1788" width="94" style="31" customWidth="1"/>
    <col min="1789" max="1789" width="1.5703125" style="31" customWidth="1"/>
    <col min="1790" max="1790" width="17.42578125" style="31" customWidth="1"/>
    <col min="1791" max="1791" width="1.5703125" style="31" customWidth="1"/>
    <col min="1792" max="1793" width="8.5703125" style="31"/>
    <col min="1794" max="1794" width="40.28515625" style="31" customWidth="1"/>
    <col min="1795" max="2042" width="8.5703125" style="31"/>
    <col min="2043" max="2043" width="3" style="31" customWidth="1"/>
    <col min="2044" max="2044" width="94" style="31" customWidth="1"/>
    <col min="2045" max="2045" width="1.5703125" style="31" customWidth="1"/>
    <col min="2046" max="2046" width="17.42578125" style="31" customWidth="1"/>
    <col min="2047" max="2047" width="1.5703125" style="31" customWidth="1"/>
    <col min="2048" max="2049" width="8.5703125" style="31"/>
    <col min="2050" max="2050" width="40.28515625" style="31" customWidth="1"/>
    <col min="2051" max="2298" width="8.5703125" style="31"/>
    <col min="2299" max="2299" width="3" style="31" customWidth="1"/>
    <col min="2300" max="2300" width="94" style="31" customWidth="1"/>
    <col min="2301" max="2301" width="1.5703125" style="31" customWidth="1"/>
    <col min="2302" max="2302" width="17.42578125" style="31" customWidth="1"/>
    <col min="2303" max="2303" width="1.5703125" style="31" customWidth="1"/>
    <col min="2304" max="2305" width="8.5703125" style="31"/>
    <col min="2306" max="2306" width="40.28515625" style="31" customWidth="1"/>
    <col min="2307" max="2554" width="8.5703125" style="31"/>
    <col min="2555" max="2555" width="3" style="31" customWidth="1"/>
    <col min="2556" max="2556" width="94" style="31" customWidth="1"/>
    <col min="2557" max="2557" width="1.5703125" style="31" customWidth="1"/>
    <col min="2558" max="2558" width="17.42578125" style="31" customWidth="1"/>
    <col min="2559" max="2559" width="1.5703125" style="31" customWidth="1"/>
    <col min="2560" max="2561" width="8.5703125" style="31"/>
    <col min="2562" max="2562" width="40.28515625" style="31" customWidth="1"/>
    <col min="2563" max="2810" width="8.5703125" style="31"/>
    <col min="2811" max="2811" width="3" style="31" customWidth="1"/>
    <col min="2812" max="2812" width="94" style="31" customWidth="1"/>
    <col min="2813" max="2813" width="1.5703125" style="31" customWidth="1"/>
    <col min="2814" max="2814" width="17.42578125" style="31" customWidth="1"/>
    <col min="2815" max="2815" width="1.5703125" style="31" customWidth="1"/>
    <col min="2816" max="2817" width="8.5703125" style="31"/>
    <col min="2818" max="2818" width="40.28515625" style="31" customWidth="1"/>
    <col min="2819" max="3066" width="8.5703125" style="31"/>
    <col min="3067" max="3067" width="3" style="31" customWidth="1"/>
    <col min="3068" max="3068" width="94" style="31" customWidth="1"/>
    <col min="3069" max="3069" width="1.5703125" style="31" customWidth="1"/>
    <col min="3070" max="3070" width="17.42578125" style="31" customWidth="1"/>
    <col min="3071" max="3071" width="1.5703125" style="31" customWidth="1"/>
    <col min="3072" max="3073" width="8.5703125" style="31"/>
    <col min="3074" max="3074" width="40.28515625" style="31" customWidth="1"/>
    <col min="3075" max="3322" width="8.5703125" style="31"/>
    <col min="3323" max="3323" width="3" style="31" customWidth="1"/>
    <col min="3324" max="3324" width="94" style="31" customWidth="1"/>
    <col min="3325" max="3325" width="1.5703125" style="31" customWidth="1"/>
    <col min="3326" max="3326" width="17.42578125" style="31" customWidth="1"/>
    <col min="3327" max="3327" width="1.5703125" style="31" customWidth="1"/>
    <col min="3328" max="3329" width="8.5703125" style="31"/>
    <col min="3330" max="3330" width="40.28515625" style="31" customWidth="1"/>
    <col min="3331" max="3578" width="8.5703125" style="31"/>
    <col min="3579" max="3579" width="3" style="31" customWidth="1"/>
    <col min="3580" max="3580" width="94" style="31" customWidth="1"/>
    <col min="3581" max="3581" width="1.5703125" style="31" customWidth="1"/>
    <col min="3582" max="3582" width="17.42578125" style="31" customWidth="1"/>
    <col min="3583" max="3583" width="1.5703125" style="31" customWidth="1"/>
    <col min="3584" max="3585" width="8.5703125" style="31"/>
    <col min="3586" max="3586" width="40.28515625" style="31" customWidth="1"/>
    <col min="3587" max="3834" width="8.5703125" style="31"/>
    <col min="3835" max="3835" width="3" style="31" customWidth="1"/>
    <col min="3836" max="3836" width="94" style="31" customWidth="1"/>
    <col min="3837" max="3837" width="1.5703125" style="31" customWidth="1"/>
    <col min="3838" max="3838" width="17.42578125" style="31" customWidth="1"/>
    <col min="3839" max="3839" width="1.5703125" style="31" customWidth="1"/>
    <col min="3840" max="3841" width="8.5703125" style="31"/>
    <col min="3842" max="3842" width="40.28515625" style="31" customWidth="1"/>
    <col min="3843" max="4090" width="8.5703125" style="31"/>
    <col min="4091" max="4091" width="3" style="31" customWidth="1"/>
    <col min="4092" max="4092" width="94" style="31" customWidth="1"/>
    <col min="4093" max="4093" width="1.5703125" style="31" customWidth="1"/>
    <col min="4094" max="4094" width="17.42578125" style="31" customWidth="1"/>
    <col min="4095" max="4095" width="1.5703125" style="31" customWidth="1"/>
    <col min="4096" max="4097" width="8.5703125" style="31"/>
    <col min="4098" max="4098" width="40.28515625" style="31" customWidth="1"/>
    <col min="4099" max="4346" width="8.5703125" style="31"/>
    <col min="4347" max="4347" width="3" style="31" customWidth="1"/>
    <col min="4348" max="4348" width="94" style="31" customWidth="1"/>
    <col min="4349" max="4349" width="1.5703125" style="31" customWidth="1"/>
    <col min="4350" max="4350" width="17.42578125" style="31" customWidth="1"/>
    <col min="4351" max="4351" width="1.5703125" style="31" customWidth="1"/>
    <col min="4352" max="4353" width="8.5703125" style="31"/>
    <col min="4354" max="4354" width="40.28515625" style="31" customWidth="1"/>
    <col min="4355" max="4602" width="8.5703125" style="31"/>
    <col min="4603" max="4603" width="3" style="31" customWidth="1"/>
    <col min="4604" max="4604" width="94" style="31" customWidth="1"/>
    <col min="4605" max="4605" width="1.5703125" style="31" customWidth="1"/>
    <col min="4606" max="4606" width="17.42578125" style="31" customWidth="1"/>
    <col min="4607" max="4607" width="1.5703125" style="31" customWidth="1"/>
    <col min="4608" max="4609" width="8.5703125" style="31"/>
    <col min="4610" max="4610" width="40.28515625" style="31" customWidth="1"/>
    <col min="4611" max="4858" width="8.5703125" style="31"/>
    <col min="4859" max="4859" width="3" style="31" customWidth="1"/>
    <col min="4860" max="4860" width="94" style="31" customWidth="1"/>
    <col min="4861" max="4861" width="1.5703125" style="31" customWidth="1"/>
    <col min="4862" max="4862" width="17.42578125" style="31" customWidth="1"/>
    <col min="4863" max="4863" width="1.5703125" style="31" customWidth="1"/>
    <col min="4864" max="4865" width="8.5703125" style="31"/>
    <col min="4866" max="4866" width="40.28515625" style="31" customWidth="1"/>
    <col min="4867" max="5114" width="8.5703125" style="31"/>
    <col min="5115" max="5115" width="3" style="31" customWidth="1"/>
    <col min="5116" max="5116" width="94" style="31" customWidth="1"/>
    <col min="5117" max="5117" width="1.5703125" style="31" customWidth="1"/>
    <col min="5118" max="5118" width="17.42578125" style="31" customWidth="1"/>
    <col min="5119" max="5119" width="1.5703125" style="31" customWidth="1"/>
    <col min="5120" max="5121" width="8.5703125" style="31"/>
    <col min="5122" max="5122" width="40.28515625" style="31" customWidth="1"/>
    <col min="5123" max="5370" width="8.5703125" style="31"/>
    <col min="5371" max="5371" width="3" style="31" customWidth="1"/>
    <col min="5372" max="5372" width="94" style="31" customWidth="1"/>
    <col min="5373" max="5373" width="1.5703125" style="31" customWidth="1"/>
    <col min="5374" max="5374" width="17.42578125" style="31" customWidth="1"/>
    <col min="5375" max="5375" width="1.5703125" style="31" customWidth="1"/>
    <col min="5376" max="5377" width="8.5703125" style="31"/>
    <col min="5378" max="5378" width="40.28515625" style="31" customWidth="1"/>
    <col min="5379" max="5626" width="8.5703125" style="31"/>
    <col min="5627" max="5627" width="3" style="31" customWidth="1"/>
    <col min="5628" max="5628" width="94" style="31" customWidth="1"/>
    <col min="5629" max="5629" width="1.5703125" style="31" customWidth="1"/>
    <col min="5630" max="5630" width="17.42578125" style="31" customWidth="1"/>
    <col min="5631" max="5631" width="1.5703125" style="31" customWidth="1"/>
    <col min="5632" max="5633" width="8.5703125" style="31"/>
    <col min="5634" max="5634" width="40.28515625" style="31" customWidth="1"/>
    <col min="5635" max="5882" width="8.5703125" style="31"/>
    <col min="5883" max="5883" width="3" style="31" customWidth="1"/>
    <col min="5884" max="5884" width="94" style="31" customWidth="1"/>
    <col min="5885" max="5885" width="1.5703125" style="31" customWidth="1"/>
    <col min="5886" max="5886" width="17.42578125" style="31" customWidth="1"/>
    <col min="5887" max="5887" width="1.5703125" style="31" customWidth="1"/>
    <col min="5888" max="5889" width="8.5703125" style="31"/>
    <col min="5890" max="5890" width="40.28515625" style="31" customWidth="1"/>
    <col min="5891" max="6138" width="8.5703125" style="31"/>
    <col min="6139" max="6139" width="3" style="31" customWidth="1"/>
    <col min="6140" max="6140" width="94" style="31" customWidth="1"/>
    <col min="6141" max="6141" width="1.5703125" style="31" customWidth="1"/>
    <col min="6142" max="6142" width="17.42578125" style="31" customWidth="1"/>
    <col min="6143" max="6143" width="1.5703125" style="31" customWidth="1"/>
    <col min="6144" max="6145" width="8.5703125" style="31"/>
    <col min="6146" max="6146" width="40.28515625" style="31" customWidth="1"/>
    <col min="6147" max="6394" width="8.5703125" style="31"/>
    <col min="6395" max="6395" width="3" style="31" customWidth="1"/>
    <col min="6396" max="6396" width="94" style="31" customWidth="1"/>
    <col min="6397" max="6397" width="1.5703125" style="31" customWidth="1"/>
    <col min="6398" max="6398" width="17.42578125" style="31" customWidth="1"/>
    <col min="6399" max="6399" width="1.5703125" style="31" customWidth="1"/>
    <col min="6400" max="6401" width="8.5703125" style="31"/>
    <col min="6402" max="6402" width="40.28515625" style="31" customWidth="1"/>
    <col min="6403" max="6650" width="8.5703125" style="31"/>
    <col min="6651" max="6651" width="3" style="31" customWidth="1"/>
    <col min="6652" max="6652" width="94" style="31" customWidth="1"/>
    <col min="6653" max="6653" width="1.5703125" style="31" customWidth="1"/>
    <col min="6654" max="6654" width="17.42578125" style="31" customWidth="1"/>
    <col min="6655" max="6655" width="1.5703125" style="31" customWidth="1"/>
    <col min="6656" max="6657" width="8.5703125" style="31"/>
    <col min="6658" max="6658" width="40.28515625" style="31" customWidth="1"/>
    <col min="6659" max="6906" width="8.5703125" style="31"/>
    <col min="6907" max="6907" width="3" style="31" customWidth="1"/>
    <col min="6908" max="6908" width="94" style="31" customWidth="1"/>
    <col min="6909" max="6909" width="1.5703125" style="31" customWidth="1"/>
    <col min="6910" max="6910" width="17.42578125" style="31" customWidth="1"/>
    <col min="6911" max="6911" width="1.5703125" style="31" customWidth="1"/>
    <col min="6912" max="6913" width="8.5703125" style="31"/>
    <col min="6914" max="6914" width="40.28515625" style="31" customWidth="1"/>
    <col min="6915" max="7162" width="8.5703125" style="31"/>
    <col min="7163" max="7163" width="3" style="31" customWidth="1"/>
    <col min="7164" max="7164" width="94" style="31" customWidth="1"/>
    <col min="7165" max="7165" width="1.5703125" style="31" customWidth="1"/>
    <col min="7166" max="7166" width="17.42578125" style="31" customWidth="1"/>
    <col min="7167" max="7167" width="1.5703125" style="31" customWidth="1"/>
    <col min="7168" max="7169" width="8.5703125" style="31"/>
    <col min="7170" max="7170" width="40.28515625" style="31" customWidth="1"/>
    <col min="7171" max="7418" width="8.5703125" style="31"/>
    <col min="7419" max="7419" width="3" style="31" customWidth="1"/>
    <col min="7420" max="7420" width="94" style="31" customWidth="1"/>
    <col min="7421" max="7421" width="1.5703125" style="31" customWidth="1"/>
    <col min="7422" max="7422" width="17.42578125" style="31" customWidth="1"/>
    <col min="7423" max="7423" width="1.5703125" style="31" customWidth="1"/>
    <col min="7424" max="7425" width="8.5703125" style="31"/>
    <col min="7426" max="7426" width="40.28515625" style="31" customWidth="1"/>
    <col min="7427" max="7674" width="8.5703125" style="31"/>
    <col min="7675" max="7675" width="3" style="31" customWidth="1"/>
    <col min="7676" max="7676" width="94" style="31" customWidth="1"/>
    <col min="7677" max="7677" width="1.5703125" style="31" customWidth="1"/>
    <col min="7678" max="7678" width="17.42578125" style="31" customWidth="1"/>
    <col min="7679" max="7679" width="1.5703125" style="31" customWidth="1"/>
    <col min="7680" max="7681" width="8.5703125" style="31"/>
    <col min="7682" max="7682" width="40.28515625" style="31" customWidth="1"/>
    <col min="7683" max="7930" width="8.5703125" style="31"/>
    <col min="7931" max="7931" width="3" style="31" customWidth="1"/>
    <col min="7932" max="7932" width="94" style="31" customWidth="1"/>
    <col min="7933" max="7933" width="1.5703125" style="31" customWidth="1"/>
    <col min="7934" max="7934" width="17.42578125" style="31" customWidth="1"/>
    <col min="7935" max="7935" width="1.5703125" style="31" customWidth="1"/>
    <col min="7936" max="7937" width="8.5703125" style="31"/>
    <col min="7938" max="7938" width="40.28515625" style="31" customWidth="1"/>
    <col min="7939" max="8186" width="8.5703125" style="31"/>
    <col min="8187" max="8187" width="3" style="31" customWidth="1"/>
    <col min="8188" max="8188" width="94" style="31" customWidth="1"/>
    <col min="8189" max="8189" width="1.5703125" style="31" customWidth="1"/>
    <col min="8190" max="8190" width="17.42578125" style="31" customWidth="1"/>
    <col min="8191" max="8191" width="1.5703125" style="31" customWidth="1"/>
    <col min="8192" max="8193" width="8.5703125" style="31"/>
    <col min="8194" max="8194" width="40.28515625" style="31" customWidth="1"/>
    <col min="8195" max="8442" width="8.5703125" style="31"/>
    <col min="8443" max="8443" width="3" style="31" customWidth="1"/>
    <col min="8444" max="8444" width="94" style="31" customWidth="1"/>
    <col min="8445" max="8445" width="1.5703125" style="31" customWidth="1"/>
    <col min="8446" max="8446" width="17.42578125" style="31" customWidth="1"/>
    <col min="8447" max="8447" width="1.5703125" style="31" customWidth="1"/>
    <col min="8448" max="8449" width="8.5703125" style="31"/>
    <col min="8450" max="8450" width="40.28515625" style="31" customWidth="1"/>
    <col min="8451" max="8698" width="8.5703125" style="31"/>
    <col min="8699" max="8699" width="3" style="31" customWidth="1"/>
    <col min="8700" max="8700" width="94" style="31" customWidth="1"/>
    <col min="8701" max="8701" width="1.5703125" style="31" customWidth="1"/>
    <col min="8702" max="8702" width="17.42578125" style="31" customWidth="1"/>
    <col min="8703" max="8703" width="1.5703125" style="31" customWidth="1"/>
    <col min="8704" max="8705" width="8.5703125" style="31"/>
    <col min="8706" max="8706" width="40.28515625" style="31" customWidth="1"/>
    <col min="8707" max="8954" width="8.5703125" style="31"/>
    <col min="8955" max="8955" width="3" style="31" customWidth="1"/>
    <col min="8956" max="8956" width="94" style="31" customWidth="1"/>
    <col min="8957" max="8957" width="1.5703125" style="31" customWidth="1"/>
    <col min="8958" max="8958" width="17.42578125" style="31" customWidth="1"/>
    <col min="8959" max="8959" width="1.5703125" style="31" customWidth="1"/>
    <col min="8960" max="8961" width="8.5703125" style="31"/>
    <col min="8962" max="8962" width="40.28515625" style="31" customWidth="1"/>
    <col min="8963" max="9210" width="8.5703125" style="31"/>
    <col min="9211" max="9211" width="3" style="31" customWidth="1"/>
    <col min="9212" max="9212" width="94" style="31" customWidth="1"/>
    <col min="9213" max="9213" width="1.5703125" style="31" customWidth="1"/>
    <col min="9214" max="9214" width="17.42578125" style="31" customWidth="1"/>
    <col min="9215" max="9215" width="1.5703125" style="31" customWidth="1"/>
    <col min="9216" max="9217" width="8.5703125" style="31"/>
    <col min="9218" max="9218" width="40.28515625" style="31" customWidth="1"/>
    <col min="9219" max="9466" width="8.5703125" style="31"/>
    <col min="9467" max="9467" width="3" style="31" customWidth="1"/>
    <col min="9468" max="9468" width="94" style="31" customWidth="1"/>
    <col min="9469" max="9469" width="1.5703125" style="31" customWidth="1"/>
    <col min="9470" max="9470" width="17.42578125" style="31" customWidth="1"/>
    <col min="9471" max="9471" width="1.5703125" style="31" customWidth="1"/>
    <col min="9472" max="9473" width="8.5703125" style="31"/>
    <col min="9474" max="9474" width="40.28515625" style="31" customWidth="1"/>
    <col min="9475" max="9722" width="8.5703125" style="31"/>
    <col min="9723" max="9723" width="3" style="31" customWidth="1"/>
    <col min="9724" max="9724" width="94" style="31" customWidth="1"/>
    <col min="9725" max="9725" width="1.5703125" style="31" customWidth="1"/>
    <col min="9726" max="9726" width="17.42578125" style="31" customWidth="1"/>
    <col min="9727" max="9727" width="1.5703125" style="31" customWidth="1"/>
    <col min="9728" max="9729" width="8.5703125" style="31"/>
    <col min="9730" max="9730" width="40.28515625" style="31" customWidth="1"/>
    <col min="9731" max="9978" width="8.5703125" style="31"/>
    <col min="9979" max="9979" width="3" style="31" customWidth="1"/>
    <col min="9980" max="9980" width="94" style="31" customWidth="1"/>
    <col min="9981" max="9981" width="1.5703125" style="31" customWidth="1"/>
    <col min="9982" max="9982" width="17.42578125" style="31" customWidth="1"/>
    <col min="9983" max="9983" width="1.5703125" style="31" customWidth="1"/>
    <col min="9984" max="9985" width="8.5703125" style="31"/>
    <col min="9986" max="9986" width="40.28515625" style="31" customWidth="1"/>
    <col min="9987" max="10234" width="8.5703125" style="31"/>
    <col min="10235" max="10235" width="3" style="31" customWidth="1"/>
    <col min="10236" max="10236" width="94" style="31" customWidth="1"/>
    <col min="10237" max="10237" width="1.5703125" style="31" customWidth="1"/>
    <col min="10238" max="10238" width="17.42578125" style="31" customWidth="1"/>
    <col min="10239" max="10239" width="1.5703125" style="31" customWidth="1"/>
    <col min="10240" max="10241" width="8.5703125" style="31"/>
    <col min="10242" max="10242" width="40.28515625" style="31" customWidth="1"/>
    <col min="10243" max="10490" width="8.5703125" style="31"/>
    <col min="10491" max="10491" width="3" style="31" customWidth="1"/>
    <col min="10492" max="10492" width="94" style="31" customWidth="1"/>
    <col min="10493" max="10493" width="1.5703125" style="31" customWidth="1"/>
    <col min="10494" max="10494" width="17.42578125" style="31" customWidth="1"/>
    <col min="10495" max="10495" width="1.5703125" style="31" customWidth="1"/>
    <col min="10496" max="10497" width="8.5703125" style="31"/>
    <col min="10498" max="10498" width="40.28515625" style="31" customWidth="1"/>
    <col min="10499" max="10746" width="8.5703125" style="31"/>
    <col min="10747" max="10747" width="3" style="31" customWidth="1"/>
    <col min="10748" max="10748" width="94" style="31" customWidth="1"/>
    <col min="10749" max="10749" width="1.5703125" style="31" customWidth="1"/>
    <col min="10750" max="10750" width="17.42578125" style="31" customWidth="1"/>
    <col min="10751" max="10751" width="1.5703125" style="31" customWidth="1"/>
    <col min="10752" max="10753" width="8.5703125" style="31"/>
    <col min="10754" max="10754" width="40.28515625" style="31" customWidth="1"/>
    <col min="10755" max="11002" width="8.5703125" style="31"/>
    <col min="11003" max="11003" width="3" style="31" customWidth="1"/>
    <col min="11004" max="11004" width="94" style="31" customWidth="1"/>
    <col min="11005" max="11005" width="1.5703125" style="31" customWidth="1"/>
    <col min="11006" max="11006" width="17.42578125" style="31" customWidth="1"/>
    <col min="11007" max="11007" width="1.5703125" style="31" customWidth="1"/>
    <col min="11008" max="11009" width="8.5703125" style="31"/>
    <col min="11010" max="11010" width="40.28515625" style="31" customWidth="1"/>
    <col min="11011" max="11258" width="8.5703125" style="31"/>
    <col min="11259" max="11259" width="3" style="31" customWidth="1"/>
    <col min="11260" max="11260" width="94" style="31" customWidth="1"/>
    <col min="11261" max="11261" width="1.5703125" style="31" customWidth="1"/>
    <col min="11262" max="11262" width="17.42578125" style="31" customWidth="1"/>
    <col min="11263" max="11263" width="1.5703125" style="31" customWidth="1"/>
    <col min="11264" max="11265" width="8.5703125" style="31"/>
    <col min="11266" max="11266" width="40.28515625" style="31" customWidth="1"/>
    <col min="11267" max="11514" width="8.5703125" style="31"/>
    <col min="11515" max="11515" width="3" style="31" customWidth="1"/>
    <col min="11516" max="11516" width="94" style="31" customWidth="1"/>
    <col min="11517" max="11517" width="1.5703125" style="31" customWidth="1"/>
    <col min="11518" max="11518" width="17.42578125" style="31" customWidth="1"/>
    <col min="11519" max="11519" width="1.5703125" style="31" customWidth="1"/>
    <col min="11520" max="11521" width="8.5703125" style="31"/>
    <col min="11522" max="11522" width="40.28515625" style="31" customWidth="1"/>
    <col min="11523" max="11770" width="8.5703125" style="31"/>
    <col min="11771" max="11771" width="3" style="31" customWidth="1"/>
    <col min="11772" max="11772" width="94" style="31" customWidth="1"/>
    <col min="11773" max="11773" width="1.5703125" style="31" customWidth="1"/>
    <col min="11774" max="11774" width="17.42578125" style="31" customWidth="1"/>
    <col min="11775" max="11775" width="1.5703125" style="31" customWidth="1"/>
    <col min="11776" max="11777" width="8.5703125" style="31"/>
    <col min="11778" max="11778" width="40.28515625" style="31" customWidth="1"/>
    <col min="11779" max="12026" width="8.5703125" style="31"/>
    <col min="12027" max="12027" width="3" style="31" customWidth="1"/>
    <col min="12028" max="12028" width="94" style="31" customWidth="1"/>
    <col min="12029" max="12029" width="1.5703125" style="31" customWidth="1"/>
    <col min="12030" max="12030" width="17.42578125" style="31" customWidth="1"/>
    <col min="12031" max="12031" width="1.5703125" style="31" customWidth="1"/>
    <col min="12032" max="12033" width="8.5703125" style="31"/>
    <col min="12034" max="12034" width="40.28515625" style="31" customWidth="1"/>
    <col min="12035" max="12282" width="8.5703125" style="31"/>
    <col min="12283" max="12283" width="3" style="31" customWidth="1"/>
    <col min="12284" max="12284" width="94" style="31" customWidth="1"/>
    <col min="12285" max="12285" width="1.5703125" style="31" customWidth="1"/>
    <col min="12286" max="12286" width="17.42578125" style="31" customWidth="1"/>
    <col min="12287" max="12287" width="1.5703125" style="31" customWidth="1"/>
    <col min="12288" max="12289" width="8.5703125" style="31"/>
    <col min="12290" max="12290" width="40.28515625" style="31" customWidth="1"/>
    <col min="12291" max="12538" width="8.5703125" style="31"/>
    <col min="12539" max="12539" width="3" style="31" customWidth="1"/>
    <col min="12540" max="12540" width="94" style="31" customWidth="1"/>
    <col min="12541" max="12541" width="1.5703125" style="31" customWidth="1"/>
    <col min="12542" max="12542" width="17.42578125" style="31" customWidth="1"/>
    <col min="12543" max="12543" width="1.5703125" style="31" customWidth="1"/>
    <col min="12544" max="12545" width="8.5703125" style="31"/>
    <col min="12546" max="12546" width="40.28515625" style="31" customWidth="1"/>
    <col min="12547" max="12794" width="8.5703125" style="31"/>
    <col min="12795" max="12795" width="3" style="31" customWidth="1"/>
    <col min="12796" max="12796" width="94" style="31" customWidth="1"/>
    <col min="12797" max="12797" width="1.5703125" style="31" customWidth="1"/>
    <col min="12798" max="12798" width="17.42578125" style="31" customWidth="1"/>
    <col min="12799" max="12799" width="1.5703125" style="31" customWidth="1"/>
    <col min="12800" max="12801" width="8.5703125" style="31"/>
    <col min="12802" max="12802" width="40.28515625" style="31" customWidth="1"/>
    <col min="12803" max="13050" width="8.5703125" style="31"/>
    <col min="13051" max="13051" width="3" style="31" customWidth="1"/>
    <col min="13052" max="13052" width="94" style="31" customWidth="1"/>
    <col min="13053" max="13053" width="1.5703125" style="31" customWidth="1"/>
    <col min="13054" max="13054" width="17.42578125" style="31" customWidth="1"/>
    <col min="13055" max="13055" width="1.5703125" style="31" customWidth="1"/>
    <col min="13056" max="13057" width="8.5703125" style="31"/>
    <col min="13058" max="13058" width="40.28515625" style="31" customWidth="1"/>
    <col min="13059" max="13306" width="8.5703125" style="31"/>
    <col min="13307" max="13307" width="3" style="31" customWidth="1"/>
    <col min="13308" max="13308" width="94" style="31" customWidth="1"/>
    <col min="13309" max="13309" width="1.5703125" style="31" customWidth="1"/>
    <col min="13310" max="13310" width="17.42578125" style="31" customWidth="1"/>
    <col min="13311" max="13311" width="1.5703125" style="31" customWidth="1"/>
    <col min="13312" max="13313" width="8.5703125" style="31"/>
    <col min="13314" max="13314" width="40.28515625" style="31" customWidth="1"/>
    <col min="13315" max="13562" width="8.5703125" style="31"/>
    <col min="13563" max="13563" width="3" style="31" customWidth="1"/>
    <col min="13564" max="13564" width="94" style="31" customWidth="1"/>
    <col min="13565" max="13565" width="1.5703125" style="31" customWidth="1"/>
    <col min="13566" max="13566" width="17.42578125" style="31" customWidth="1"/>
    <col min="13567" max="13567" width="1.5703125" style="31" customWidth="1"/>
    <col min="13568" max="13569" width="8.5703125" style="31"/>
    <col min="13570" max="13570" width="40.28515625" style="31" customWidth="1"/>
    <col min="13571" max="13818" width="8.5703125" style="31"/>
    <col min="13819" max="13819" width="3" style="31" customWidth="1"/>
    <col min="13820" max="13820" width="94" style="31" customWidth="1"/>
    <col min="13821" max="13821" width="1.5703125" style="31" customWidth="1"/>
    <col min="13822" max="13822" width="17.42578125" style="31" customWidth="1"/>
    <col min="13823" max="13823" width="1.5703125" style="31" customWidth="1"/>
    <col min="13824" max="13825" width="8.5703125" style="31"/>
    <col min="13826" max="13826" width="40.28515625" style="31" customWidth="1"/>
    <col min="13827" max="14074" width="8.5703125" style="31"/>
    <col min="14075" max="14075" width="3" style="31" customWidth="1"/>
    <col min="14076" max="14076" width="94" style="31" customWidth="1"/>
    <col min="14077" max="14077" width="1.5703125" style="31" customWidth="1"/>
    <col min="14078" max="14078" width="17.42578125" style="31" customWidth="1"/>
    <col min="14079" max="14079" width="1.5703125" style="31" customWidth="1"/>
    <col min="14080" max="14081" width="8.5703125" style="31"/>
    <col min="14082" max="14082" width="40.28515625" style="31" customWidth="1"/>
    <col min="14083" max="14330" width="8.5703125" style="31"/>
    <col min="14331" max="14331" width="3" style="31" customWidth="1"/>
    <col min="14332" max="14332" width="94" style="31" customWidth="1"/>
    <col min="14333" max="14333" width="1.5703125" style="31" customWidth="1"/>
    <col min="14334" max="14334" width="17.42578125" style="31" customWidth="1"/>
    <col min="14335" max="14335" width="1.5703125" style="31" customWidth="1"/>
    <col min="14336" max="14337" width="8.5703125" style="31"/>
    <col min="14338" max="14338" width="40.28515625" style="31" customWidth="1"/>
    <col min="14339" max="14586" width="8.5703125" style="31"/>
    <col min="14587" max="14587" width="3" style="31" customWidth="1"/>
    <col min="14588" max="14588" width="94" style="31" customWidth="1"/>
    <col min="14589" max="14589" width="1.5703125" style="31" customWidth="1"/>
    <col min="14590" max="14590" width="17.42578125" style="31" customWidth="1"/>
    <col min="14591" max="14591" width="1.5703125" style="31" customWidth="1"/>
    <col min="14592" max="14593" width="8.5703125" style="31"/>
    <col min="14594" max="14594" width="40.28515625" style="31" customWidth="1"/>
    <col min="14595" max="14842" width="8.5703125" style="31"/>
    <col min="14843" max="14843" width="3" style="31" customWidth="1"/>
    <col min="14844" max="14844" width="94" style="31" customWidth="1"/>
    <col min="14845" max="14845" width="1.5703125" style="31" customWidth="1"/>
    <col min="14846" max="14846" width="17.42578125" style="31" customWidth="1"/>
    <col min="14847" max="14847" width="1.5703125" style="31" customWidth="1"/>
    <col min="14848" max="14849" width="8.5703125" style="31"/>
    <col min="14850" max="14850" width="40.28515625" style="31" customWidth="1"/>
    <col min="14851" max="15098" width="8.5703125" style="31"/>
    <col min="15099" max="15099" width="3" style="31" customWidth="1"/>
    <col min="15100" max="15100" width="94" style="31" customWidth="1"/>
    <col min="15101" max="15101" width="1.5703125" style="31" customWidth="1"/>
    <col min="15102" max="15102" width="17.42578125" style="31" customWidth="1"/>
    <col min="15103" max="15103" width="1.5703125" style="31" customWidth="1"/>
    <col min="15104" max="15105" width="8.5703125" style="31"/>
    <col min="15106" max="15106" width="40.28515625" style="31" customWidth="1"/>
    <col min="15107" max="15354" width="8.5703125" style="31"/>
    <col min="15355" max="15355" width="3" style="31" customWidth="1"/>
    <col min="15356" max="15356" width="94" style="31" customWidth="1"/>
    <col min="15357" max="15357" width="1.5703125" style="31" customWidth="1"/>
    <col min="15358" max="15358" width="17.42578125" style="31" customWidth="1"/>
    <col min="15359" max="15359" width="1.5703125" style="31" customWidth="1"/>
    <col min="15360" max="15361" width="8.5703125" style="31"/>
    <col min="15362" max="15362" width="40.28515625" style="31" customWidth="1"/>
    <col min="15363" max="15610" width="8.5703125" style="31"/>
    <col min="15611" max="15611" width="3" style="31" customWidth="1"/>
    <col min="15612" max="15612" width="94" style="31" customWidth="1"/>
    <col min="15613" max="15613" width="1.5703125" style="31" customWidth="1"/>
    <col min="15614" max="15614" width="17.42578125" style="31" customWidth="1"/>
    <col min="15615" max="15615" width="1.5703125" style="31" customWidth="1"/>
    <col min="15616" max="15617" width="8.5703125" style="31"/>
    <col min="15618" max="15618" width="40.28515625" style="31" customWidth="1"/>
    <col min="15619" max="15866" width="8.5703125" style="31"/>
    <col min="15867" max="15867" width="3" style="31" customWidth="1"/>
    <col min="15868" max="15868" width="94" style="31" customWidth="1"/>
    <col min="15869" max="15869" width="1.5703125" style="31" customWidth="1"/>
    <col min="15870" max="15870" width="17.42578125" style="31" customWidth="1"/>
    <col min="15871" max="15871" width="1.5703125" style="31" customWidth="1"/>
    <col min="15872" max="15873" width="8.5703125" style="31"/>
    <col min="15874" max="15874" width="40.28515625" style="31" customWidth="1"/>
    <col min="15875" max="16122" width="8.5703125" style="31"/>
    <col min="16123" max="16123" width="3" style="31" customWidth="1"/>
    <col min="16124" max="16124" width="94" style="31" customWidth="1"/>
    <col min="16125" max="16125" width="1.5703125" style="31" customWidth="1"/>
    <col min="16126" max="16126" width="17.42578125" style="31" customWidth="1"/>
    <col min="16127" max="16127" width="1.5703125" style="31" customWidth="1"/>
    <col min="16128" max="16129" width="8.5703125" style="31"/>
    <col min="16130" max="16130" width="40.28515625" style="31" customWidth="1"/>
    <col min="16131" max="16384" width="8.5703125" style="31"/>
  </cols>
  <sheetData>
    <row r="1" spans="1:4" ht="18" customHeight="1" x14ac:dyDescent="0.25">
      <c r="A1" s="61" t="s">
        <v>73</v>
      </c>
      <c r="B1" s="62"/>
      <c r="C1" s="63"/>
      <c r="D1" s="64" t="s">
        <v>8</v>
      </c>
    </row>
    <row r="2" spans="1:4" ht="15" customHeight="1" x14ac:dyDescent="0.25">
      <c r="A2" s="65" t="s">
        <v>9</v>
      </c>
      <c r="B2" s="66"/>
      <c r="C2" s="67"/>
      <c r="D2" s="126"/>
    </row>
    <row r="3" spans="1:4" ht="15" x14ac:dyDescent="0.25">
      <c r="A3" s="68"/>
      <c r="B3" s="66"/>
      <c r="C3" s="67"/>
      <c r="D3" s="126"/>
    </row>
    <row r="4" spans="1:4" ht="15.75" x14ac:dyDescent="0.25">
      <c r="A4" s="69" t="s">
        <v>406</v>
      </c>
      <c r="B4" s="66"/>
      <c r="C4" s="67"/>
      <c r="D4" s="126"/>
    </row>
    <row r="5" spans="1:4" ht="15.75" x14ac:dyDescent="0.25">
      <c r="A5" s="69"/>
      <c r="B5" s="66"/>
      <c r="C5" s="67"/>
      <c r="D5" s="126"/>
    </row>
    <row r="6" spans="1:4" ht="15" customHeight="1" x14ac:dyDescent="0.2">
      <c r="A6" s="127" t="s">
        <v>74</v>
      </c>
      <c r="B6" s="127"/>
      <c r="C6" s="127"/>
      <c r="D6" s="127"/>
    </row>
    <row r="7" spans="1:4" ht="15" customHeight="1" x14ac:dyDescent="0.2">
      <c r="A7" s="127"/>
      <c r="B7" s="127"/>
      <c r="C7" s="127"/>
      <c r="D7" s="127"/>
    </row>
    <row r="8" spans="1:4" ht="8.1" customHeight="1" x14ac:dyDescent="0.2">
      <c r="A8" s="74"/>
      <c r="B8" s="75"/>
      <c r="C8" s="70"/>
      <c r="D8" s="76"/>
    </row>
    <row r="9" spans="1:4" ht="22.35" customHeight="1" x14ac:dyDescent="0.2">
      <c r="A9" s="128" t="s">
        <v>311</v>
      </c>
      <c r="B9" s="128"/>
      <c r="C9" s="77"/>
      <c r="D9" s="78">
        <f>D11+D23</f>
        <v>4279</v>
      </c>
    </row>
    <row r="10" spans="1:4" ht="8.1" customHeight="1" x14ac:dyDescent="0.2">
      <c r="A10" s="74"/>
      <c r="B10" s="75"/>
      <c r="C10" s="70"/>
      <c r="D10" s="79"/>
    </row>
    <row r="11" spans="1:4" ht="22.35" customHeight="1" x14ac:dyDescent="0.2">
      <c r="A11" s="124" t="s">
        <v>11</v>
      </c>
      <c r="B11" s="124"/>
      <c r="C11" s="77"/>
      <c r="D11" s="80">
        <f>D13+D20</f>
        <v>717</v>
      </c>
    </row>
    <row r="12" spans="1:4" ht="8.1" customHeight="1" x14ac:dyDescent="0.2">
      <c r="A12" s="74"/>
      <c r="B12" s="81"/>
      <c r="C12" s="70"/>
      <c r="D12" s="79"/>
    </row>
    <row r="13" spans="1:4" ht="22.35" customHeight="1" x14ac:dyDescent="0.2">
      <c r="A13" s="125" t="s">
        <v>12</v>
      </c>
      <c r="B13" s="125"/>
      <c r="C13" s="77"/>
      <c r="D13" s="80">
        <f>SUM(D15:D18)</f>
        <v>716</v>
      </c>
    </row>
    <row r="14" spans="1:4" ht="8.1" customHeight="1" x14ac:dyDescent="0.2">
      <c r="A14" s="74"/>
      <c r="B14" s="81"/>
      <c r="C14" s="70"/>
      <c r="D14" s="79"/>
    </row>
    <row r="15" spans="1:4" ht="20.100000000000001" customHeight="1" x14ac:dyDescent="0.2">
      <c r="A15" s="74"/>
      <c r="B15" s="82" t="s">
        <v>77</v>
      </c>
      <c r="C15" s="70"/>
      <c r="D15" s="79">
        <v>1</v>
      </c>
    </row>
    <row r="16" spans="1:4" ht="20.100000000000001" customHeight="1" x14ac:dyDescent="0.2">
      <c r="A16" s="74"/>
      <c r="B16" s="82" t="s">
        <v>76</v>
      </c>
      <c r="C16" s="70"/>
      <c r="D16" s="79">
        <v>561</v>
      </c>
    </row>
    <row r="17" spans="1:4" ht="20.100000000000001" customHeight="1" x14ac:dyDescent="0.2">
      <c r="A17" s="74"/>
      <c r="B17" s="82" t="s">
        <v>368</v>
      </c>
      <c r="C17" s="70"/>
      <c r="D17" s="79">
        <v>150</v>
      </c>
    </row>
    <row r="18" spans="1:4" ht="20.100000000000001" customHeight="1" x14ac:dyDescent="0.2">
      <c r="A18" s="74"/>
      <c r="B18" s="82" t="s">
        <v>369</v>
      </c>
      <c r="C18" s="70"/>
      <c r="D18" s="79">
        <v>4</v>
      </c>
    </row>
    <row r="19" spans="1:4" ht="6" customHeight="1" x14ac:dyDescent="0.2">
      <c r="A19" s="74"/>
      <c r="B19" s="81"/>
      <c r="C19" s="70"/>
      <c r="D19" s="79"/>
    </row>
    <row r="20" spans="1:4" ht="20.100000000000001" customHeight="1" x14ac:dyDescent="0.2">
      <c r="A20" s="125" t="s">
        <v>435</v>
      </c>
      <c r="B20" s="125"/>
      <c r="C20" s="77"/>
      <c r="D20" s="80">
        <f>SUM(D22:D22)</f>
        <v>1</v>
      </c>
    </row>
    <row r="21" spans="1:4" ht="8.25" customHeight="1" x14ac:dyDescent="0.2">
      <c r="A21" s="74"/>
      <c r="B21" s="81"/>
      <c r="C21" s="70"/>
      <c r="D21" s="79"/>
    </row>
    <row r="22" spans="1:4" ht="25.5" customHeight="1" x14ac:dyDescent="0.2">
      <c r="A22" s="74"/>
      <c r="B22" s="82" t="s">
        <v>370</v>
      </c>
      <c r="C22" s="70"/>
      <c r="D22" s="79">
        <v>1</v>
      </c>
    </row>
    <row r="23" spans="1:4" ht="20.100000000000001" customHeight="1" x14ac:dyDescent="0.2">
      <c r="A23" s="124" t="s">
        <v>28</v>
      </c>
      <c r="B23" s="124"/>
      <c r="C23" s="77"/>
      <c r="D23" s="80">
        <f>D25</f>
        <v>3562</v>
      </c>
    </row>
    <row r="24" spans="1:4" ht="11.25" customHeight="1" x14ac:dyDescent="0.2">
      <c r="A24" s="74"/>
      <c r="B24" s="81"/>
      <c r="C24" s="70"/>
      <c r="D24" s="79"/>
    </row>
    <row r="25" spans="1:4" ht="19.5" customHeight="1" x14ac:dyDescent="0.2">
      <c r="A25" s="125" t="s">
        <v>29</v>
      </c>
      <c r="B25" s="125"/>
      <c r="C25" s="77"/>
      <c r="D25" s="80">
        <f>SUM(D27:D33)</f>
        <v>3562</v>
      </c>
    </row>
    <row r="26" spans="1:4" ht="7.5" customHeight="1" x14ac:dyDescent="0.2">
      <c r="A26" s="74"/>
      <c r="B26" s="81"/>
      <c r="C26" s="70"/>
      <c r="D26" s="79"/>
    </row>
    <row r="27" spans="1:4" ht="22.35" customHeight="1" x14ac:dyDescent="0.2">
      <c r="A27" s="74"/>
      <c r="B27" s="82" t="s">
        <v>78</v>
      </c>
      <c r="C27" s="70"/>
      <c r="D27" s="79">
        <v>22</v>
      </c>
    </row>
    <row r="28" spans="1:4" ht="15.75" customHeight="1" x14ac:dyDescent="0.2">
      <c r="A28" s="74"/>
      <c r="B28" s="82" t="s">
        <v>315</v>
      </c>
      <c r="C28" s="70"/>
      <c r="D28" s="79">
        <v>3477</v>
      </c>
    </row>
    <row r="29" spans="1:4" ht="22.35" customHeight="1" x14ac:dyDescent="0.2">
      <c r="A29" s="74"/>
      <c r="B29" s="82" t="s">
        <v>79</v>
      </c>
      <c r="C29" s="70"/>
      <c r="D29" s="79">
        <v>8</v>
      </c>
    </row>
    <row r="30" spans="1:4" ht="15" customHeight="1" x14ac:dyDescent="0.2">
      <c r="A30" s="74"/>
      <c r="B30" s="82" t="s">
        <v>80</v>
      </c>
      <c r="C30" s="70"/>
      <c r="D30" s="79">
        <v>1</v>
      </c>
    </row>
    <row r="31" spans="1:4" ht="22.35" customHeight="1" x14ac:dyDescent="0.2">
      <c r="A31" s="74"/>
      <c r="B31" s="82" t="s">
        <v>81</v>
      </c>
      <c r="C31" s="70"/>
      <c r="D31" s="79">
        <v>2</v>
      </c>
    </row>
    <row r="32" spans="1:4" ht="20.100000000000001" customHeight="1" x14ac:dyDescent="0.2">
      <c r="A32" s="74"/>
      <c r="B32" s="83" t="s">
        <v>82</v>
      </c>
      <c r="C32" s="70"/>
      <c r="D32" s="79">
        <v>49</v>
      </c>
    </row>
    <row r="33" spans="1:4" ht="20.100000000000001" customHeight="1" x14ac:dyDescent="0.2">
      <c r="A33" s="74"/>
      <c r="B33" s="82" t="s">
        <v>23</v>
      </c>
      <c r="C33" s="70"/>
      <c r="D33" s="79">
        <v>3</v>
      </c>
    </row>
    <row r="34" spans="1:4" ht="8.1" customHeight="1" x14ac:dyDescent="0.2">
      <c r="A34" s="74"/>
      <c r="B34" s="81"/>
      <c r="C34" s="70"/>
      <c r="D34" s="79"/>
    </row>
    <row r="35" spans="1:4" ht="20.100000000000001" customHeight="1" x14ac:dyDescent="0.2">
      <c r="A35" s="128" t="s">
        <v>37</v>
      </c>
      <c r="B35" s="128"/>
      <c r="C35" s="77"/>
      <c r="D35" s="78">
        <f>D37+D49</f>
        <v>405</v>
      </c>
    </row>
    <row r="36" spans="1:4" ht="13.5" customHeight="1" x14ac:dyDescent="0.2">
      <c r="A36" s="74"/>
      <c r="B36" s="75"/>
      <c r="C36" s="70"/>
      <c r="D36" s="79"/>
    </row>
    <row r="37" spans="1:4" ht="20.100000000000001" customHeight="1" x14ac:dyDescent="0.2">
      <c r="A37" s="124" t="s">
        <v>11</v>
      </c>
      <c r="B37" s="124"/>
      <c r="C37" s="77"/>
      <c r="D37" s="80">
        <f>D39+D45</f>
        <v>144</v>
      </c>
    </row>
    <row r="38" spans="1:4" ht="9" customHeight="1" x14ac:dyDescent="0.2">
      <c r="A38" s="74"/>
      <c r="B38" s="81"/>
      <c r="C38" s="70"/>
      <c r="D38" s="79"/>
    </row>
    <row r="39" spans="1:4" ht="20.100000000000001" customHeight="1" x14ac:dyDescent="0.2">
      <c r="A39" s="125" t="s">
        <v>12</v>
      </c>
      <c r="B39" s="125"/>
      <c r="C39" s="77"/>
      <c r="D39" s="80">
        <f>SUM(D41:D43)</f>
        <v>142</v>
      </c>
    </row>
    <row r="40" spans="1:4" ht="6.75" customHeight="1" x14ac:dyDescent="0.2">
      <c r="A40" s="74"/>
      <c r="B40" s="81"/>
      <c r="C40" s="70"/>
      <c r="D40" s="79"/>
    </row>
    <row r="41" spans="1:4" ht="20.100000000000001" customHeight="1" x14ac:dyDescent="0.2">
      <c r="A41" s="74"/>
      <c r="B41" s="82" t="s">
        <v>84</v>
      </c>
      <c r="C41" s="70"/>
      <c r="D41" s="79">
        <v>45</v>
      </c>
    </row>
    <row r="42" spans="1:4" ht="20.100000000000001" customHeight="1" x14ac:dyDescent="0.2">
      <c r="A42" s="74"/>
      <c r="B42" s="82" t="s">
        <v>436</v>
      </c>
      <c r="C42" s="70"/>
      <c r="D42" s="79">
        <v>90</v>
      </c>
    </row>
    <row r="43" spans="1:4" ht="21.75" customHeight="1" x14ac:dyDescent="0.2">
      <c r="A43" s="74"/>
      <c r="B43" s="82" t="s">
        <v>437</v>
      </c>
      <c r="C43" s="70"/>
      <c r="D43" s="79">
        <v>7</v>
      </c>
    </row>
    <row r="44" spans="1:4" ht="12" customHeight="1" x14ac:dyDescent="0.2">
      <c r="A44" s="74"/>
      <c r="B44" s="81"/>
      <c r="C44" s="70"/>
      <c r="D44" s="79"/>
    </row>
    <row r="45" spans="1:4" ht="20.25" customHeight="1" x14ac:dyDescent="0.2">
      <c r="A45" s="125" t="s">
        <v>15</v>
      </c>
      <c r="B45" s="125"/>
      <c r="C45" s="77"/>
      <c r="D45" s="80">
        <f>SUM(D47:D47)</f>
        <v>2</v>
      </c>
    </row>
    <row r="46" spans="1:4" ht="9" customHeight="1" x14ac:dyDescent="0.2">
      <c r="A46" s="74"/>
      <c r="B46" s="81"/>
      <c r="C46" s="70"/>
      <c r="D46" s="79"/>
    </row>
    <row r="47" spans="1:4" ht="18.75" customHeight="1" x14ac:dyDescent="0.2">
      <c r="A47" s="74"/>
      <c r="B47" s="82" t="s">
        <v>85</v>
      </c>
      <c r="C47" s="70"/>
      <c r="D47" s="79">
        <v>2</v>
      </c>
    </row>
    <row r="48" spans="1:4" ht="8.1" customHeight="1" x14ac:dyDescent="0.2">
      <c r="A48" s="74"/>
      <c r="B48" s="81"/>
      <c r="C48" s="70"/>
      <c r="D48" s="79"/>
    </row>
    <row r="49" spans="1:4" ht="22.35" customHeight="1" x14ac:dyDescent="0.2">
      <c r="A49" s="124" t="s">
        <v>28</v>
      </c>
      <c r="B49" s="124"/>
      <c r="C49" s="77"/>
      <c r="D49" s="80">
        <f>D51+D61</f>
        <v>261</v>
      </c>
    </row>
    <row r="50" spans="1:4" ht="8.1" customHeight="1" x14ac:dyDescent="0.2">
      <c r="A50" s="74"/>
      <c r="B50" s="81"/>
      <c r="C50" s="70"/>
      <c r="D50" s="79"/>
    </row>
    <row r="51" spans="1:4" ht="20.100000000000001" customHeight="1" x14ac:dyDescent="0.2">
      <c r="A51" s="125" t="s">
        <v>29</v>
      </c>
      <c r="B51" s="125"/>
      <c r="C51" s="77"/>
      <c r="D51" s="80">
        <f>SUM(D53:D59)</f>
        <v>243</v>
      </c>
    </row>
    <row r="52" spans="1:4" ht="8.25" customHeight="1" x14ac:dyDescent="0.2">
      <c r="A52" s="74"/>
      <c r="B52" s="81"/>
      <c r="C52" s="70"/>
      <c r="D52" s="79"/>
    </row>
    <row r="53" spans="1:4" ht="20.100000000000001" customHeight="1" x14ac:dyDescent="0.2">
      <c r="A53" s="74"/>
      <c r="B53" s="82" t="s">
        <v>86</v>
      </c>
      <c r="C53" s="70"/>
      <c r="D53" s="79">
        <v>55</v>
      </c>
    </row>
    <row r="54" spans="1:4" ht="20.100000000000001" customHeight="1" x14ac:dyDescent="0.2">
      <c r="A54" s="74"/>
      <c r="B54" s="82" t="s">
        <v>371</v>
      </c>
      <c r="C54" s="70"/>
      <c r="D54" s="79">
        <v>75</v>
      </c>
    </row>
    <row r="55" spans="1:4" ht="20.100000000000001" customHeight="1" x14ac:dyDescent="0.2">
      <c r="A55" s="74"/>
      <c r="B55" s="82" t="s">
        <v>438</v>
      </c>
      <c r="C55" s="70"/>
      <c r="D55" s="79">
        <v>10</v>
      </c>
    </row>
    <row r="56" spans="1:4" ht="20.100000000000001" customHeight="1" x14ac:dyDescent="0.2">
      <c r="A56" s="74"/>
      <c r="B56" s="84" t="s">
        <v>87</v>
      </c>
      <c r="C56" s="70"/>
      <c r="D56" s="79">
        <v>12</v>
      </c>
    </row>
    <row r="57" spans="1:4" ht="20.100000000000001" customHeight="1" x14ac:dyDescent="0.2">
      <c r="A57" s="74"/>
      <c r="B57" s="85" t="s">
        <v>88</v>
      </c>
      <c r="C57" s="70"/>
      <c r="D57" s="79">
        <v>2</v>
      </c>
    </row>
    <row r="58" spans="1:4" ht="20.100000000000001" customHeight="1" x14ac:dyDescent="0.2">
      <c r="A58" s="74"/>
      <c r="B58" s="82" t="s">
        <v>89</v>
      </c>
      <c r="C58" s="70"/>
      <c r="D58" s="79">
        <v>75</v>
      </c>
    </row>
    <row r="59" spans="1:4" ht="20.100000000000001" customHeight="1" x14ac:dyDescent="0.2">
      <c r="A59" s="74"/>
      <c r="B59" s="82" t="s">
        <v>90</v>
      </c>
      <c r="C59" s="70"/>
      <c r="D59" s="79">
        <v>14</v>
      </c>
    </row>
    <row r="60" spans="1:4" ht="10.5" customHeight="1" x14ac:dyDescent="0.2">
      <c r="A60" s="74"/>
      <c r="B60" s="81"/>
      <c r="C60" s="70"/>
      <c r="D60" s="79"/>
    </row>
    <row r="61" spans="1:4" ht="20.100000000000001" customHeight="1" x14ac:dyDescent="0.2">
      <c r="A61" s="125" t="s">
        <v>83</v>
      </c>
      <c r="B61" s="125"/>
      <c r="C61" s="77"/>
      <c r="D61" s="80">
        <f>SUM(D63:D63)</f>
        <v>18</v>
      </c>
    </row>
    <row r="62" spans="1:4" ht="9.75" customHeight="1" x14ac:dyDescent="0.2">
      <c r="A62" s="74"/>
      <c r="B62" s="81"/>
      <c r="C62" s="70"/>
      <c r="D62" s="79"/>
    </row>
    <row r="63" spans="1:4" ht="20.100000000000001" customHeight="1" x14ac:dyDescent="0.2">
      <c r="A63" s="74"/>
      <c r="B63" s="82" t="s">
        <v>91</v>
      </c>
      <c r="C63" s="70"/>
      <c r="D63" s="79">
        <v>18</v>
      </c>
    </row>
    <row r="64" spans="1:4" ht="8.25" customHeight="1" x14ac:dyDescent="0.2">
      <c r="A64" s="74"/>
      <c r="B64" s="81"/>
      <c r="C64" s="70"/>
      <c r="D64" s="79"/>
    </row>
    <row r="65" spans="1:4" ht="20.100000000000001" customHeight="1" x14ac:dyDescent="0.2">
      <c r="A65" s="127" t="s">
        <v>92</v>
      </c>
      <c r="B65" s="127"/>
      <c r="C65" s="127"/>
      <c r="D65" s="127"/>
    </row>
    <row r="66" spans="1:4" ht="20.100000000000001" customHeight="1" x14ac:dyDescent="0.2">
      <c r="A66" s="127"/>
      <c r="B66" s="127"/>
      <c r="C66" s="127"/>
      <c r="D66" s="127"/>
    </row>
    <row r="67" spans="1:4" ht="12" customHeight="1" x14ac:dyDescent="0.2">
      <c r="A67" s="74"/>
      <c r="B67" s="75"/>
      <c r="C67" s="70"/>
      <c r="D67" s="79"/>
    </row>
    <row r="68" spans="1:4" ht="20.100000000000001" customHeight="1" x14ac:dyDescent="0.2">
      <c r="A68" s="128" t="s">
        <v>42</v>
      </c>
      <c r="B68" s="128"/>
      <c r="C68" s="77"/>
      <c r="D68" s="78">
        <f>D70+D177+D218+D237</f>
        <v>114424</v>
      </c>
    </row>
    <row r="69" spans="1:4" ht="8.25" customHeight="1" x14ac:dyDescent="0.2">
      <c r="A69" s="74"/>
      <c r="B69" s="75"/>
      <c r="C69" s="70"/>
      <c r="D69" s="79"/>
    </row>
    <row r="70" spans="1:4" ht="20.100000000000001" customHeight="1" x14ac:dyDescent="0.2">
      <c r="A70" s="124" t="s">
        <v>43</v>
      </c>
      <c r="B70" s="124"/>
      <c r="C70" s="77"/>
      <c r="D70" s="80">
        <f>SUM(D72:D175)</f>
        <v>5990</v>
      </c>
    </row>
    <row r="71" spans="1:4" ht="6.75" customHeight="1" x14ac:dyDescent="0.2">
      <c r="A71" s="74"/>
      <c r="B71" s="75"/>
      <c r="C71" s="70"/>
      <c r="D71" s="79"/>
    </row>
    <row r="72" spans="1:4" ht="20.100000000000001" customHeight="1" x14ac:dyDescent="0.2">
      <c r="A72" s="74"/>
      <c r="B72" s="85" t="s">
        <v>372</v>
      </c>
      <c r="C72" s="32"/>
      <c r="D72" s="86">
        <v>585</v>
      </c>
    </row>
    <row r="73" spans="1:4" ht="20.100000000000001" customHeight="1" x14ac:dyDescent="0.2">
      <c r="A73" s="74"/>
      <c r="B73" s="85" t="s">
        <v>316</v>
      </c>
      <c r="C73" s="32"/>
      <c r="D73" s="86">
        <v>4</v>
      </c>
    </row>
    <row r="74" spans="1:4" ht="20.100000000000001" customHeight="1" x14ac:dyDescent="0.2">
      <c r="A74" s="74"/>
      <c r="B74" s="85" t="s">
        <v>93</v>
      </c>
      <c r="C74" s="32"/>
      <c r="D74" s="86">
        <v>40</v>
      </c>
    </row>
    <row r="75" spans="1:4" ht="20.100000000000001" customHeight="1" x14ac:dyDescent="0.2">
      <c r="A75" s="74"/>
      <c r="B75" s="85" t="s">
        <v>373</v>
      </c>
      <c r="C75" s="32"/>
      <c r="D75" s="86">
        <v>25</v>
      </c>
    </row>
    <row r="76" spans="1:4" ht="20.100000000000001" customHeight="1" x14ac:dyDescent="0.2">
      <c r="A76" s="74"/>
      <c r="B76" s="85" t="s">
        <v>94</v>
      </c>
      <c r="C76" s="32"/>
      <c r="D76" s="86">
        <v>232</v>
      </c>
    </row>
    <row r="77" spans="1:4" ht="20.100000000000001" customHeight="1" x14ac:dyDescent="0.2">
      <c r="A77" s="74"/>
      <c r="B77" s="85" t="s">
        <v>317</v>
      </c>
      <c r="C77" s="32"/>
      <c r="D77" s="86">
        <v>1</v>
      </c>
    </row>
    <row r="78" spans="1:4" ht="20.100000000000001" customHeight="1" x14ac:dyDescent="0.2">
      <c r="A78" s="74"/>
      <c r="B78" s="85" t="s">
        <v>95</v>
      </c>
      <c r="C78" s="32"/>
      <c r="D78" s="86">
        <v>8</v>
      </c>
    </row>
    <row r="79" spans="1:4" ht="20.100000000000001" customHeight="1" x14ac:dyDescent="0.2">
      <c r="A79" s="74"/>
      <c r="B79" s="85" t="s">
        <v>96</v>
      </c>
      <c r="C79" s="32"/>
      <c r="D79" s="86">
        <v>370</v>
      </c>
    </row>
    <row r="80" spans="1:4" ht="20.100000000000001" customHeight="1" x14ac:dyDescent="0.2">
      <c r="A80" s="74"/>
      <c r="B80" s="85" t="s">
        <v>97</v>
      </c>
      <c r="C80" s="32"/>
      <c r="D80" s="86">
        <v>1254</v>
      </c>
    </row>
    <row r="81" spans="1:4" ht="20.100000000000001" customHeight="1" x14ac:dyDescent="0.2">
      <c r="A81" s="74"/>
      <c r="B81" s="85" t="s">
        <v>98</v>
      </c>
      <c r="C81" s="32"/>
      <c r="D81" s="86">
        <v>3</v>
      </c>
    </row>
    <row r="82" spans="1:4" ht="20.100000000000001" customHeight="1" x14ac:dyDescent="0.2">
      <c r="A82" s="74"/>
      <c r="B82" s="85" t="s">
        <v>99</v>
      </c>
      <c r="C82" s="32"/>
      <c r="D82" s="86">
        <v>24</v>
      </c>
    </row>
    <row r="83" spans="1:4" ht="20.100000000000001" customHeight="1" x14ac:dyDescent="0.2">
      <c r="A83" s="74"/>
      <c r="B83" s="85" t="s">
        <v>439</v>
      </c>
      <c r="C83" s="32"/>
      <c r="D83" s="86">
        <v>8</v>
      </c>
    </row>
    <row r="84" spans="1:4" ht="20.100000000000001" customHeight="1" x14ac:dyDescent="0.2">
      <c r="A84" s="74"/>
      <c r="B84" s="85" t="s">
        <v>374</v>
      </c>
      <c r="C84" s="32"/>
      <c r="D84" s="86">
        <v>1</v>
      </c>
    </row>
    <row r="85" spans="1:4" ht="20.100000000000001" customHeight="1" x14ac:dyDescent="0.2">
      <c r="A85" s="74"/>
      <c r="B85" s="85" t="s">
        <v>100</v>
      </c>
      <c r="C85" s="32"/>
      <c r="D85" s="86">
        <v>22</v>
      </c>
    </row>
    <row r="86" spans="1:4" ht="20.100000000000001" customHeight="1" x14ac:dyDescent="0.2">
      <c r="A86" s="74"/>
      <c r="B86" s="85" t="s">
        <v>440</v>
      </c>
      <c r="C86" s="32"/>
      <c r="D86" s="86">
        <v>1</v>
      </c>
    </row>
    <row r="87" spans="1:4" ht="20.100000000000001" customHeight="1" x14ac:dyDescent="0.2">
      <c r="A87" s="74"/>
      <c r="B87" s="85" t="s">
        <v>101</v>
      </c>
      <c r="C87" s="32"/>
      <c r="D87" s="86">
        <v>8</v>
      </c>
    </row>
    <row r="88" spans="1:4" ht="20.100000000000001" customHeight="1" x14ac:dyDescent="0.2">
      <c r="A88" s="74"/>
      <c r="B88" s="85" t="s">
        <v>102</v>
      </c>
      <c r="C88" s="32"/>
      <c r="D88" s="86">
        <v>3</v>
      </c>
    </row>
    <row r="89" spans="1:4" ht="20.100000000000001" customHeight="1" x14ac:dyDescent="0.2">
      <c r="A89" s="74"/>
      <c r="B89" s="85" t="s">
        <v>103</v>
      </c>
      <c r="C89" s="32"/>
      <c r="D89" s="86">
        <v>17</v>
      </c>
    </row>
    <row r="90" spans="1:4" ht="20.100000000000001" customHeight="1" x14ac:dyDescent="0.2">
      <c r="A90" s="74"/>
      <c r="B90" s="85" t="s">
        <v>104</v>
      </c>
      <c r="C90" s="32"/>
      <c r="D90" s="86">
        <v>44</v>
      </c>
    </row>
    <row r="91" spans="1:4" ht="20.100000000000001" customHeight="1" x14ac:dyDescent="0.2">
      <c r="A91" s="74"/>
      <c r="B91" s="85" t="s">
        <v>105</v>
      </c>
      <c r="C91" s="32"/>
      <c r="D91" s="86">
        <v>6</v>
      </c>
    </row>
    <row r="92" spans="1:4" ht="20.100000000000001" customHeight="1" x14ac:dyDescent="0.2">
      <c r="A92" s="74"/>
      <c r="B92" s="85" t="s">
        <v>106</v>
      </c>
      <c r="C92" s="32"/>
      <c r="D92" s="86">
        <v>3</v>
      </c>
    </row>
    <row r="93" spans="1:4" ht="20.100000000000001" customHeight="1" x14ac:dyDescent="0.2">
      <c r="A93" s="74"/>
      <c r="B93" s="85" t="s">
        <v>75</v>
      </c>
      <c r="C93" s="32"/>
      <c r="D93" s="86">
        <v>2</v>
      </c>
    </row>
    <row r="94" spans="1:4" ht="20.100000000000001" customHeight="1" x14ac:dyDescent="0.2">
      <c r="A94" s="74"/>
      <c r="B94" s="85" t="s">
        <v>107</v>
      </c>
      <c r="C94" s="32"/>
      <c r="D94" s="86">
        <v>225</v>
      </c>
    </row>
    <row r="95" spans="1:4" ht="20.100000000000001" customHeight="1" x14ac:dyDescent="0.2">
      <c r="A95" s="74"/>
      <c r="B95" s="85" t="s">
        <v>59</v>
      </c>
      <c r="C95" s="32"/>
      <c r="D95" s="86">
        <v>2</v>
      </c>
    </row>
    <row r="96" spans="1:4" ht="20.100000000000001" customHeight="1" x14ac:dyDescent="0.2">
      <c r="A96" s="74"/>
      <c r="B96" s="85" t="s">
        <v>108</v>
      </c>
      <c r="C96" s="32"/>
      <c r="D96" s="86">
        <v>3</v>
      </c>
    </row>
    <row r="97" spans="1:4" ht="20.100000000000001" customHeight="1" x14ac:dyDescent="0.2">
      <c r="A97" s="74"/>
      <c r="B97" s="85" t="s">
        <v>109</v>
      </c>
      <c r="C97" s="32"/>
      <c r="D97" s="86">
        <v>4</v>
      </c>
    </row>
    <row r="98" spans="1:4" ht="20.100000000000001" customHeight="1" x14ac:dyDescent="0.2">
      <c r="A98" s="74"/>
      <c r="B98" s="85" t="s">
        <v>110</v>
      </c>
      <c r="C98" s="32"/>
      <c r="D98" s="86">
        <v>2</v>
      </c>
    </row>
    <row r="99" spans="1:4" ht="20.100000000000001" customHeight="1" x14ac:dyDescent="0.2">
      <c r="A99" s="74"/>
      <c r="B99" s="85" t="s">
        <v>375</v>
      </c>
      <c r="C99" s="32"/>
      <c r="D99" s="86">
        <v>1</v>
      </c>
    </row>
    <row r="100" spans="1:4" ht="20.100000000000001" customHeight="1" x14ac:dyDescent="0.2">
      <c r="A100" s="74"/>
      <c r="B100" s="85" t="s">
        <v>111</v>
      </c>
      <c r="C100" s="32"/>
      <c r="D100" s="86">
        <v>1</v>
      </c>
    </row>
    <row r="101" spans="1:4" ht="20.100000000000001" customHeight="1" x14ac:dyDescent="0.2">
      <c r="A101" s="74"/>
      <c r="B101" s="85" t="s">
        <v>334</v>
      </c>
      <c r="C101" s="32"/>
      <c r="D101" s="86">
        <v>53</v>
      </c>
    </row>
    <row r="102" spans="1:4" ht="20.100000000000001" customHeight="1" x14ac:dyDescent="0.2">
      <c r="A102" s="74"/>
      <c r="B102" s="85" t="s">
        <v>112</v>
      </c>
      <c r="C102" s="32"/>
      <c r="D102" s="86">
        <v>21</v>
      </c>
    </row>
    <row r="103" spans="1:4" ht="20.100000000000001" customHeight="1" x14ac:dyDescent="0.2">
      <c r="A103" s="74"/>
      <c r="B103" s="85" t="s">
        <v>113</v>
      </c>
      <c r="C103" s="32"/>
      <c r="D103" s="86">
        <v>4</v>
      </c>
    </row>
    <row r="104" spans="1:4" ht="20.100000000000001" customHeight="1" x14ac:dyDescent="0.2">
      <c r="A104" s="74"/>
      <c r="B104" s="85" t="s">
        <v>114</v>
      </c>
      <c r="C104" s="32"/>
      <c r="D104" s="86">
        <v>12</v>
      </c>
    </row>
    <row r="105" spans="1:4" ht="20.100000000000001" customHeight="1" x14ac:dyDescent="0.2">
      <c r="A105" s="74"/>
      <c r="B105" s="85" t="s">
        <v>363</v>
      </c>
      <c r="C105" s="32"/>
      <c r="D105" s="86">
        <v>7</v>
      </c>
    </row>
    <row r="106" spans="1:4" ht="20.100000000000001" customHeight="1" x14ac:dyDescent="0.2">
      <c r="A106" s="74"/>
      <c r="B106" s="83" t="s">
        <v>115</v>
      </c>
      <c r="C106" s="32"/>
      <c r="D106" s="86">
        <v>5</v>
      </c>
    </row>
    <row r="107" spans="1:4" ht="20.100000000000001" customHeight="1" x14ac:dyDescent="0.2">
      <c r="A107" s="74"/>
      <c r="B107" s="85" t="s">
        <v>116</v>
      </c>
      <c r="C107" s="32"/>
      <c r="D107" s="86">
        <v>3</v>
      </c>
    </row>
    <row r="108" spans="1:4" ht="20.100000000000001" customHeight="1" x14ac:dyDescent="0.2">
      <c r="A108" s="74"/>
      <c r="B108" s="83" t="s">
        <v>117</v>
      </c>
      <c r="C108" s="32"/>
      <c r="D108" s="86">
        <v>5</v>
      </c>
    </row>
    <row r="109" spans="1:4" ht="20.100000000000001" customHeight="1" x14ac:dyDescent="0.2">
      <c r="A109" s="74"/>
      <c r="B109" s="83" t="s">
        <v>118</v>
      </c>
      <c r="C109" s="32"/>
      <c r="D109" s="86">
        <v>1</v>
      </c>
    </row>
    <row r="110" spans="1:4" ht="20.100000000000001" customHeight="1" x14ac:dyDescent="0.2">
      <c r="A110" s="74"/>
      <c r="B110" s="85" t="s">
        <v>376</v>
      </c>
      <c r="C110" s="32"/>
      <c r="D110" s="86">
        <v>2</v>
      </c>
    </row>
    <row r="111" spans="1:4" ht="20.100000000000001" customHeight="1" x14ac:dyDescent="0.2">
      <c r="A111" s="74"/>
      <c r="B111" s="85" t="s">
        <v>119</v>
      </c>
      <c r="C111" s="32"/>
      <c r="D111" s="86">
        <v>7</v>
      </c>
    </row>
    <row r="112" spans="1:4" ht="20.100000000000001" customHeight="1" x14ac:dyDescent="0.2">
      <c r="A112" s="74"/>
      <c r="B112" s="85" t="s">
        <v>60</v>
      </c>
      <c r="C112" s="32"/>
      <c r="D112" s="86">
        <v>131</v>
      </c>
    </row>
    <row r="113" spans="1:4" ht="20.100000000000001" customHeight="1" x14ac:dyDescent="0.2">
      <c r="A113" s="74"/>
      <c r="B113" s="85" t="s">
        <v>120</v>
      </c>
      <c r="C113" s="32"/>
      <c r="D113" s="86">
        <v>5</v>
      </c>
    </row>
    <row r="114" spans="1:4" ht="20.100000000000001" customHeight="1" x14ac:dyDescent="0.2">
      <c r="A114" s="74"/>
      <c r="B114" s="85" t="s">
        <v>122</v>
      </c>
      <c r="C114" s="32"/>
      <c r="D114" s="86">
        <v>1</v>
      </c>
    </row>
    <row r="115" spans="1:4" ht="20.100000000000001" customHeight="1" x14ac:dyDescent="0.2">
      <c r="A115" s="74"/>
      <c r="B115" s="85" t="s">
        <v>123</v>
      </c>
      <c r="C115" s="32"/>
      <c r="D115" s="86">
        <v>1</v>
      </c>
    </row>
    <row r="116" spans="1:4" ht="20.100000000000001" customHeight="1" x14ac:dyDescent="0.2">
      <c r="A116" s="74"/>
      <c r="B116" s="85" t="s">
        <v>377</v>
      </c>
      <c r="C116" s="32"/>
      <c r="D116" s="86">
        <v>5</v>
      </c>
    </row>
    <row r="117" spans="1:4" ht="20.100000000000001" customHeight="1" x14ac:dyDescent="0.2">
      <c r="A117" s="74"/>
      <c r="B117" s="85" t="s">
        <v>124</v>
      </c>
      <c r="C117" s="32"/>
      <c r="D117" s="86">
        <v>1</v>
      </c>
    </row>
    <row r="118" spans="1:4" ht="20.100000000000001" customHeight="1" x14ac:dyDescent="0.2">
      <c r="A118" s="74"/>
      <c r="B118" s="85" t="s">
        <v>441</v>
      </c>
      <c r="C118" s="32"/>
      <c r="D118" s="86">
        <v>3</v>
      </c>
    </row>
    <row r="119" spans="1:4" ht="20.100000000000001" customHeight="1" x14ac:dyDescent="0.2">
      <c r="A119" s="74"/>
      <c r="B119" s="85" t="s">
        <v>121</v>
      </c>
      <c r="C119" s="32"/>
      <c r="D119" s="86">
        <v>9</v>
      </c>
    </row>
    <row r="120" spans="1:4" ht="20.100000000000001" customHeight="1" x14ac:dyDescent="0.2">
      <c r="A120" s="74"/>
      <c r="B120" s="85" t="s">
        <v>442</v>
      </c>
      <c r="C120" s="32"/>
      <c r="D120" s="86">
        <v>1</v>
      </c>
    </row>
    <row r="121" spans="1:4" ht="20.100000000000001" customHeight="1" x14ac:dyDescent="0.2">
      <c r="A121" s="74"/>
      <c r="B121" s="85" t="s">
        <v>125</v>
      </c>
      <c r="C121" s="32"/>
      <c r="D121" s="86">
        <v>257</v>
      </c>
    </row>
    <row r="122" spans="1:4" ht="20.100000000000001" customHeight="1" x14ac:dyDescent="0.2">
      <c r="A122" s="74"/>
      <c r="B122" s="85" t="s">
        <v>126</v>
      </c>
      <c r="C122" s="32"/>
      <c r="D122" s="86">
        <v>14</v>
      </c>
    </row>
    <row r="123" spans="1:4" ht="20.100000000000001" customHeight="1" x14ac:dyDescent="0.2">
      <c r="A123" s="74"/>
      <c r="B123" s="85" t="s">
        <v>127</v>
      </c>
      <c r="C123" s="32"/>
      <c r="D123" s="86">
        <v>9</v>
      </c>
    </row>
    <row r="124" spans="1:4" ht="20.100000000000001" customHeight="1" x14ac:dyDescent="0.2">
      <c r="A124" s="74"/>
      <c r="B124" s="83" t="s">
        <v>128</v>
      </c>
      <c r="C124" s="32"/>
      <c r="D124" s="86">
        <v>10</v>
      </c>
    </row>
    <row r="125" spans="1:4" ht="20.100000000000001" customHeight="1" x14ac:dyDescent="0.2">
      <c r="A125" s="74"/>
      <c r="B125" s="83" t="s">
        <v>129</v>
      </c>
      <c r="C125" s="32"/>
      <c r="D125" s="86">
        <v>7</v>
      </c>
    </row>
    <row r="126" spans="1:4" ht="20.100000000000001" customHeight="1" x14ac:dyDescent="0.2">
      <c r="A126" s="74"/>
      <c r="B126" s="83" t="s">
        <v>443</v>
      </c>
      <c r="C126" s="32"/>
      <c r="D126" s="86">
        <v>2</v>
      </c>
    </row>
    <row r="127" spans="1:4" ht="20.100000000000001" customHeight="1" x14ac:dyDescent="0.2">
      <c r="A127" s="74"/>
      <c r="B127" s="85" t="s">
        <v>130</v>
      </c>
      <c r="C127" s="32"/>
      <c r="D127" s="86">
        <v>6</v>
      </c>
    </row>
    <row r="128" spans="1:4" ht="20.100000000000001" customHeight="1" x14ac:dyDescent="0.2">
      <c r="A128" s="74"/>
      <c r="B128" s="85" t="s">
        <v>444</v>
      </c>
      <c r="C128" s="32"/>
      <c r="D128" s="86">
        <v>1</v>
      </c>
    </row>
    <row r="129" spans="1:4" ht="20.100000000000001" customHeight="1" x14ac:dyDescent="0.2">
      <c r="A129" s="74"/>
      <c r="B129" s="85" t="s">
        <v>131</v>
      </c>
      <c r="C129" s="32"/>
      <c r="D129" s="86">
        <v>1</v>
      </c>
    </row>
    <row r="130" spans="1:4" ht="20.100000000000001" customHeight="1" x14ac:dyDescent="0.2">
      <c r="A130" s="74"/>
      <c r="B130" s="85" t="s">
        <v>132</v>
      </c>
      <c r="C130" s="32"/>
      <c r="D130" s="86">
        <v>14</v>
      </c>
    </row>
    <row r="131" spans="1:4" ht="20.100000000000001" customHeight="1" x14ac:dyDescent="0.2">
      <c r="A131" s="74"/>
      <c r="B131" s="85" t="s">
        <v>378</v>
      </c>
      <c r="C131" s="32"/>
      <c r="D131" s="86">
        <v>1</v>
      </c>
    </row>
    <row r="132" spans="1:4" ht="20.100000000000001" customHeight="1" x14ac:dyDescent="0.2">
      <c r="A132" s="74"/>
      <c r="B132" s="83" t="s">
        <v>445</v>
      </c>
      <c r="C132" s="32"/>
      <c r="D132" s="86">
        <v>3</v>
      </c>
    </row>
    <row r="133" spans="1:4" ht="20.100000000000001" customHeight="1" x14ac:dyDescent="0.2">
      <c r="A133" s="74"/>
      <c r="B133" s="85" t="s">
        <v>133</v>
      </c>
      <c r="C133" s="32"/>
      <c r="D133" s="86">
        <v>1</v>
      </c>
    </row>
    <row r="134" spans="1:4" ht="20.100000000000001" customHeight="1" x14ac:dyDescent="0.2">
      <c r="A134" s="74"/>
      <c r="B134" s="85" t="s">
        <v>353</v>
      </c>
      <c r="C134" s="32"/>
      <c r="D134" s="86">
        <v>1</v>
      </c>
    </row>
    <row r="135" spans="1:4" ht="20.100000000000001" customHeight="1" x14ac:dyDescent="0.2">
      <c r="A135" s="74"/>
      <c r="B135" s="85" t="s">
        <v>134</v>
      </c>
      <c r="C135" s="32"/>
      <c r="D135" s="86">
        <v>2</v>
      </c>
    </row>
    <row r="136" spans="1:4" ht="20.100000000000001" customHeight="1" x14ac:dyDescent="0.2">
      <c r="A136" s="74"/>
      <c r="B136" s="85" t="s">
        <v>135</v>
      </c>
      <c r="C136" s="32"/>
      <c r="D136" s="86">
        <v>8</v>
      </c>
    </row>
    <row r="137" spans="1:4" ht="20.100000000000001" customHeight="1" x14ac:dyDescent="0.2">
      <c r="A137" s="74"/>
      <c r="B137" s="85" t="s">
        <v>136</v>
      </c>
      <c r="C137" s="32"/>
      <c r="D137" s="86">
        <v>4</v>
      </c>
    </row>
    <row r="138" spans="1:4" ht="20.100000000000001" customHeight="1" x14ac:dyDescent="0.2">
      <c r="A138" s="74"/>
      <c r="B138" s="85" t="s">
        <v>446</v>
      </c>
      <c r="C138" s="32"/>
      <c r="D138" s="86">
        <v>812</v>
      </c>
    </row>
    <row r="139" spans="1:4" ht="20.100000000000001" customHeight="1" x14ac:dyDescent="0.2">
      <c r="A139" s="74"/>
      <c r="B139" s="85" t="s">
        <v>137</v>
      </c>
      <c r="C139" s="32"/>
      <c r="D139" s="86">
        <v>61</v>
      </c>
    </row>
    <row r="140" spans="1:4" ht="20.100000000000001" customHeight="1" x14ac:dyDescent="0.2">
      <c r="A140" s="74"/>
      <c r="B140" s="85" t="s">
        <v>50</v>
      </c>
      <c r="C140" s="32"/>
      <c r="D140" s="86">
        <v>10</v>
      </c>
    </row>
    <row r="141" spans="1:4" ht="20.100000000000001" customHeight="1" x14ac:dyDescent="0.2">
      <c r="A141" s="74"/>
      <c r="B141" s="83" t="s">
        <v>138</v>
      </c>
      <c r="C141" s="32"/>
      <c r="D141" s="86">
        <v>10</v>
      </c>
    </row>
    <row r="142" spans="1:4" ht="20.100000000000001" customHeight="1" x14ac:dyDescent="0.2">
      <c r="A142" s="74"/>
      <c r="B142" s="85" t="s">
        <v>139</v>
      </c>
      <c r="C142" s="32"/>
      <c r="D142" s="86">
        <v>64</v>
      </c>
    </row>
    <row r="143" spans="1:4" ht="20.100000000000001" customHeight="1" x14ac:dyDescent="0.2">
      <c r="A143" s="74"/>
      <c r="B143" s="85" t="s">
        <v>140</v>
      </c>
      <c r="C143" s="32"/>
      <c r="D143" s="86">
        <v>10</v>
      </c>
    </row>
    <row r="144" spans="1:4" ht="20.100000000000001" customHeight="1" x14ac:dyDescent="0.2">
      <c r="A144" s="74"/>
      <c r="B144" s="85" t="s">
        <v>141</v>
      </c>
      <c r="C144" s="32"/>
      <c r="D144" s="86">
        <v>11</v>
      </c>
    </row>
    <row r="145" spans="1:4" ht="20.100000000000001" customHeight="1" x14ac:dyDescent="0.2">
      <c r="A145" s="74"/>
      <c r="B145" s="85" t="s">
        <v>142</v>
      </c>
      <c r="C145" s="32"/>
      <c r="D145" s="86">
        <v>123</v>
      </c>
    </row>
    <row r="146" spans="1:4" ht="20.100000000000001" customHeight="1" x14ac:dyDescent="0.2">
      <c r="A146" s="74"/>
      <c r="B146" s="85" t="s">
        <v>143</v>
      </c>
      <c r="C146" s="32"/>
      <c r="D146" s="86">
        <v>33</v>
      </c>
    </row>
    <row r="147" spans="1:4" ht="20.100000000000001" customHeight="1" x14ac:dyDescent="0.2">
      <c r="A147" s="74"/>
      <c r="B147" s="85" t="s">
        <v>447</v>
      </c>
      <c r="C147" s="32"/>
      <c r="D147" s="86">
        <v>15</v>
      </c>
    </row>
    <row r="148" spans="1:4" ht="18.75" customHeight="1" x14ac:dyDescent="0.2">
      <c r="A148" s="74"/>
      <c r="B148" s="85" t="s">
        <v>144</v>
      </c>
      <c r="C148" s="32"/>
      <c r="D148" s="86">
        <v>86</v>
      </c>
    </row>
    <row r="149" spans="1:4" ht="21.75" customHeight="1" x14ac:dyDescent="0.2">
      <c r="A149" s="74"/>
      <c r="B149" s="85" t="s">
        <v>145</v>
      </c>
      <c r="C149" s="32"/>
      <c r="D149" s="86">
        <v>23</v>
      </c>
    </row>
    <row r="150" spans="1:4" ht="15" customHeight="1" x14ac:dyDescent="0.2">
      <c r="A150" s="74"/>
      <c r="B150" s="85" t="s">
        <v>146</v>
      </c>
      <c r="C150" s="32"/>
      <c r="D150" s="86">
        <v>17</v>
      </c>
    </row>
    <row r="151" spans="1:4" ht="20.100000000000001" customHeight="1" x14ac:dyDescent="0.2">
      <c r="A151" s="74"/>
      <c r="B151" s="85" t="s">
        <v>147</v>
      </c>
      <c r="C151" s="32"/>
      <c r="D151" s="86">
        <v>13</v>
      </c>
    </row>
    <row r="152" spans="1:4" ht="20.100000000000001" customHeight="1" x14ac:dyDescent="0.2">
      <c r="A152" s="74"/>
      <c r="B152" s="83" t="s">
        <v>148</v>
      </c>
      <c r="C152" s="32"/>
      <c r="D152" s="86">
        <v>136</v>
      </c>
    </row>
    <row r="153" spans="1:4" ht="20.100000000000001" customHeight="1" x14ac:dyDescent="0.2">
      <c r="A153" s="74"/>
      <c r="B153" s="85" t="s">
        <v>149</v>
      </c>
      <c r="C153" s="32"/>
      <c r="D153" s="86">
        <v>27</v>
      </c>
    </row>
    <row r="154" spans="1:4" ht="20.100000000000001" customHeight="1" x14ac:dyDescent="0.2">
      <c r="A154" s="74"/>
      <c r="B154" s="85" t="s">
        <v>150</v>
      </c>
      <c r="C154" s="32"/>
      <c r="D154" s="86">
        <v>115</v>
      </c>
    </row>
    <row r="155" spans="1:4" ht="20.100000000000001" customHeight="1" x14ac:dyDescent="0.2">
      <c r="A155" s="74"/>
      <c r="B155" s="85" t="s">
        <v>151</v>
      </c>
      <c r="C155" s="32"/>
      <c r="D155" s="86">
        <v>20</v>
      </c>
    </row>
    <row r="156" spans="1:4" ht="20.100000000000001" customHeight="1" x14ac:dyDescent="0.2">
      <c r="A156" s="74"/>
      <c r="B156" s="85" t="s">
        <v>152</v>
      </c>
      <c r="C156" s="32"/>
      <c r="D156" s="86">
        <v>56</v>
      </c>
    </row>
    <row r="157" spans="1:4" ht="20.100000000000001" customHeight="1" x14ac:dyDescent="0.2">
      <c r="A157" s="74"/>
      <c r="B157" s="85" t="s">
        <v>234</v>
      </c>
      <c r="C157" s="32"/>
      <c r="D157" s="86">
        <v>19</v>
      </c>
    </row>
    <row r="158" spans="1:4" ht="20.100000000000001" customHeight="1" x14ac:dyDescent="0.2">
      <c r="A158" s="74"/>
      <c r="B158" s="85" t="s">
        <v>153</v>
      </c>
      <c r="C158" s="32"/>
      <c r="D158" s="86">
        <v>236</v>
      </c>
    </row>
    <row r="159" spans="1:4" ht="20.100000000000001" customHeight="1" x14ac:dyDescent="0.2">
      <c r="A159" s="74"/>
      <c r="B159" s="85" t="s">
        <v>154</v>
      </c>
      <c r="C159" s="32"/>
      <c r="D159" s="86">
        <v>24</v>
      </c>
    </row>
    <row r="160" spans="1:4" ht="20.100000000000001" customHeight="1" x14ac:dyDescent="0.2">
      <c r="A160" s="74"/>
      <c r="B160" s="85" t="s">
        <v>155</v>
      </c>
      <c r="C160" s="32"/>
      <c r="D160" s="86">
        <v>24</v>
      </c>
    </row>
    <row r="161" spans="1:4" ht="20.100000000000001" customHeight="1" x14ac:dyDescent="0.2">
      <c r="A161" s="74"/>
      <c r="B161" s="85" t="s">
        <v>156</v>
      </c>
      <c r="C161" s="32"/>
      <c r="D161" s="86">
        <v>8</v>
      </c>
    </row>
    <row r="162" spans="1:4" ht="20.100000000000001" customHeight="1" x14ac:dyDescent="0.2">
      <c r="A162" s="74"/>
      <c r="B162" s="85" t="s">
        <v>157</v>
      </c>
      <c r="C162" s="32"/>
      <c r="D162" s="86">
        <v>73</v>
      </c>
    </row>
    <row r="163" spans="1:4" ht="20.100000000000001" customHeight="1" x14ac:dyDescent="0.2">
      <c r="A163" s="74"/>
      <c r="B163" s="85" t="s">
        <v>158</v>
      </c>
      <c r="C163" s="32"/>
      <c r="D163" s="86">
        <v>5</v>
      </c>
    </row>
    <row r="164" spans="1:4" ht="20.100000000000001" customHeight="1" x14ac:dyDescent="0.2">
      <c r="A164" s="74"/>
      <c r="B164" s="85" t="s">
        <v>159</v>
      </c>
      <c r="C164" s="32"/>
      <c r="D164" s="86">
        <v>10</v>
      </c>
    </row>
    <row r="165" spans="1:4" ht="20.100000000000001" customHeight="1" x14ac:dyDescent="0.2">
      <c r="A165" s="74"/>
      <c r="B165" s="85" t="s">
        <v>380</v>
      </c>
      <c r="C165" s="32"/>
      <c r="D165" s="86">
        <v>32</v>
      </c>
    </row>
    <row r="166" spans="1:4" ht="17.25" customHeight="1" x14ac:dyDescent="0.2">
      <c r="A166" s="74"/>
      <c r="B166" s="85" t="s">
        <v>160</v>
      </c>
      <c r="C166" s="32"/>
      <c r="D166" s="86">
        <v>4</v>
      </c>
    </row>
    <row r="167" spans="1:4" ht="20.100000000000001" customHeight="1" x14ac:dyDescent="0.2">
      <c r="A167" s="74"/>
      <c r="B167" s="83" t="s">
        <v>161</v>
      </c>
      <c r="C167" s="32"/>
      <c r="D167" s="86">
        <v>34</v>
      </c>
    </row>
    <row r="168" spans="1:4" ht="17.25" customHeight="1" x14ac:dyDescent="0.2">
      <c r="A168" s="74"/>
      <c r="B168" s="85" t="s">
        <v>162</v>
      </c>
      <c r="C168" s="32"/>
      <c r="D168" s="86">
        <v>55</v>
      </c>
    </row>
    <row r="169" spans="1:4" ht="20.100000000000001" customHeight="1" x14ac:dyDescent="0.2">
      <c r="A169" s="74"/>
      <c r="B169" s="85" t="s">
        <v>163</v>
      </c>
      <c r="C169" s="32"/>
      <c r="D169" s="86">
        <v>3</v>
      </c>
    </row>
    <row r="170" spans="1:4" ht="20.100000000000001" customHeight="1" x14ac:dyDescent="0.2">
      <c r="A170" s="74"/>
      <c r="B170" s="85" t="s">
        <v>381</v>
      </c>
      <c r="C170" s="32"/>
      <c r="D170" s="86">
        <v>1</v>
      </c>
    </row>
    <row r="171" spans="1:4" ht="20.100000000000001" customHeight="1" x14ac:dyDescent="0.2">
      <c r="A171" s="74"/>
      <c r="B171" s="85" t="s">
        <v>318</v>
      </c>
      <c r="C171" s="32"/>
      <c r="D171" s="86">
        <v>12</v>
      </c>
    </row>
    <row r="172" spans="1:4" ht="20.100000000000001" customHeight="1" x14ac:dyDescent="0.2">
      <c r="A172" s="74"/>
      <c r="B172" s="85" t="s">
        <v>164</v>
      </c>
      <c r="C172" s="32"/>
      <c r="D172" s="86">
        <v>120</v>
      </c>
    </row>
    <row r="173" spans="1:4" ht="20.100000000000001" customHeight="1" x14ac:dyDescent="0.2">
      <c r="A173" s="74"/>
      <c r="B173" s="85" t="s">
        <v>448</v>
      </c>
      <c r="C173" s="32"/>
      <c r="D173" s="86">
        <v>91</v>
      </c>
    </row>
    <row r="174" spans="1:4" ht="20.100000000000001" customHeight="1" x14ac:dyDescent="0.2">
      <c r="A174" s="74"/>
      <c r="B174" s="85" t="s">
        <v>165</v>
      </c>
      <c r="C174" s="32"/>
      <c r="D174" s="86">
        <v>12</v>
      </c>
    </row>
    <row r="175" spans="1:4" ht="20.100000000000001" customHeight="1" x14ac:dyDescent="0.2">
      <c r="A175" s="74"/>
      <c r="B175" s="83" t="s">
        <v>166</v>
      </c>
      <c r="C175" s="32"/>
      <c r="D175" s="86">
        <v>68</v>
      </c>
    </row>
    <row r="176" spans="1:4" ht="9.75" customHeight="1" x14ac:dyDescent="0.2">
      <c r="A176" s="74"/>
      <c r="B176" s="81"/>
      <c r="C176" s="70"/>
      <c r="D176" s="79"/>
    </row>
    <row r="177" spans="1:4" ht="20.100000000000001" customHeight="1" x14ac:dyDescent="0.2">
      <c r="A177" s="124" t="s">
        <v>167</v>
      </c>
      <c r="B177" s="124"/>
      <c r="C177" s="77"/>
      <c r="D177" s="80">
        <f>+D179+D196+D197+D199</f>
        <v>73619</v>
      </c>
    </row>
    <row r="178" spans="1:4" ht="9" customHeight="1" x14ac:dyDescent="0.2">
      <c r="A178" s="74"/>
      <c r="B178" s="81"/>
      <c r="C178" s="70"/>
      <c r="D178" s="79"/>
    </row>
    <row r="179" spans="1:4" ht="20.100000000000001" customHeight="1" x14ac:dyDescent="0.2">
      <c r="A179" s="74"/>
      <c r="B179" s="87" t="s">
        <v>168</v>
      </c>
      <c r="C179" s="70"/>
      <c r="D179" s="88">
        <f>SUM(D180:D194)</f>
        <v>67103</v>
      </c>
    </row>
    <row r="180" spans="1:4" ht="20.100000000000001" customHeight="1" x14ac:dyDescent="0.2">
      <c r="A180" s="74"/>
      <c r="B180" s="82" t="s">
        <v>169</v>
      </c>
      <c r="C180" s="70"/>
      <c r="D180" s="79">
        <v>13010</v>
      </c>
    </row>
    <row r="181" spans="1:4" ht="20.100000000000001" customHeight="1" x14ac:dyDescent="0.2">
      <c r="A181" s="74"/>
      <c r="B181" s="82" t="s">
        <v>170</v>
      </c>
      <c r="C181" s="70"/>
      <c r="D181" s="79">
        <v>2050</v>
      </c>
    </row>
    <row r="182" spans="1:4" ht="20.100000000000001" customHeight="1" x14ac:dyDescent="0.2">
      <c r="A182" s="74"/>
      <c r="B182" s="82" t="s">
        <v>171</v>
      </c>
      <c r="C182" s="70"/>
      <c r="D182" s="79">
        <v>1864</v>
      </c>
    </row>
    <row r="183" spans="1:4" ht="20.100000000000001" customHeight="1" x14ac:dyDescent="0.2">
      <c r="A183" s="74"/>
      <c r="B183" s="82" t="s">
        <v>172</v>
      </c>
      <c r="C183" s="70"/>
      <c r="D183" s="79">
        <v>2173</v>
      </c>
    </row>
    <row r="184" spans="1:4" ht="20.100000000000001" customHeight="1" x14ac:dyDescent="0.2">
      <c r="A184" s="74"/>
      <c r="B184" s="82" t="s">
        <v>173</v>
      </c>
      <c r="C184" s="70"/>
      <c r="D184" s="79">
        <v>2913</v>
      </c>
    </row>
    <row r="185" spans="1:4" ht="20.100000000000001" customHeight="1" x14ac:dyDescent="0.2">
      <c r="A185" s="74"/>
      <c r="B185" s="82" t="s">
        <v>174</v>
      </c>
      <c r="C185" s="70"/>
      <c r="D185" s="79">
        <v>1185</v>
      </c>
    </row>
    <row r="186" spans="1:4" ht="18" customHeight="1" x14ac:dyDescent="0.2">
      <c r="A186" s="74"/>
      <c r="B186" s="82" t="s">
        <v>175</v>
      </c>
      <c r="C186" s="70"/>
      <c r="D186" s="79">
        <v>3545</v>
      </c>
    </row>
    <row r="187" spans="1:4" ht="21.75" customHeight="1" x14ac:dyDescent="0.2">
      <c r="A187" s="74"/>
      <c r="B187" s="82" t="s">
        <v>176</v>
      </c>
      <c r="C187" s="70"/>
      <c r="D187" s="79">
        <v>4358</v>
      </c>
    </row>
    <row r="188" spans="1:4" ht="17.25" customHeight="1" x14ac:dyDescent="0.2">
      <c r="A188" s="74"/>
      <c r="B188" s="82" t="s">
        <v>177</v>
      </c>
      <c r="C188" s="70"/>
      <c r="D188" s="79">
        <v>10190</v>
      </c>
    </row>
    <row r="189" spans="1:4" ht="22.5" customHeight="1" x14ac:dyDescent="0.2">
      <c r="A189" s="74"/>
      <c r="B189" s="82" t="s">
        <v>178</v>
      </c>
      <c r="C189" s="70"/>
      <c r="D189" s="79">
        <v>2405</v>
      </c>
    </row>
    <row r="190" spans="1:4" ht="20.100000000000001" customHeight="1" x14ac:dyDescent="0.2">
      <c r="A190" s="74"/>
      <c r="B190" s="82" t="s">
        <v>179</v>
      </c>
      <c r="C190" s="70"/>
      <c r="D190" s="79">
        <v>4987</v>
      </c>
    </row>
    <row r="191" spans="1:4" ht="20.100000000000001" customHeight="1" x14ac:dyDescent="0.2">
      <c r="A191" s="74"/>
      <c r="B191" s="82" t="s">
        <v>180</v>
      </c>
      <c r="C191" s="70"/>
      <c r="D191" s="79">
        <v>7817</v>
      </c>
    </row>
    <row r="192" spans="1:4" ht="20.100000000000001" customHeight="1" x14ac:dyDescent="0.2">
      <c r="A192" s="74"/>
      <c r="B192" s="82" t="s">
        <v>181</v>
      </c>
      <c r="C192" s="70"/>
      <c r="D192" s="79">
        <v>2467</v>
      </c>
    </row>
    <row r="193" spans="1:4" ht="18" customHeight="1" x14ac:dyDescent="0.2">
      <c r="A193" s="74"/>
      <c r="B193" s="82" t="s">
        <v>182</v>
      </c>
      <c r="C193" s="70"/>
      <c r="D193" s="79">
        <v>637</v>
      </c>
    </row>
    <row r="194" spans="1:4" ht="20.100000000000001" customHeight="1" x14ac:dyDescent="0.2">
      <c r="A194" s="74"/>
      <c r="B194" s="82" t="s">
        <v>183</v>
      </c>
      <c r="C194" s="70"/>
      <c r="D194" s="79">
        <v>7502</v>
      </c>
    </row>
    <row r="195" spans="1:4" ht="6.75" customHeight="1" x14ac:dyDescent="0.2">
      <c r="A195" s="74"/>
      <c r="B195" s="75"/>
      <c r="C195" s="70"/>
      <c r="D195" s="79"/>
    </row>
    <row r="196" spans="1:4" ht="20.100000000000001" customHeight="1" x14ac:dyDescent="0.2">
      <c r="A196" s="74"/>
      <c r="B196" s="87" t="s">
        <v>184</v>
      </c>
      <c r="C196" s="70"/>
      <c r="D196" s="88">
        <v>3729</v>
      </c>
    </row>
    <row r="197" spans="1:4" ht="20.100000000000001" customHeight="1" x14ac:dyDescent="0.2">
      <c r="A197" s="74"/>
      <c r="B197" s="87" t="s">
        <v>185</v>
      </c>
      <c r="C197" s="70"/>
      <c r="D197" s="88">
        <v>957</v>
      </c>
    </row>
    <row r="198" spans="1:4" ht="10.5" customHeight="1" x14ac:dyDescent="0.2">
      <c r="A198" s="74"/>
      <c r="B198" s="75"/>
      <c r="C198" s="70"/>
      <c r="D198" s="79"/>
    </row>
    <row r="199" spans="1:4" ht="20.100000000000001" customHeight="1" x14ac:dyDescent="0.2">
      <c r="A199" s="74"/>
      <c r="B199" s="87" t="s">
        <v>186</v>
      </c>
      <c r="C199" s="70"/>
      <c r="D199" s="88">
        <f>SUM(C200:D217)</f>
        <v>1830</v>
      </c>
    </row>
    <row r="200" spans="1:4" ht="20.100000000000001" customHeight="1" x14ac:dyDescent="0.2">
      <c r="A200" s="74"/>
      <c r="B200" s="82" t="s">
        <v>169</v>
      </c>
      <c r="C200" s="70"/>
      <c r="D200" s="79">
        <v>493</v>
      </c>
    </row>
    <row r="201" spans="1:4" ht="20.100000000000001" customHeight="1" x14ac:dyDescent="0.2">
      <c r="A201" s="74"/>
      <c r="B201" s="82" t="s">
        <v>170</v>
      </c>
      <c r="C201" s="70"/>
      <c r="D201" s="79">
        <v>32</v>
      </c>
    </row>
    <row r="202" spans="1:4" ht="20.100000000000001" customHeight="1" x14ac:dyDescent="0.2">
      <c r="A202" s="74"/>
      <c r="B202" s="82" t="s">
        <v>171</v>
      </c>
      <c r="C202" s="70"/>
      <c r="D202" s="79">
        <v>23</v>
      </c>
    </row>
    <row r="203" spans="1:4" ht="20.100000000000001" customHeight="1" x14ac:dyDescent="0.2">
      <c r="A203" s="74"/>
      <c r="B203" s="82" t="s">
        <v>172</v>
      </c>
      <c r="C203" s="70"/>
      <c r="D203" s="79">
        <v>22</v>
      </c>
    </row>
    <row r="204" spans="1:4" ht="19.5" customHeight="1" x14ac:dyDescent="0.2">
      <c r="A204" s="74"/>
      <c r="B204" s="82" t="s">
        <v>173</v>
      </c>
      <c r="C204" s="70"/>
      <c r="D204" s="79">
        <v>124</v>
      </c>
    </row>
    <row r="205" spans="1:4" ht="21.75" customHeight="1" x14ac:dyDescent="0.2">
      <c r="A205" s="74"/>
      <c r="B205" s="82" t="s">
        <v>174</v>
      </c>
      <c r="C205" s="70"/>
      <c r="D205" s="79">
        <v>13</v>
      </c>
    </row>
    <row r="206" spans="1:4" ht="18" customHeight="1" x14ac:dyDescent="0.2">
      <c r="A206" s="74"/>
      <c r="B206" s="82" t="s">
        <v>175</v>
      </c>
      <c r="C206" s="70"/>
      <c r="D206" s="79">
        <v>35</v>
      </c>
    </row>
    <row r="207" spans="1:4" ht="20.100000000000001" customHeight="1" x14ac:dyDescent="0.2">
      <c r="A207" s="74"/>
      <c r="B207" s="82" t="s">
        <v>176</v>
      </c>
      <c r="C207" s="70"/>
      <c r="D207" s="79">
        <v>67</v>
      </c>
    </row>
    <row r="208" spans="1:4" ht="20.100000000000001" customHeight="1" x14ac:dyDescent="0.2">
      <c r="A208" s="74"/>
      <c r="B208" s="82" t="s">
        <v>177</v>
      </c>
      <c r="C208" s="70"/>
      <c r="D208" s="79">
        <v>383</v>
      </c>
    </row>
    <row r="209" spans="1:4" ht="20.100000000000001" customHeight="1" x14ac:dyDescent="0.2">
      <c r="A209" s="74"/>
      <c r="B209" s="82" t="s">
        <v>178</v>
      </c>
      <c r="C209" s="70"/>
      <c r="D209" s="79">
        <v>52</v>
      </c>
    </row>
    <row r="210" spans="1:4" ht="16.5" customHeight="1" x14ac:dyDescent="0.2">
      <c r="A210" s="74"/>
      <c r="B210" s="82" t="s">
        <v>179</v>
      </c>
      <c r="C210" s="70"/>
      <c r="D210" s="79">
        <v>55</v>
      </c>
    </row>
    <row r="211" spans="1:4" ht="24" customHeight="1" x14ac:dyDescent="0.2">
      <c r="A211" s="74"/>
      <c r="B211" s="82" t="s">
        <v>180</v>
      </c>
      <c r="C211" s="70"/>
      <c r="D211" s="79">
        <v>353</v>
      </c>
    </row>
    <row r="212" spans="1:4" ht="17.25" customHeight="1" x14ac:dyDescent="0.2">
      <c r="A212" s="74"/>
      <c r="B212" s="82" t="s">
        <v>181</v>
      </c>
      <c r="C212" s="70"/>
      <c r="D212" s="79">
        <v>30</v>
      </c>
    </row>
    <row r="213" spans="1:4" ht="20.100000000000001" customHeight="1" x14ac:dyDescent="0.2">
      <c r="A213" s="74"/>
      <c r="B213" s="82" t="s">
        <v>187</v>
      </c>
      <c r="C213" s="70"/>
      <c r="D213" s="79">
        <v>9</v>
      </c>
    </row>
    <row r="214" spans="1:4" ht="20.100000000000001" customHeight="1" x14ac:dyDescent="0.2">
      <c r="A214" s="74"/>
      <c r="B214" s="82" t="s">
        <v>182</v>
      </c>
      <c r="C214" s="70"/>
      <c r="D214" s="79">
        <v>9</v>
      </c>
    </row>
    <row r="215" spans="1:4" ht="20.100000000000001" customHeight="1" x14ac:dyDescent="0.2">
      <c r="A215" s="74"/>
      <c r="B215" s="82" t="s">
        <v>183</v>
      </c>
      <c r="C215" s="70"/>
      <c r="D215" s="79">
        <v>111</v>
      </c>
    </row>
    <row r="216" spans="1:4" ht="20.100000000000001" customHeight="1" x14ac:dyDescent="0.2">
      <c r="A216" s="74"/>
      <c r="B216" s="82" t="s">
        <v>188</v>
      </c>
      <c r="C216" s="70"/>
      <c r="D216" s="79">
        <v>19</v>
      </c>
    </row>
    <row r="217" spans="1:4" ht="8.25" customHeight="1" x14ac:dyDescent="0.2">
      <c r="A217" s="74"/>
      <c r="B217" s="75"/>
      <c r="C217" s="70"/>
      <c r="D217" s="79"/>
    </row>
    <row r="218" spans="1:4" ht="20.100000000000001" customHeight="1" x14ac:dyDescent="0.2">
      <c r="A218" s="124" t="s">
        <v>189</v>
      </c>
      <c r="B218" s="124"/>
      <c r="C218" s="77"/>
      <c r="D218" s="80">
        <f>+D220+D225</f>
        <v>17620</v>
      </c>
    </row>
    <row r="219" spans="1:4" ht="7.5" customHeight="1" x14ac:dyDescent="0.2">
      <c r="A219" s="74"/>
      <c r="B219" s="81"/>
      <c r="C219" s="70"/>
      <c r="D219" s="79"/>
    </row>
    <row r="220" spans="1:4" ht="20.100000000000001" customHeight="1" x14ac:dyDescent="0.2">
      <c r="A220" s="74"/>
      <c r="B220" s="87" t="s">
        <v>168</v>
      </c>
      <c r="C220" s="70"/>
      <c r="D220" s="88">
        <f>SUM(D221:D223)</f>
        <v>17456</v>
      </c>
    </row>
    <row r="221" spans="1:4" ht="20.100000000000001" customHeight="1" x14ac:dyDescent="0.2">
      <c r="A221" s="74"/>
      <c r="B221" s="82" t="s">
        <v>190</v>
      </c>
      <c r="C221" s="70"/>
      <c r="D221" s="79">
        <v>11153</v>
      </c>
    </row>
    <row r="222" spans="1:4" ht="20.100000000000001" customHeight="1" x14ac:dyDescent="0.2">
      <c r="A222" s="74"/>
      <c r="B222" s="82" t="s">
        <v>191</v>
      </c>
      <c r="C222" s="70"/>
      <c r="D222" s="79">
        <v>4560</v>
      </c>
    </row>
    <row r="223" spans="1:4" ht="20.100000000000001" customHeight="1" x14ac:dyDescent="0.2">
      <c r="A223" s="74"/>
      <c r="B223" s="82" t="s">
        <v>192</v>
      </c>
      <c r="C223" s="70"/>
      <c r="D223" s="79">
        <v>1743</v>
      </c>
    </row>
    <row r="224" spans="1:4" ht="9.75" customHeight="1" x14ac:dyDescent="0.2">
      <c r="A224" s="74"/>
      <c r="B224" s="75"/>
      <c r="C224" s="70"/>
      <c r="D224" s="79"/>
    </row>
    <row r="225" spans="1:4" ht="20.100000000000001" customHeight="1" x14ac:dyDescent="0.2">
      <c r="A225" s="74"/>
      <c r="B225" s="87" t="s">
        <v>193</v>
      </c>
      <c r="C225" s="70"/>
      <c r="D225" s="88">
        <f>SUM(D226:D235)</f>
        <v>164</v>
      </c>
    </row>
    <row r="226" spans="1:4" ht="20.100000000000001" customHeight="1" x14ac:dyDescent="0.2">
      <c r="A226" s="74"/>
      <c r="B226" s="82" t="s">
        <v>194</v>
      </c>
      <c r="C226" s="70"/>
      <c r="D226" s="79">
        <v>9</v>
      </c>
    </row>
    <row r="227" spans="1:4" ht="20.100000000000001" customHeight="1" x14ac:dyDescent="0.2">
      <c r="A227" s="74"/>
      <c r="B227" s="82" t="s">
        <v>195</v>
      </c>
      <c r="C227" s="70"/>
      <c r="D227" s="79">
        <v>4</v>
      </c>
    </row>
    <row r="228" spans="1:4" ht="20.100000000000001" customHeight="1" x14ac:dyDescent="0.2">
      <c r="A228" s="74"/>
      <c r="B228" s="82" t="s">
        <v>196</v>
      </c>
      <c r="C228" s="70"/>
      <c r="D228" s="79">
        <v>4</v>
      </c>
    </row>
    <row r="229" spans="1:4" ht="20.100000000000001" customHeight="1" x14ac:dyDescent="0.2">
      <c r="A229" s="74"/>
      <c r="B229" s="82" t="s">
        <v>197</v>
      </c>
      <c r="C229" s="70"/>
      <c r="D229" s="79">
        <v>51</v>
      </c>
    </row>
    <row r="230" spans="1:4" ht="20.100000000000001" customHeight="1" x14ac:dyDescent="0.2">
      <c r="A230" s="74"/>
      <c r="B230" s="82" t="s">
        <v>198</v>
      </c>
      <c r="C230" s="70"/>
      <c r="D230" s="79">
        <v>79</v>
      </c>
    </row>
    <row r="231" spans="1:4" ht="20.100000000000001" customHeight="1" x14ac:dyDescent="0.2">
      <c r="A231" s="74"/>
      <c r="B231" s="82" t="s">
        <v>199</v>
      </c>
      <c r="C231" s="70"/>
      <c r="D231" s="79">
        <v>2</v>
      </c>
    </row>
    <row r="232" spans="1:4" ht="20.100000000000001" customHeight="1" x14ac:dyDescent="0.2">
      <c r="A232" s="74"/>
      <c r="B232" s="82" t="s">
        <v>200</v>
      </c>
      <c r="C232" s="70"/>
      <c r="D232" s="79">
        <v>7</v>
      </c>
    </row>
    <row r="233" spans="1:4" ht="20.100000000000001" customHeight="1" x14ac:dyDescent="0.2">
      <c r="A233" s="74"/>
      <c r="B233" s="84" t="s">
        <v>449</v>
      </c>
      <c r="C233" s="70"/>
      <c r="D233" s="79">
        <v>2</v>
      </c>
    </row>
    <row r="234" spans="1:4" ht="21.75" customHeight="1" x14ac:dyDescent="0.2">
      <c r="A234" s="74"/>
      <c r="B234" s="84" t="s">
        <v>450</v>
      </c>
      <c r="C234" s="70"/>
      <c r="D234" s="79">
        <v>3</v>
      </c>
    </row>
    <row r="235" spans="1:4" ht="16.5" customHeight="1" x14ac:dyDescent="0.2">
      <c r="A235" s="74"/>
      <c r="B235" s="84" t="s">
        <v>201</v>
      </c>
      <c r="C235" s="70"/>
      <c r="D235" s="79">
        <v>3</v>
      </c>
    </row>
    <row r="236" spans="1:4" ht="11.25" customHeight="1" x14ac:dyDescent="0.2">
      <c r="A236" s="74"/>
      <c r="B236" s="75"/>
      <c r="C236" s="70"/>
      <c r="D236" s="79"/>
    </row>
    <row r="237" spans="1:4" ht="25.5" customHeight="1" x14ac:dyDescent="0.2">
      <c r="A237" s="124" t="s">
        <v>202</v>
      </c>
      <c r="B237" s="124"/>
      <c r="C237" s="77"/>
      <c r="D237" s="80">
        <f>SUM(D239:D241)</f>
        <v>17195</v>
      </c>
    </row>
    <row r="238" spans="1:4" ht="12.75" customHeight="1" x14ac:dyDescent="0.2">
      <c r="A238" s="74"/>
      <c r="B238" s="81"/>
      <c r="C238" s="70"/>
      <c r="D238" s="79"/>
    </row>
    <row r="239" spans="1:4" ht="20.100000000000001" customHeight="1" x14ac:dyDescent="0.2">
      <c r="A239" s="74"/>
      <c r="B239" s="82" t="s">
        <v>203</v>
      </c>
      <c r="C239" s="71"/>
      <c r="D239" s="79">
        <v>3883</v>
      </c>
    </row>
    <row r="240" spans="1:4" ht="20.25" customHeight="1" x14ac:dyDescent="0.2">
      <c r="A240" s="82"/>
      <c r="B240" s="82" t="s">
        <v>204</v>
      </c>
      <c r="C240" s="70"/>
      <c r="D240" s="79">
        <v>12930</v>
      </c>
    </row>
    <row r="241" spans="1:4" ht="18.75" customHeight="1" x14ac:dyDescent="0.2">
      <c r="A241" s="82"/>
      <c r="B241" s="82" t="s">
        <v>319</v>
      </c>
      <c r="C241" s="70"/>
      <c r="D241" s="79">
        <v>382</v>
      </c>
    </row>
    <row r="242" spans="1:4" ht="15" customHeight="1" x14ac:dyDescent="0.2">
      <c r="A242" s="74"/>
      <c r="B242" s="75"/>
      <c r="C242" s="70"/>
      <c r="D242" s="79"/>
    </row>
    <row r="243" spans="1:4" ht="25.5" customHeight="1" x14ac:dyDescent="0.2">
      <c r="A243" s="128" t="s">
        <v>52</v>
      </c>
      <c r="B243" s="128"/>
      <c r="C243" s="77"/>
      <c r="D243" s="78">
        <f>SUM(D245:D266)</f>
        <v>1750</v>
      </c>
    </row>
    <row r="244" spans="1:4" ht="22.35" customHeight="1" x14ac:dyDescent="0.2">
      <c r="A244" s="74"/>
      <c r="B244" s="75"/>
      <c r="C244" s="70"/>
      <c r="D244" s="79"/>
    </row>
    <row r="245" spans="1:4" ht="18" customHeight="1" x14ac:dyDescent="0.2">
      <c r="A245" s="74"/>
      <c r="B245" s="82" t="s">
        <v>205</v>
      </c>
      <c r="C245" s="70"/>
      <c r="D245" s="79">
        <v>7</v>
      </c>
    </row>
    <row r="246" spans="1:4" ht="18.75" customHeight="1" x14ac:dyDescent="0.2">
      <c r="A246" s="74"/>
      <c r="B246" s="82" t="s">
        <v>206</v>
      </c>
      <c r="C246" s="70"/>
      <c r="D246" s="79">
        <v>22</v>
      </c>
    </row>
    <row r="247" spans="1:4" ht="19.5" customHeight="1" x14ac:dyDescent="0.2">
      <c r="A247" s="74"/>
      <c r="B247" s="82" t="s">
        <v>207</v>
      </c>
      <c r="C247" s="70"/>
      <c r="D247" s="79">
        <v>838</v>
      </c>
    </row>
    <row r="248" spans="1:4" ht="20.100000000000001" customHeight="1" x14ac:dyDescent="0.2">
      <c r="A248" s="74"/>
      <c r="B248" s="82" t="s">
        <v>208</v>
      </c>
      <c r="C248" s="70"/>
      <c r="D248" s="79">
        <v>28</v>
      </c>
    </row>
    <row r="249" spans="1:4" ht="20.100000000000001" customHeight="1" x14ac:dyDescent="0.2">
      <c r="A249" s="74"/>
      <c r="B249" s="82" t="s">
        <v>209</v>
      </c>
      <c r="C249" s="70"/>
      <c r="D249" s="79">
        <v>28</v>
      </c>
    </row>
    <row r="250" spans="1:4" ht="20.100000000000001" customHeight="1" x14ac:dyDescent="0.2">
      <c r="A250" s="74"/>
      <c r="B250" s="82" t="s">
        <v>210</v>
      </c>
      <c r="C250" s="70">
        <v>65</v>
      </c>
      <c r="D250" s="79">
        <v>95</v>
      </c>
    </row>
    <row r="251" spans="1:4" ht="20.100000000000001" customHeight="1" x14ac:dyDescent="0.2">
      <c r="A251" s="74"/>
      <c r="B251" s="82" t="s">
        <v>211</v>
      </c>
      <c r="C251" s="70"/>
      <c r="D251" s="79">
        <v>151</v>
      </c>
    </row>
    <row r="252" spans="1:4" ht="20.100000000000001" customHeight="1" x14ac:dyDescent="0.2">
      <c r="A252" s="74"/>
      <c r="B252" s="82" t="s">
        <v>212</v>
      </c>
      <c r="C252" s="70"/>
      <c r="D252" s="79">
        <v>268</v>
      </c>
    </row>
    <row r="253" spans="1:4" ht="20.100000000000001" customHeight="1" x14ac:dyDescent="0.2">
      <c r="A253" s="74"/>
      <c r="B253" s="82" t="s">
        <v>213</v>
      </c>
      <c r="C253" s="70"/>
      <c r="D253" s="79">
        <v>11</v>
      </c>
    </row>
    <row r="254" spans="1:4" ht="20.100000000000001" customHeight="1" x14ac:dyDescent="0.2">
      <c r="A254" s="74"/>
      <c r="B254" s="82" t="s">
        <v>214</v>
      </c>
      <c r="C254" s="70"/>
      <c r="D254" s="79">
        <v>44</v>
      </c>
    </row>
    <row r="255" spans="1:4" ht="20.100000000000001" customHeight="1" x14ac:dyDescent="0.2">
      <c r="A255" s="74"/>
      <c r="B255" s="82" t="s">
        <v>215</v>
      </c>
      <c r="C255" s="70"/>
      <c r="D255" s="79">
        <v>78</v>
      </c>
    </row>
    <row r="256" spans="1:4" ht="20.100000000000001" customHeight="1" x14ac:dyDescent="0.2">
      <c r="A256" s="74"/>
      <c r="B256" s="82" t="s">
        <v>216</v>
      </c>
      <c r="C256" s="70"/>
      <c r="D256" s="79">
        <v>7</v>
      </c>
    </row>
    <row r="257" spans="1:4" ht="20.100000000000001" customHeight="1" x14ac:dyDescent="0.2">
      <c r="A257" s="74"/>
      <c r="B257" s="82" t="s">
        <v>382</v>
      </c>
      <c r="C257" s="70"/>
      <c r="D257" s="79">
        <v>22</v>
      </c>
    </row>
    <row r="258" spans="1:4" ht="20.100000000000001" customHeight="1" x14ac:dyDescent="0.2">
      <c r="A258" s="74"/>
      <c r="B258" s="82" t="s">
        <v>217</v>
      </c>
      <c r="C258" s="70"/>
      <c r="D258" s="79">
        <v>14</v>
      </c>
    </row>
    <row r="259" spans="1:4" ht="20.100000000000001" customHeight="1" x14ac:dyDescent="0.2">
      <c r="A259" s="74"/>
      <c r="B259" s="82" t="s">
        <v>218</v>
      </c>
      <c r="C259" s="70"/>
      <c r="D259" s="79">
        <v>114</v>
      </c>
    </row>
    <row r="260" spans="1:4" ht="20.100000000000001" customHeight="1" x14ac:dyDescent="0.2">
      <c r="A260" s="74"/>
      <c r="B260" s="82" t="s">
        <v>219</v>
      </c>
      <c r="C260" s="70"/>
      <c r="D260" s="79">
        <v>15</v>
      </c>
    </row>
    <row r="261" spans="1:4" ht="20.100000000000001" customHeight="1" x14ac:dyDescent="0.2">
      <c r="A261" s="74"/>
      <c r="B261" s="82" t="s">
        <v>451</v>
      </c>
      <c r="C261" s="70"/>
      <c r="D261" s="79">
        <v>20</v>
      </c>
    </row>
    <row r="262" spans="1:4" ht="20.100000000000001" customHeight="1" x14ac:dyDescent="0.2">
      <c r="A262" s="74"/>
      <c r="B262" s="82" t="s">
        <v>383</v>
      </c>
      <c r="C262" s="70"/>
      <c r="D262" s="79">
        <v>-47</v>
      </c>
    </row>
    <row r="263" spans="1:4" ht="20.100000000000001" customHeight="1" x14ac:dyDescent="0.2">
      <c r="A263" s="74"/>
      <c r="B263" s="82" t="s">
        <v>220</v>
      </c>
      <c r="C263" s="70"/>
      <c r="D263" s="79">
        <v>19</v>
      </c>
    </row>
    <row r="264" spans="1:4" ht="20.100000000000001" customHeight="1" x14ac:dyDescent="0.2">
      <c r="A264" s="74"/>
      <c r="B264" s="82" t="s">
        <v>221</v>
      </c>
      <c r="C264" s="70"/>
      <c r="D264" s="79">
        <v>9</v>
      </c>
    </row>
    <row r="265" spans="1:4" ht="20.100000000000001" customHeight="1" x14ac:dyDescent="0.2">
      <c r="A265" s="74"/>
      <c r="B265" s="82" t="s">
        <v>222</v>
      </c>
      <c r="C265" s="70"/>
      <c r="D265" s="79">
        <v>3</v>
      </c>
    </row>
    <row r="266" spans="1:4" ht="20.100000000000001" customHeight="1" x14ac:dyDescent="0.2">
      <c r="A266" s="74"/>
      <c r="B266" s="82" t="s">
        <v>23</v>
      </c>
      <c r="C266" s="70"/>
      <c r="D266" s="79">
        <v>4</v>
      </c>
    </row>
    <row r="267" spans="1:4" ht="12" customHeight="1" x14ac:dyDescent="0.2">
      <c r="A267" s="74"/>
      <c r="B267" s="75"/>
      <c r="C267" s="70"/>
      <c r="D267" s="79"/>
    </row>
    <row r="268" spans="1:4" ht="20.100000000000001" customHeight="1" x14ac:dyDescent="0.2">
      <c r="A268" s="89" t="s">
        <v>223</v>
      </c>
      <c r="B268" s="90"/>
      <c r="C268" s="77"/>
      <c r="D268" s="78">
        <f>SUM(D270:D271)</f>
        <v>10008</v>
      </c>
    </row>
    <row r="269" spans="1:4" ht="14.25" customHeight="1" x14ac:dyDescent="0.2">
      <c r="A269" s="74"/>
      <c r="B269" s="75"/>
      <c r="C269" s="70"/>
      <c r="D269" s="79"/>
    </row>
    <row r="270" spans="1:4" ht="20.100000000000001" customHeight="1" x14ac:dyDescent="0.2">
      <c r="A270" s="74"/>
      <c r="B270" s="82" t="s">
        <v>224</v>
      </c>
      <c r="C270" s="70"/>
      <c r="D270" s="79">
        <v>1417</v>
      </c>
    </row>
    <row r="271" spans="1:4" ht="20.100000000000001" customHeight="1" x14ac:dyDescent="0.2">
      <c r="A271" s="74"/>
      <c r="B271" s="82" t="s">
        <v>384</v>
      </c>
      <c r="C271" s="70"/>
      <c r="D271" s="79">
        <v>8591</v>
      </c>
    </row>
    <row r="272" spans="1:4" ht="11.25" customHeight="1" x14ac:dyDescent="0.2">
      <c r="A272" s="74"/>
      <c r="B272" s="75"/>
      <c r="C272" s="70"/>
      <c r="D272" s="79"/>
    </row>
    <row r="273" spans="1:4" ht="20.100000000000001" customHeight="1" x14ac:dyDescent="0.2">
      <c r="A273" s="127" t="s">
        <v>225</v>
      </c>
      <c r="B273" s="127"/>
      <c r="C273" s="127"/>
      <c r="D273" s="127"/>
    </row>
    <row r="274" spans="1:4" ht="20.100000000000001" customHeight="1" x14ac:dyDescent="0.2">
      <c r="A274" s="127"/>
      <c r="B274" s="127"/>
      <c r="C274" s="127"/>
      <c r="D274" s="127"/>
    </row>
    <row r="275" spans="1:4" ht="12.75" customHeight="1" x14ac:dyDescent="0.2">
      <c r="A275" s="74"/>
      <c r="B275" s="75"/>
      <c r="C275" s="70"/>
      <c r="D275" s="79"/>
    </row>
    <row r="276" spans="1:4" ht="20.100000000000001" customHeight="1" x14ac:dyDescent="0.2">
      <c r="A276" s="128" t="s">
        <v>313</v>
      </c>
      <c r="B276" s="128"/>
      <c r="C276" s="77"/>
      <c r="D276" s="78">
        <f>D278+D360+D380+D393</f>
        <v>3229</v>
      </c>
    </row>
    <row r="277" spans="1:4" ht="12" customHeight="1" x14ac:dyDescent="0.2">
      <c r="A277" s="74"/>
      <c r="B277" s="75"/>
      <c r="C277" s="70"/>
      <c r="D277" s="79"/>
    </row>
    <row r="278" spans="1:4" ht="20.100000000000001" customHeight="1" x14ac:dyDescent="0.2">
      <c r="A278" s="124" t="s">
        <v>43</v>
      </c>
      <c r="B278" s="124"/>
      <c r="C278" s="77"/>
      <c r="D278" s="80">
        <f>SUM(D280:D358)</f>
        <v>1771</v>
      </c>
    </row>
    <row r="279" spans="1:4" ht="10.5" customHeight="1" x14ac:dyDescent="0.2">
      <c r="A279" s="74"/>
      <c r="B279" s="75"/>
      <c r="C279" s="70"/>
      <c r="D279" s="79"/>
    </row>
    <row r="280" spans="1:4" ht="20.100000000000001" customHeight="1" x14ac:dyDescent="0.2">
      <c r="A280" s="74"/>
      <c r="B280" s="82" t="s">
        <v>372</v>
      </c>
      <c r="C280" s="70"/>
      <c r="D280" s="79">
        <v>404</v>
      </c>
    </row>
    <row r="281" spans="1:4" ht="20.100000000000001" customHeight="1" x14ac:dyDescent="0.2">
      <c r="A281" s="74"/>
      <c r="B281" s="82" t="s">
        <v>316</v>
      </c>
      <c r="C281" s="70"/>
      <c r="D281" s="79">
        <v>1</v>
      </c>
    </row>
    <row r="282" spans="1:4" ht="20.100000000000001" customHeight="1" x14ac:dyDescent="0.2">
      <c r="A282" s="74"/>
      <c r="B282" s="82" t="s">
        <v>226</v>
      </c>
      <c r="C282" s="70"/>
      <c r="D282" s="79">
        <v>11</v>
      </c>
    </row>
    <row r="283" spans="1:4" ht="20.100000000000001" customHeight="1" x14ac:dyDescent="0.2">
      <c r="A283" s="74"/>
      <c r="B283" s="82" t="s">
        <v>96</v>
      </c>
      <c r="C283" s="70"/>
      <c r="D283" s="79">
        <v>173</v>
      </c>
    </row>
    <row r="284" spans="1:4" ht="20.100000000000001" customHeight="1" x14ac:dyDescent="0.2">
      <c r="A284" s="74"/>
      <c r="B284" s="82" t="s">
        <v>97</v>
      </c>
      <c r="C284" s="70"/>
      <c r="D284" s="79">
        <v>51</v>
      </c>
    </row>
    <row r="285" spans="1:4" ht="20.100000000000001" customHeight="1" x14ac:dyDescent="0.2">
      <c r="A285" s="74"/>
      <c r="B285" s="82" t="s">
        <v>99</v>
      </c>
      <c r="C285" s="70"/>
      <c r="D285" s="79">
        <v>37</v>
      </c>
    </row>
    <row r="286" spans="1:4" ht="20.100000000000001" customHeight="1" x14ac:dyDescent="0.2">
      <c r="A286" s="74"/>
      <c r="B286" s="82" t="s">
        <v>439</v>
      </c>
      <c r="C286" s="70"/>
      <c r="D286" s="79">
        <v>8</v>
      </c>
    </row>
    <row r="287" spans="1:4" ht="20.100000000000001" customHeight="1" x14ac:dyDescent="0.2">
      <c r="A287" s="74"/>
      <c r="B287" s="82" t="s">
        <v>100</v>
      </c>
      <c r="C287" s="70"/>
      <c r="D287" s="79">
        <v>4</v>
      </c>
    </row>
    <row r="288" spans="1:4" ht="20.100000000000001" customHeight="1" x14ac:dyDescent="0.2">
      <c r="A288" s="74"/>
      <c r="B288" s="82" t="s">
        <v>101</v>
      </c>
      <c r="C288" s="70"/>
      <c r="D288" s="79">
        <v>1</v>
      </c>
    </row>
    <row r="289" spans="1:4" ht="20.100000000000001" customHeight="1" x14ac:dyDescent="0.2">
      <c r="A289" s="74"/>
      <c r="B289" s="82" t="s">
        <v>103</v>
      </c>
      <c r="C289" s="70"/>
      <c r="D289" s="79">
        <v>5</v>
      </c>
    </row>
    <row r="290" spans="1:4" ht="20.100000000000001" customHeight="1" x14ac:dyDescent="0.2">
      <c r="A290" s="74"/>
      <c r="B290" s="82" t="s">
        <v>104</v>
      </c>
      <c r="C290" s="70"/>
      <c r="D290" s="79">
        <v>26</v>
      </c>
    </row>
    <row r="291" spans="1:4" ht="20.100000000000001" customHeight="1" x14ac:dyDescent="0.2">
      <c r="A291" s="74"/>
      <c r="B291" s="82" t="s">
        <v>227</v>
      </c>
      <c r="C291" s="70"/>
      <c r="D291" s="79">
        <v>2</v>
      </c>
    </row>
    <row r="292" spans="1:4" ht="20.100000000000001" customHeight="1" x14ac:dyDescent="0.2">
      <c r="A292" s="74"/>
      <c r="B292" s="82" t="s">
        <v>75</v>
      </c>
      <c r="C292" s="70"/>
      <c r="D292" s="79">
        <v>3</v>
      </c>
    </row>
    <row r="293" spans="1:4" ht="20.100000000000001" customHeight="1" x14ac:dyDescent="0.2">
      <c r="A293" s="74"/>
      <c r="B293" s="82" t="s">
        <v>228</v>
      </c>
      <c r="C293" s="70"/>
      <c r="D293" s="79">
        <v>27</v>
      </c>
    </row>
    <row r="294" spans="1:4" ht="20.100000000000001" customHeight="1" x14ac:dyDescent="0.2">
      <c r="A294" s="74"/>
      <c r="B294" s="82" t="s">
        <v>229</v>
      </c>
      <c r="C294" s="70"/>
      <c r="D294" s="79">
        <v>114</v>
      </c>
    </row>
    <row r="295" spans="1:4" ht="20.100000000000001" customHeight="1" x14ac:dyDescent="0.2">
      <c r="A295" s="74"/>
      <c r="B295" s="82" t="s">
        <v>111</v>
      </c>
      <c r="C295" s="70"/>
      <c r="D295" s="79">
        <v>1</v>
      </c>
    </row>
    <row r="296" spans="1:4" ht="20.100000000000001" customHeight="1" x14ac:dyDescent="0.2">
      <c r="A296" s="74"/>
      <c r="B296" s="82" t="s">
        <v>452</v>
      </c>
      <c r="C296" s="70"/>
      <c r="D296" s="79">
        <v>37</v>
      </c>
    </row>
    <row r="297" spans="1:4" ht="20.100000000000001" customHeight="1" x14ac:dyDescent="0.2">
      <c r="A297" s="74"/>
      <c r="B297" s="82" t="s">
        <v>320</v>
      </c>
      <c r="C297" s="70"/>
      <c r="D297" s="79">
        <v>4</v>
      </c>
    </row>
    <row r="298" spans="1:4" ht="20.100000000000001" customHeight="1" x14ac:dyDescent="0.2">
      <c r="A298" s="74"/>
      <c r="B298" s="82" t="s">
        <v>385</v>
      </c>
      <c r="C298" s="70"/>
      <c r="D298" s="79">
        <v>11</v>
      </c>
    </row>
    <row r="299" spans="1:4" ht="20.100000000000001" customHeight="1" x14ac:dyDescent="0.2">
      <c r="A299" s="74"/>
      <c r="B299" s="82" t="s">
        <v>114</v>
      </c>
      <c r="C299" s="70"/>
      <c r="D299" s="79">
        <v>8</v>
      </c>
    </row>
    <row r="300" spans="1:4" ht="20.100000000000001" customHeight="1" x14ac:dyDescent="0.2">
      <c r="A300" s="74"/>
      <c r="B300" s="82" t="s">
        <v>363</v>
      </c>
      <c r="C300" s="70"/>
      <c r="D300" s="79">
        <v>22</v>
      </c>
    </row>
    <row r="301" spans="1:4" ht="20.100000000000001" customHeight="1" x14ac:dyDescent="0.2">
      <c r="A301" s="74"/>
      <c r="B301" s="82" t="s">
        <v>115</v>
      </c>
      <c r="C301" s="70"/>
      <c r="D301" s="79">
        <v>10</v>
      </c>
    </row>
    <row r="302" spans="1:4" ht="20.100000000000001" customHeight="1" x14ac:dyDescent="0.2">
      <c r="A302" s="74"/>
      <c r="B302" s="82" t="s">
        <v>116</v>
      </c>
      <c r="C302" s="70"/>
      <c r="D302" s="79">
        <v>14</v>
      </c>
    </row>
    <row r="303" spans="1:4" ht="20.100000000000001" customHeight="1" x14ac:dyDescent="0.2">
      <c r="A303" s="74"/>
      <c r="B303" s="82" t="s">
        <v>117</v>
      </c>
      <c r="C303" s="70"/>
      <c r="D303" s="79">
        <v>23</v>
      </c>
    </row>
    <row r="304" spans="1:4" ht="20.100000000000001" customHeight="1" x14ac:dyDescent="0.2">
      <c r="A304" s="74"/>
      <c r="B304" s="82" t="s">
        <v>386</v>
      </c>
      <c r="C304" s="70"/>
      <c r="D304" s="79">
        <v>1</v>
      </c>
    </row>
    <row r="305" spans="1:4" ht="20.100000000000001" customHeight="1" x14ac:dyDescent="0.2">
      <c r="A305" s="74"/>
      <c r="B305" s="84" t="s">
        <v>60</v>
      </c>
      <c r="C305" s="70"/>
      <c r="D305" s="79">
        <v>6</v>
      </c>
    </row>
    <row r="306" spans="1:4" ht="20.100000000000001" customHeight="1" x14ac:dyDescent="0.2">
      <c r="A306" s="74"/>
      <c r="B306" s="82" t="s">
        <v>120</v>
      </c>
      <c r="C306" s="70"/>
      <c r="D306" s="79">
        <v>11</v>
      </c>
    </row>
    <row r="307" spans="1:4" ht="20.100000000000001" customHeight="1" x14ac:dyDescent="0.2">
      <c r="A307" s="74"/>
      <c r="B307" s="82" t="s">
        <v>453</v>
      </c>
      <c r="C307" s="70"/>
      <c r="D307" s="79">
        <v>1</v>
      </c>
    </row>
    <row r="308" spans="1:4" ht="30" customHeight="1" x14ac:dyDescent="0.2">
      <c r="A308" s="74"/>
      <c r="B308" s="82" t="s">
        <v>387</v>
      </c>
      <c r="C308" s="70"/>
      <c r="D308" s="79">
        <v>1</v>
      </c>
    </row>
    <row r="309" spans="1:4" ht="34.5" customHeight="1" x14ac:dyDescent="0.2">
      <c r="A309" s="74"/>
      <c r="B309" s="82" t="s">
        <v>388</v>
      </c>
      <c r="C309" s="70"/>
      <c r="D309" s="79">
        <v>2</v>
      </c>
    </row>
    <row r="310" spans="1:4" ht="27.75" customHeight="1" x14ac:dyDescent="0.2">
      <c r="A310" s="74"/>
      <c r="B310" s="82" t="s">
        <v>389</v>
      </c>
      <c r="C310" s="70"/>
      <c r="D310" s="79">
        <v>1</v>
      </c>
    </row>
    <row r="311" spans="1:4" ht="20.100000000000001" customHeight="1" x14ac:dyDescent="0.2">
      <c r="A311" s="74"/>
      <c r="B311" s="82" t="s">
        <v>121</v>
      </c>
      <c r="C311" s="70"/>
      <c r="D311" s="79">
        <v>6</v>
      </c>
    </row>
    <row r="312" spans="1:4" ht="20.100000000000001" customHeight="1" x14ac:dyDescent="0.2">
      <c r="A312" s="74"/>
      <c r="B312" s="82" t="s">
        <v>61</v>
      </c>
      <c r="C312" s="70"/>
      <c r="D312" s="79">
        <v>13</v>
      </c>
    </row>
    <row r="313" spans="1:4" ht="20.100000000000001" customHeight="1" x14ac:dyDescent="0.2">
      <c r="A313" s="74"/>
      <c r="B313" s="82" t="s">
        <v>390</v>
      </c>
      <c r="C313" s="70"/>
      <c r="D313" s="79">
        <v>2</v>
      </c>
    </row>
    <row r="314" spans="1:4" ht="20.100000000000001" customHeight="1" x14ac:dyDescent="0.2">
      <c r="A314" s="74"/>
      <c r="B314" s="82" t="s">
        <v>254</v>
      </c>
      <c r="C314" s="70"/>
      <c r="D314" s="79">
        <v>176</v>
      </c>
    </row>
    <row r="315" spans="1:4" ht="20.100000000000001" customHeight="1" x14ac:dyDescent="0.2">
      <c r="A315" s="74"/>
      <c r="B315" s="82" t="s">
        <v>125</v>
      </c>
      <c r="C315" s="70"/>
      <c r="D315" s="79">
        <v>1</v>
      </c>
    </row>
    <row r="316" spans="1:4" ht="20.100000000000001" customHeight="1" x14ac:dyDescent="0.2">
      <c r="A316" s="74"/>
      <c r="B316" s="91" t="s">
        <v>321</v>
      </c>
      <c r="C316" s="70"/>
      <c r="D316" s="79">
        <v>5</v>
      </c>
    </row>
    <row r="317" spans="1:4" ht="20.100000000000001" customHeight="1" x14ac:dyDescent="0.2">
      <c r="A317" s="74"/>
      <c r="B317" s="82" t="s">
        <v>126</v>
      </c>
      <c r="C317" s="70"/>
      <c r="D317" s="79">
        <v>3</v>
      </c>
    </row>
    <row r="318" spans="1:4" ht="20.100000000000001" customHeight="1" x14ac:dyDescent="0.2">
      <c r="A318" s="74"/>
      <c r="B318" s="82" t="s">
        <v>127</v>
      </c>
      <c r="C318" s="70"/>
      <c r="D318" s="79">
        <v>20</v>
      </c>
    </row>
    <row r="319" spans="1:4" ht="20.100000000000001" customHeight="1" x14ac:dyDescent="0.2">
      <c r="A319" s="74"/>
      <c r="B319" s="82" t="s">
        <v>454</v>
      </c>
      <c r="C319" s="70"/>
      <c r="D319" s="79">
        <v>8</v>
      </c>
    </row>
    <row r="320" spans="1:4" ht="15.75" customHeight="1" x14ac:dyDescent="0.2">
      <c r="A320" s="74"/>
      <c r="B320" s="82" t="s">
        <v>230</v>
      </c>
      <c r="C320" s="70"/>
      <c r="D320" s="79">
        <v>4</v>
      </c>
    </row>
    <row r="321" spans="1:4" ht="22.35" customHeight="1" x14ac:dyDescent="0.2">
      <c r="A321" s="74"/>
      <c r="B321" s="84" t="s">
        <v>231</v>
      </c>
      <c r="C321" s="70"/>
      <c r="D321" s="79">
        <v>4</v>
      </c>
    </row>
    <row r="322" spans="1:4" ht="20.25" customHeight="1" x14ac:dyDescent="0.2">
      <c r="A322" s="74"/>
      <c r="B322" s="84" t="s">
        <v>455</v>
      </c>
      <c r="C322" s="70"/>
      <c r="D322" s="79">
        <v>4</v>
      </c>
    </row>
    <row r="323" spans="1:4" ht="20.100000000000001" customHeight="1" x14ac:dyDescent="0.2">
      <c r="A323" s="74"/>
      <c r="B323" s="82" t="s">
        <v>232</v>
      </c>
      <c r="C323" s="70"/>
      <c r="D323" s="79">
        <v>2</v>
      </c>
    </row>
    <row r="324" spans="1:4" ht="20.100000000000001" customHeight="1" x14ac:dyDescent="0.2">
      <c r="A324" s="74"/>
      <c r="B324" s="82" t="s">
        <v>233</v>
      </c>
      <c r="C324" s="70"/>
      <c r="D324" s="79">
        <v>5</v>
      </c>
    </row>
    <row r="325" spans="1:4" ht="20.100000000000001" customHeight="1" x14ac:dyDescent="0.2">
      <c r="A325" s="74"/>
      <c r="B325" s="84" t="s">
        <v>135</v>
      </c>
      <c r="C325" s="70"/>
      <c r="D325" s="79">
        <v>26</v>
      </c>
    </row>
    <row r="326" spans="1:4" ht="20.100000000000001" customHeight="1" x14ac:dyDescent="0.2">
      <c r="A326" s="74"/>
      <c r="B326" s="84" t="s">
        <v>379</v>
      </c>
      <c r="C326" s="70"/>
      <c r="D326" s="79">
        <v>33</v>
      </c>
    </row>
    <row r="327" spans="1:4" ht="20.100000000000001" customHeight="1" x14ac:dyDescent="0.2">
      <c r="A327" s="74"/>
      <c r="B327" s="84" t="s">
        <v>137</v>
      </c>
      <c r="C327" s="70"/>
      <c r="D327" s="79">
        <v>3</v>
      </c>
    </row>
    <row r="328" spans="1:4" ht="20.100000000000001" customHeight="1" x14ac:dyDescent="0.2">
      <c r="A328" s="74"/>
      <c r="B328" s="84" t="s">
        <v>391</v>
      </c>
      <c r="C328" s="70"/>
      <c r="D328" s="79">
        <v>4</v>
      </c>
    </row>
    <row r="329" spans="1:4" ht="20.100000000000001" customHeight="1" x14ac:dyDescent="0.2">
      <c r="A329" s="74"/>
      <c r="B329" s="84" t="s">
        <v>138</v>
      </c>
      <c r="C329" s="70"/>
      <c r="D329" s="79">
        <v>1</v>
      </c>
    </row>
    <row r="330" spans="1:4" ht="20.100000000000001" customHeight="1" x14ac:dyDescent="0.2">
      <c r="A330" s="74"/>
      <c r="B330" s="84" t="s">
        <v>139</v>
      </c>
      <c r="C330" s="70"/>
      <c r="D330" s="79">
        <v>1</v>
      </c>
    </row>
    <row r="331" spans="1:4" ht="20.100000000000001" customHeight="1" x14ac:dyDescent="0.2">
      <c r="A331" s="74"/>
      <c r="B331" s="82" t="s">
        <v>142</v>
      </c>
      <c r="C331" s="70"/>
      <c r="D331" s="79">
        <v>44</v>
      </c>
    </row>
    <row r="332" spans="1:4" ht="20.100000000000001" customHeight="1" x14ac:dyDescent="0.2">
      <c r="A332" s="74"/>
      <c r="B332" s="82" t="s">
        <v>143</v>
      </c>
      <c r="C332" s="70"/>
      <c r="D332" s="79">
        <v>30</v>
      </c>
    </row>
    <row r="333" spans="1:4" ht="20.100000000000001" customHeight="1" x14ac:dyDescent="0.2">
      <c r="A333" s="74"/>
      <c r="B333" s="82" t="s">
        <v>145</v>
      </c>
      <c r="C333" s="70"/>
      <c r="D333" s="79">
        <v>15</v>
      </c>
    </row>
    <row r="334" spans="1:4" ht="20.100000000000001" customHeight="1" x14ac:dyDescent="0.2">
      <c r="A334" s="74"/>
      <c r="B334" s="82" t="s">
        <v>146</v>
      </c>
      <c r="C334" s="70"/>
      <c r="D334" s="79">
        <v>2</v>
      </c>
    </row>
    <row r="335" spans="1:4" ht="20.100000000000001" customHeight="1" x14ac:dyDescent="0.2">
      <c r="A335" s="74"/>
      <c r="B335" s="82" t="s">
        <v>392</v>
      </c>
      <c r="C335" s="70"/>
      <c r="D335" s="79">
        <v>1</v>
      </c>
    </row>
    <row r="336" spans="1:4" ht="20.100000000000001" customHeight="1" x14ac:dyDescent="0.2">
      <c r="A336" s="74"/>
      <c r="B336" s="82" t="s">
        <v>148</v>
      </c>
      <c r="C336" s="70"/>
      <c r="D336" s="79">
        <v>24</v>
      </c>
    </row>
    <row r="337" spans="1:4" ht="20.100000000000001" customHeight="1" x14ac:dyDescent="0.2">
      <c r="A337" s="74"/>
      <c r="B337" s="82" t="s">
        <v>149</v>
      </c>
      <c r="C337" s="70"/>
      <c r="D337" s="79">
        <v>16</v>
      </c>
    </row>
    <row r="338" spans="1:4" ht="20.100000000000001" customHeight="1" x14ac:dyDescent="0.2">
      <c r="A338" s="74"/>
      <c r="B338" s="82" t="s">
        <v>322</v>
      </c>
      <c r="C338" s="70"/>
      <c r="D338" s="79">
        <v>1</v>
      </c>
    </row>
    <row r="339" spans="1:4" ht="15" customHeight="1" x14ac:dyDescent="0.2">
      <c r="A339" s="74"/>
      <c r="B339" s="82" t="s">
        <v>150</v>
      </c>
      <c r="C339" s="70"/>
      <c r="D339" s="79">
        <v>4</v>
      </c>
    </row>
    <row r="340" spans="1:4" ht="21" customHeight="1" x14ac:dyDescent="0.2">
      <c r="A340" s="74"/>
      <c r="B340" s="82" t="s">
        <v>151</v>
      </c>
      <c r="C340" s="70"/>
      <c r="D340" s="79">
        <v>1</v>
      </c>
    </row>
    <row r="341" spans="1:4" ht="20.100000000000001" customHeight="1" x14ac:dyDescent="0.2">
      <c r="A341" s="74"/>
      <c r="B341" s="82" t="s">
        <v>152</v>
      </c>
      <c r="C341" s="70"/>
      <c r="D341" s="79">
        <v>28</v>
      </c>
    </row>
    <row r="342" spans="1:4" ht="20.100000000000001" customHeight="1" x14ac:dyDescent="0.2">
      <c r="A342" s="74"/>
      <c r="B342" s="82" t="s">
        <v>153</v>
      </c>
      <c r="C342" s="70"/>
      <c r="D342" s="79">
        <v>35</v>
      </c>
    </row>
    <row r="343" spans="1:4" ht="20.100000000000001" customHeight="1" x14ac:dyDescent="0.2">
      <c r="A343" s="74"/>
      <c r="B343" s="82" t="s">
        <v>235</v>
      </c>
      <c r="C343" s="70"/>
      <c r="D343" s="79">
        <v>40</v>
      </c>
    </row>
    <row r="344" spans="1:4" ht="20.100000000000001" customHeight="1" x14ac:dyDescent="0.2">
      <c r="A344" s="74"/>
      <c r="B344" s="82" t="s">
        <v>155</v>
      </c>
      <c r="C344" s="70"/>
      <c r="D344" s="79">
        <v>2</v>
      </c>
    </row>
    <row r="345" spans="1:4" ht="20.100000000000001" customHeight="1" x14ac:dyDescent="0.2">
      <c r="A345" s="74"/>
      <c r="B345" s="82" t="s">
        <v>156</v>
      </c>
      <c r="C345" s="70"/>
      <c r="D345" s="79">
        <v>5</v>
      </c>
    </row>
    <row r="346" spans="1:4" ht="20.100000000000001" customHeight="1" x14ac:dyDescent="0.2">
      <c r="A346" s="74"/>
      <c r="B346" s="82" t="s">
        <v>159</v>
      </c>
      <c r="C346" s="70"/>
      <c r="D346" s="79">
        <v>22</v>
      </c>
    </row>
    <row r="347" spans="1:4" ht="20.100000000000001" customHeight="1" x14ac:dyDescent="0.2">
      <c r="A347" s="74"/>
      <c r="B347" s="82" t="s">
        <v>380</v>
      </c>
      <c r="C347" s="70"/>
      <c r="D347" s="79">
        <v>1</v>
      </c>
    </row>
    <row r="348" spans="1:4" ht="20.100000000000001" customHeight="1" x14ac:dyDescent="0.2">
      <c r="A348" s="74"/>
      <c r="B348" s="82" t="s">
        <v>161</v>
      </c>
      <c r="C348" s="70"/>
      <c r="D348" s="79">
        <v>1</v>
      </c>
    </row>
    <row r="349" spans="1:4" ht="20.100000000000001" customHeight="1" x14ac:dyDescent="0.2">
      <c r="A349" s="74"/>
      <c r="B349" s="82" t="s">
        <v>162</v>
      </c>
      <c r="C349" s="70"/>
      <c r="D349" s="79">
        <v>22</v>
      </c>
    </row>
    <row r="350" spans="1:4" ht="22.35" customHeight="1" x14ac:dyDescent="0.2">
      <c r="A350" s="74"/>
      <c r="B350" s="82" t="s">
        <v>393</v>
      </c>
      <c r="C350" s="70"/>
      <c r="D350" s="79">
        <v>2</v>
      </c>
    </row>
    <row r="351" spans="1:4" ht="15.75" customHeight="1" x14ac:dyDescent="0.2">
      <c r="A351" s="74"/>
      <c r="B351" s="82" t="s">
        <v>236</v>
      </c>
      <c r="C351" s="70"/>
      <c r="D351" s="79">
        <v>10</v>
      </c>
    </row>
    <row r="352" spans="1:4" ht="20.100000000000001" customHeight="1" x14ac:dyDescent="0.2">
      <c r="A352" s="74"/>
      <c r="B352" s="82" t="s">
        <v>381</v>
      </c>
      <c r="C352" s="70"/>
      <c r="D352" s="79">
        <v>4</v>
      </c>
    </row>
    <row r="353" spans="1:4" ht="21" customHeight="1" x14ac:dyDescent="0.2">
      <c r="A353" s="74"/>
      <c r="B353" s="82" t="s">
        <v>318</v>
      </c>
      <c r="C353" s="70"/>
      <c r="D353" s="79">
        <v>38</v>
      </c>
    </row>
    <row r="354" spans="1:4" ht="22.35" customHeight="1" x14ac:dyDescent="0.2">
      <c r="A354" s="74"/>
      <c r="B354" s="82" t="s">
        <v>237</v>
      </c>
      <c r="C354" s="70"/>
      <c r="D354" s="79">
        <v>45</v>
      </c>
    </row>
    <row r="355" spans="1:4" ht="18.75" customHeight="1" x14ac:dyDescent="0.2">
      <c r="A355" s="74"/>
      <c r="B355" s="82" t="s">
        <v>164</v>
      </c>
      <c r="C355" s="70"/>
      <c r="D355" s="79">
        <v>28</v>
      </c>
    </row>
    <row r="356" spans="1:4" ht="20.25" customHeight="1" x14ac:dyDescent="0.2">
      <c r="A356" s="74"/>
      <c r="B356" s="82" t="s">
        <v>456</v>
      </c>
      <c r="C356" s="70"/>
      <c r="D356" s="79">
        <v>2</v>
      </c>
    </row>
    <row r="357" spans="1:4" ht="22.35" customHeight="1" x14ac:dyDescent="0.2">
      <c r="A357" s="74"/>
      <c r="B357" s="82" t="s">
        <v>165</v>
      </c>
      <c r="C357" s="70"/>
      <c r="D357" s="79">
        <v>1</v>
      </c>
    </row>
    <row r="358" spans="1:4" ht="17.25" customHeight="1" x14ac:dyDescent="0.2">
      <c r="A358" s="74"/>
      <c r="B358" s="82" t="s">
        <v>166</v>
      </c>
      <c r="C358" s="70"/>
      <c r="D358" s="79">
        <v>6</v>
      </c>
    </row>
    <row r="359" spans="1:4" ht="16.5" customHeight="1" x14ac:dyDescent="0.2">
      <c r="A359" s="74"/>
      <c r="B359" s="75"/>
      <c r="C359" s="70"/>
      <c r="D359" s="79"/>
    </row>
    <row r="360" spans="1:4" ht="25.5" customHeight="1" x14ac:dyDescent="0.2">
      <c r="A360" s="124" t="s">
        <v>167</v>
      </c>
      <c r="B360" s="124"/>
      <c r="C360" s="77"/>
      <c r="D360" s="80">
        <f>SUM(D362:D378)</f>
        <v>1364</v>
      </c>
    </row>
    <row r="361" spans="1:4" ht="20.100000000000001" customHeight="1" x14ac:dyDescent="0.2">
      <c r="A361" s="74"/>
      <c r="B361" s="75"/>
      <c r="C361" s="70"/>
      <c r="D361" s="79"/>
    </row>
    <row r="362" spans="1:4" ht="20.100000000000001" customHeight="1" x14ac:dyDescent="0.2">
      <c r="A362" s="74"/>
      <c r="B362" s="81" t="s">
        <v>169</v>
      </c>
      <c r="C362" s="70"/>
      <c r="D362" s="79">
        <v>327</v>
      </c>
    </row>
    <row r="363" spans="1:4" ht="20.100000000000001" customHeight="1" x14ac:dyDescent="0.2">
      <c r="A363" s="74"/>
      <c r="B363" s="81" t="s">
        <v>170</v>
      </c>
      <c r="C363" s="70"/>
      <c r="D363" s="79">
        <v>66</v>
      </c>
    </row>
    <row r="364" spans="1:4" ht="20.100000000000001" customHeight="1" x14ac:dyDescent="0.2">
      <c r="A364" s="74"/>
      <c r="B364" s="81" t="s">
        <v>171</v>
      </c>
      <c r="C364" s="70"/>
      <c r="D364" s="79">
        <v>42</v>
      </c>
    </row>
    <row r="365" spans="1:4" ht="20.100000000000001" customHeight="1" x14ac:dyDescent="0.2">
      <c r="A365" s="74"/>
      <c r="B365" s="81" t="s">
        <v>172</v>
      </c>
      <c r="C365" s="70"/>
      <c r="D365" s="79">
        <v>10</v>
      </c>
    </row>
    <row r="366" spans="1:4" ht="20.100000000000001" customHeight="1" x14ac:dyDescent="0.2">
      <c r="A366" s="74"/>
      <c r="B366" s="81" t="s">
        <v>173</v>
      </c>
      <c r="C366" s="70"/>
      <c r="D366" s="79">
        <v>168</v>
      </c>
    </row>
    <row r="367" spans="1:4" ht="17.25" customHeight="1" x14ac:dyDescent="0.2">
      <c r="A367" s="74"/>
      <c r="B367" s="81" t="s">
        <v>174</v>
      </c>
      <c r="C367" s="70"/>
      <c r="D367" s="79">
        <v>21</v>
      </c>
    </row>
    <row r="368" spans="1:4" ht="22.35" customHeight="1" x14ac:dyDescent="0.2">
      <c r="A368" s="74"/>
      <c r="B368" s="81" t="s">
        <v>175</v>
      </c>
      <c r="C368" s="70"/>
      <c r="D368" s="79">
        <v>78</v>
      </c>
    </row>
    <row r="369" spans="1:4" ht="15.75" customHeight="1" x14ac:dyDescent="0.2">
      <c r="A369" s="74"/>
      <c r="B369" s="81" t="s">
        <v>176</v>
      </c>
      <c r="C369" s="70"/>
      <c r="D369" s="79">
        <v>70</v>
      </c>
    </row>
    <row r="370" spans="1:4" ht="23.25" customHeight="1" x14ac:dyDescent="0.2">
      <c r="A370" s="74"/>
      <c r="B370" s="81" t="s">
        <v>177</v>
      </c>
      <c r="C370" s="70"/>
      <c r="D370" s="79">
        <v>150</v>
      </c>
    </row>
    <row r="371" spans="1:4" ht="15.75" customHeight="1" x14ac:dyDescent="0.2">
      <c r="A371" s="74"/>
      <c r="B371" s="81" t="s">
        <v>178</v>
      </c>
      <c r="C371" s="70"/>
      <c r="D371" s="79">
        <v>44</v>
      </c>
    </row>
    <row r="372" spans="1:4" ht="22.35" customHeight="1" x14ac:dyDescent="0.2">
      <c r="A372" s="74"/>
      <c r="B372" s="81" t="s">
        <v>179</v>
      </c>
      <c r="C372" s="70"/>
      <c r="D372" s="79">
        <v>119</v>
      </c>
    </row>
    <row r="373" spans="1:4" ht="20.25" customHeight="1" x14ac:dyDescent="0.2">
      <c r="A373" s="74"/>
      <c r="B373" s="81" t="s">
        <v>180</v>
      </c>
      <c r="C373" s="70"/>
      <c r="D373" s="79">
        <v>84</v>
      </c>
    </row>
    <row r="374" spans="1:4" ht="22.35" customHeight="1" x14ac:dyDescent="0.2">
      <c r="A374" s="74"/>
      <c r="B374" s="81" t="s">
        <v>181</v>
      </c>
      <c r="C374" s="70"/>
      <c r="D374" s="79">
        <v>47</v>
      </c>
    </row>
    <row r="375" spans="1:4" ht="21" customHeight="1" x14ac:dyDescent="0.2">
      <c r="A375" s="74"/>
      <c r="B375" s="81" t="s">
        <v>187</v>
      </c>
      <c r="C375" s="70"/>
      <c r="D375" s="79">
        <v>3</v>
      </c>
    </row>
    <row r="376" spans="1:4" ht="20.100000000000001" customHeight="1" x14ac:dyDescent="0.2">
      <c r="A376" s="74"/>
      <c r="B376" s="81" t="s">
        <v>182</v>
      </c>
      <c r="C376" s="70"/>
      <c r="D376" s="79">
        <v>13</v>
      </c>
    </row>
    <row r="377" spans="1:4" ht="20.100000000000001" customHeight="1" x14ac:dyDescent="0.2">
      <c r="A377" s="74"/>
      <c r="B377" s="81" t="s">
        <v>183</v>
      </c>
      <c r="C377" s="70"/>
      <c r="D377" s="79">
        <v>107</v>
      </c>
    </row>
    <row r="378" spans="1:4" ht="20.100000000000001" customHeight="1" x14ac:dyDescent="0.2">
      <c r="A378" s="74"/>
      <c r="B378" s="81" t="s">
        <v>188</v>
      </c>
      <c r="C378" s="70"/>
      <c r="D378" s="79">
        <v>15</v>
      </c>
    </row>
    <row r="379" spans="1:4" ht="12" customHeight="1" x14ac:dyDescent="0.2">
      <c r="A379" s="74"/>
      <c r="B379" s="75"/>
      <c r="C379" s="70"/>
      <c r="D379" s="79"/>
    </row>
    <row r="380" spans="1:4" ht="20.100000000000001" customHeight="1" x14ac:dyDescent="0.2">
      <c r="A380" s="124" t="s">
        <v>189</v>
      </c>
      <c r="B380" s="124"/>
      <c r="C380" s="77"/>
      <c r="D380" s="80">
        <f>SUM(D382:D391)</f>
        <v>68</v>
      </c>
    </row>
    <row r="381" spans="1:4" ht="14.25" customHeight="1" x14ac:dyDescent="0.2">
      <c r="A381" s="74"/>
      <c r="B381" s="75"/>
      <c r="C381" s="70"/>
      <c r="D381" s="79"/>
    </row>
    <row r="382" spans="1:4" ht="20.100000000000001" customHeight="1" x14ac:dyDescent="0.2">
      <c r="A382" s="74"/>
      <c r="B382" s="82" t="s">
        <v>238</v>
      </c>
      <c r="C382" s="70"/>
      <c r="D382" s="79">
        <v>6</v>
      </c>
    </row>
    <row r="383" spans="1:4" ht="20.100000000000001" customHeight="1" x14ac:dyDescent="0.2">
      <c r="A383" s="74"/>
      <c r="B383" s="82" t="s">
        <v>239</v>
      </c>
      <c r="C383" s="70"/>
      <c r="D383" s="79">
        <v>21</v>
      </c>
    </row>
    <row r="384" spans="1:4" ht="18" customHeight="1" x14ac:dyDescent="0.2">
      <c r="A384" s="74"/>
      <c r="B384" s="82" t="s">
        <v>240</v>
      </c>
      <c r="C384" s="70"/>
      <c r="D384" s="79">
        <v>2</v>
      </c>
    </row>
    <row r="385" spans="1:4" ht="22.35" customHeight="1" x14ac:dyDescent="0.2">
      <c r="A385" s="74"/>
      <c r="B385" s="82" t="s">
        <v>241</v>
      </c>
      <c r="C385" s="70"/>
      <c r="D385" s="79">
        <v>3</v>
      </c>
    </row>
    <row r="386" spans="1:4" ht="19.5" customHeight="1" x14ac:dyDescent="0.2">
      <c r="A386" s="74"/>
      <c r="B386" s="82" t="s">
        <v>242</v>
      </c>
      <c r="C386" s="70"/>
      <c r="D386" s="79">
        <v>3</v>
      </c>
    </row>
    <row r="387" spans="1:4" ht="20.100000000000001" customHeight="1" x14ac:dyDescent="0.2">
      <c r="A387" s="74"/>
      <c r="B387" s="82" t="s">
        <v>323</v>
      </c>
      <c r="C387" s="70"/>
      <c r="D387" s="79">
        <v>1</v>
      </c>
    </row>
    <row r="388" spans="1:4" ht="20.100000000000001" customHeight="1" x14ac:dyDescent="0.2">
      <c r="A388" s="74"/>
      <c r="B388" s="82" t="s">
        <v>243</v>
      </c>
      <c r="C388" s="70"/>
      <c r="D388" s="79">
        <v>17</v>
      </c>
    </row>
    <row r="389" spans="1:4" ht="20.100000000000001" customHeight="1" x14ac:dyDescent="0.2">
      <c r="A389" s="74"/>
      <c r="B389" s="82" t="s">
        <v>457</v>
      </c>
      <c r="C389" s="70"/>
      <c r="D389" s="79">
        <v>4</v>
      </c>
    </row>
    <row r="390" spans="1:4" ht="20.100000000000001" customHeight="1" x14ac:dyDescent="0.2">
      <c r="A390" s="74"/>
      <c r="B390" s="82" t="s">
        <v>394</v>
      </c>
      <c r="C390" s="70"/>
      <c r="D390" s="79">
        <v>8</v>
      </c>
    </row>
    <row r="391" spans="1:4" ht="20.100000000000001" customHeight="1" x14ac:dyDescent="0.2">
      <c r="A391" s="74"/>
      <c r="B391" s="82" t="s">
        <v>23</v>
      </c>
      <c r="C391" s="70"/>
      <c r="D391" s="79">
        <v>3</v>
      </c>
    </row>
    <row r="392" spans="1:4" ht="8.1" customHeight="1" x14ac:dyDescent="0.2">
      <c r="A392" s="74"/>
      <c r="B392" s="75"/>
      <c r="C392" s="70"/>
      <c r="D392" s="79"/>
    </row>
    <row r="393" spans="1:4" ht="22.35" customHeight="1" x14ac:dyDescent="0.2">
      <c r="A393" s="124" t="s">
        <v>202</v>
      </c>
      <c r="B393" s="124"/>
      <c r="C393" s="77"/>
      <c r="D393" s="80">
        <f>SUM(D395:D396)</f>
        <v>26</v>
      </c>
    </row>
    <row r="394" spans="1:4" ht="8.1" customHeight="1" x14ac:dyDescent="0.2">
      <c r="A394" s="74"/>
      <c r="B394" s="75"/>
      <c r="C394" s="70"/>
      <c r="D394" s="79"/>
    </row>
    <row r="395" spans="1:4" ht="20.100000000000001" customHeight="1" x14ac:dyDescent="0.2">
      <c r="A395" s="74"/>
      <c r="B395" s="82" t="s">
        <v>203</v>
      </c>
      <c r="C395" s="70"/>
      <c r="D395" s="79">
        <v>11</v>
      </c>
    </row>
    <row r="396" spans="1:4" ht="20.100000000000001" customHeight="1" x14ac:dyDescent="0.2">
      <c r="A396" s="74"/>
      <c r="B396" s="82" t="s">
        <v>204</v>
      </c>
      <c r="C396" s="70"/>
      <c r="D396" s="79">
        <v>15</v>
      </c>
    </row>
    <row r="397" spans="1:4" ht="8.1" customHeight="1" x14ac:dyDescent="0.2">
      <c r="A397" s="74"/>
      <c r="B397" s="75"/>
      <c r="C397" s="70"/>
      <c r="D397" s="79"/>
    </row>
    <row r="398" spans="1:4" ht="22.35" customHeight="1" x14ac:dyDescent="0.2">
      <c r="A398" s="128" t="s">
        <v>312</v>
      </c>
      <c r="B398" s="128"/>
      <c r="C398" s="77"/>
      <c r="D398" s="78">
        <f>D400+D416</f>
        <v>643</v>
      </c>
    </row>
    <row r="399" spans="1:4" ht="8.1" customHeight="1" x14ac:dyDescent="0.2">
      <c r="A399" s="74"/>
      <c r="B399" s="75"/>
      <c r="C399" s="70"/>
      <c r="D399" s="79"/>
    </row>
    <row r="400" spans="1:4" ht="20.100000000000001" customHeight="1" x14ac:dyDescent="0.2">
      <c r="A400" s="124" t="s">
        <v>11</v>
      </c>
      <c r="B400" s="124"/>
      <c r="C400" s="77"/>
      <c r="D400" s="80">
        <f>D402+D411</f>
        <v>161</v>
      </c>
    </row>
    <row r="401" spans="1:4" ht="8.1" customHeight="1" x14ac:dyDescent="0.2">
      <c r="A401" s="74"/>
      <c r="B401" s="81"/>
      <c r="C401" s="70"/>
      <c r="D401" s="79"/>
    </row>
    <row r="402" spans="1:4" ht="20.100000000000001" customHeight="1" x14ac:dyDescent="0.2">
      <c r="A402" s="125" t="s">
        <v>12</v>
      </c>
      <c r="B402" s="125"/>
      <c r="C402" s="77"/>
      <c r="D402" s="80">
        <f>SUM(D404:D409)</f>
        <v>159</v>
      </c>
    </row>
    <row r="403" spans="1:4" ht="12" customHeight="1" x14ac:dyDescent="0.2">
      <c r="A403" s="74"/>
      <c r="B403" s="81"/>
      <c r="C403" s="70"/>
      <c r="D403" s="79"/>
    </row>
    <row r="404" spans="1:4" ht="20.100000000000001" customHeight="1" x14ac:dyDescent="0.2">
      <c r="A404" s="74"/>
      <c r="B404" s="81" t="s">
        <v>404</v>
      </c>
      <c r="C404" s="70"/>
      <c r="D404" s="79">
        <v>24</v>
      </c>
    </row>
    <row r="405" spans="1:4" ht="20.100000000000001" customHeight="1" x14ac:dyDescent="0.2">
      <c r="A405" s="74"/>
      <c r="B405" s="81" t="s">
        <v>395</v>
      </c>
      <c r="C405" s="70"/>
      <c r="D405" s="79">
        <v>30</v>
      </c>
    </row>
    <row r="406" spans="1:4" ht="20.100000000000001" customHeight="1" x14ac:dyDescent="0.2">
      <c r="A406" s="74"/>
      <c r="B406" s="81" t="s">
        <v>396</v>
      </c>
      <c r="C406" s="70"/>
      <c r="D406" s="79">
        <v>12</v>
      </c>
    </row>
    <row r="407" spans="1:4" ht="20.100000000000001" customHeight="1" x14ac:dyDescent="0.2">
      <c r="A407" s="74"/>
      <c r="B407" s="81" t="s">
        <v>458</v>
      </c>
      <c r="C407" s="70"/>
      <c r="D407" s="79">
        <v>22</v>
      </c>
    </row>
    <row r="408" spans="1:4" ht="16.5" customHeight="1" x14ac:dyDescent="0.2">
      <c r="A408" s="74"/>
      <c r="B408" s="81" t="s">
        <v>397</v>
      </c>
      <c r="C408" s="70"/>
      <c r="D408" s="79">
        <v>36</v>
      </c>
    </row>
    <row r="409" spans="1:4" ht="20.100000000000001" customHeight="1" x14ac:dyDescent="0.2">
      <c r="A409" s="74"/>
      <c r="B409" s="81" t="s">
        <v>398</v>
      </c>
      <c r="C409" s="70"/>
      <c r="D409" s="79">
        <v>35</v>
      </c>
    </row>
    <row r="410" spans="1:4" ht="16.5" customHeight="1" x14ac:dyDescent="0.2">
      <c r="A410" s="74"/>
      <c r="B410" s="81"/>
      <c r="C410" s="70"/>
      <c r="D410" s="79"/>
    </row>
    <row r="411" spans="1:4" ht="20.100000000000001" customHeight="1" x14ac:dyDescent="0.2">
      <c r="A411" s="125" t="s">
        <v>15</v>
      </c>
      <c r="B411" s="125"/>
      <c r="C411" s="77"/>
      <c r="D411" s="80">
        <f>SUM(D413:D414)</f>
        <v>2</v>
      </c>
    </row>
    <row r="412" spans="1:4" ht="9" customHeight="1" x14ac:dyDescent="0.2">
      <c r="A412" s="74"/>
      <c r="B412" s="81"/>
      <c r="C412" s="70"/>
      <c r="D412" s="79"/>
    </row>
    <row r="413" spans="1:4" ht="20.100000000000001" customHeight="1" x14ac:dyDescent="0.2">
      <c r="A413" s="74"/>
      <c r="B413" s="92" t="s">
        <v>244</v>
      </c>
      <c r="C413" s="32"/>
      <c r="D413" s="86">
        <v>1</v>
      </c>
    </row>
    <row r="414" spans="1:4" ht="20.100000000000001" customHeight="1" x14ac:dyDescent="0.2">
      <c r="A414" s="74"/>
      <c r="B414" s="92" t="s">
        <v>287</v>
      </c>
      <c r="C414" s="32"/>
      <c r="D414" s="86">
        <v>1</v>
      </c>
    </row>
    <row r="415" spans="1:4" ht="14.25" x14ac:dyDescent="0.2">
      <c r="A415" s="74"/>
      <c r="B415" s="81"/>
      <c r="C415" s="70"/>
      <c r="D415" s="79"/>
    </row>
    <row r="416" spans="1:4" ht="15" x14ac:dyDescent="0.2">
      <c r="A416" s="124" t="s">
        <v>28</v>
      </c>
      <c r="B416" s="124"/>
      <c r="C416" s="77"/>
      <c r="D416" s="80">
        <f>D418+D427+D439</f>
        <v>482</v>
      </c>
    </row>
    <row r="417" spans="1:4" ht="14.25" x14ac:dyDescent="0.2">
      <c r="A417" s="74"/>
      <c r="B417" s="81"/>
      <c r="C417" s="70"/>
      <c r="D417" s="79"/>
    </row>
    <row r="418" spans="1:4" ht="15" x14ac:dyDescent="0.2">
      <c r="A418" s="125" t="s">
        <v>29</v>
      </c>
      <c r="B418" s="125"/>
      <c r="C418" s="77"/>
      <c r="D418" s="80">
        <f>SUM(D420:D425)</f>
        <v>99</v>
      </c>
    </row>
    <row r="419" spans="1:4" ht="14.25" x14ac:dyDescent="0.2">
      <c r="A419" s="74"/>
      <c r="B419" s="81"/>
      <c r="C419" s="70"/>
      <c r="D419" s="79"/>
    </row>
    <row r="420" spans="1:4" ht="18" customHeight="1" x14ac:dyDescent="0.2">
      <c r="A420" s="74"/>
      <c r="B420" s="85" t="s">
        <v>245</v>
      </c>
      <c r="C420" s="32"/>
      <c r="D420" s="86">
        <v>25</v>
      </c>
    </row>
    <row r="421" spans="1:4" ht="18" customHeight="1" x14ac:dyDescent="0.2">
      <c r="A421" s="74"/>
      <c r="B421" s="85" t="s">
        <v>459</v>
      </c>
      <c r="C421" s="32"/>
      <c r="D421" s="86">
        <v>1</v>
      </c>
    </row>
    <row r="422" spans="1:4" ht="16.5" customHeight="1" x14ac:dyDescent="0.2">
      <c r="A422" s="74"/>
      <c r="B422" s="85" t="s">
        <v>246</v>
      </c>
      <c r="C422" s="32"/>
      <c r="D422" s="86">
        <v>54</v>
      </c>
    </row>
    <row r="423" spans="1:4" ht="18.75" customHeight="1" x14ac:dyDescent="0.2">
      <c r="A423" s="74"/>
      <c r="B423" s="85" t="s">
        <v>247</v>
      </c>
      <c r="C423" s="32"/>
      <c r="D423" s="86">
        <v>4</v>
      </c>
    </row>
    <row r="424" spans="1:4" ht="18.75" customHeight="1" x14ac:dyDescent="0.2">
      <c r="A424" s="74"/>
      <c r="B424" s="85" t="s">
        <v>324</v>
      </c>
      <c r="C424" s="32"/>
      <c r="D424" s="86">
        <v>2</v>
      </c>
    </row>
    <row r="425" spans="1:4" ht="16.5" customHeight="1" x14ac:dyDescent="0.2">
      <c r="A425" s="74"/>
      <c r="B425" s="85" t="s">
        <v>248</v>
      </c>
      <c r="C425" s="32"/>
      <c r="D425" s="86">
        <v>13</v>
      </c>
    </row>
    <row r="426" spans="1:4" ht="10.5" customHeight="1" x14ac:dyDescent="0.2">
      <c r="A426" s="74"/>
      <c r="B426" s="81"/>
      <c r="C426" s="70"/>
      <c r="D426" s="79"/>
    </row>
    <row r="427" spans="1:4" ht="23.25" customHeight="1" x14ac:dyDescent="0.2">
      <c r="A427" s="125" t="s">
        <v>35</v>
      </c>
      <c r="B427" s="125"/>
      <c r="C427" s="77"/>
      <c r="D427" s="80">
        <f>SUM(D429:D437)</f>
        <v>228</v>
      </c>
    </row>
    <row r="428" spans="1:4" ht="14.25" x14ac:dyDescent="0.2">
      <c r="A428" s="74"/>
      <c r="B428" s="81"/>
      <c r="C428" s="70"/>
      <c r="D428" s="79"/>
    </row>
    <row r="429" spans="1:4" ht="14.25" x14ac:dyDescent="0.2">
      <c r="A429" s="74"/>
      <c r="B429" s="82" t="s">
        <v>460</v>
      </c>
      <c r="C429" s="70"/>
      <c r="D429" s="79">
        <v>3</v>
      </c>
    </row>
    <row r="430" spans="1:4" ht="18" customHeight="1" x14ac:dyDescent="0.2">
      <c r="A430" s="74"/>
      <c r="B430" s="82" t="s">
        <v>461</v>
      </c>
      <c r="C430" s="70"/>
      <c r="D430" s="79">
        <v>192</v>
      </c>
    </row>
    <row r="431" spans="1:4" ht="16.5" customHeight="1" x14ac:dyDescent="0.2">
      <c r="A431" s="74"/>
      <c r="B431" s="82" t="s">
        <v>249</v>
      </c>
      <c r="C431" s="70"/>
      <c r="D431" s="79">
        <v>1</v>
      </c>
    </row>
    <row r="432" spans="1:4" ht="16.5" customHeight="1" x14ac:dyDescent="0.2">
      <c r="A432" s="74"/>
      <c r="B432" s="82" t="s">
        <v>462</v>
      </c>
      <c r="C432" s="70"/>
      <c r="D432" s="79">
        <v>10</v>
      </c>
    </row>
    <row r="433" spans="1:4" ht="16.5" customHeight="1" x14ac:dyDescent="0.2">
      <c r="A433" s="74"/>
      <c r="B433" s="82" t="s">
        <v>463</v>
      </c>
      <c r="C433" s="70"/>
      <c r="D433" s="79">
        <v>2</v>
      </c>
    </row>
    <row r="434" spans="1:4" ht="16.5" customHeight="1" x14ac:dyDescent="0.2">
      <c r="A434" s="74"/>
      <c r="B434" s="82" t="s">
        <v>250</v>
      </c>
      <c r="C434" s="70"/>
      <c r="D434" s="79">
        <v>17</v>
      </c>
    </row>
    <row r="435" spans="1:4" ht="16.5" customHeight="1" x14ac:dyDescent="0.2">
      <c r="A435" s="74"/>
      <c r="B435" s="82" t="s">
        <v>464</v>
      </c>
      <c r="C435" s="70"/>
      <c r="D435" s="79">
        <v>1</v>
      </c>
    </row>
    <row r="436" spans="1:4" ht="16.5" customHeight="1" x14ac:dyDescent="0.2">
      <c r="A436" s="74"/>
      <c r="B436" s="82" t="s">
        <v>325</v>
      </c>
      <c r="C436" s="70"/>
      <c r="D436" s="79">
        <v>1</v>
      </c>
    </row>
    <row r="437" spans="1:4" ht="15" customHeight="1" x14ac:dyDescent="0.2">
      <c r="A437" s="74"/>
      <c r="B437" s="82" t="s">
        <v>23</v>
      </c>
      <c r="C437" s="32"/>
      <c r="D437" s="86">
        <v>1</v>
      </c>
    </row>
    <row r="438" spans="1:4" ht="14.25" x14ac:dyDescent="0.2">
      <c r="A438" s="74"/>
      <c r="B438" s="81"/>
      <c r="C438" s="70"/>
      <c r="D438" s="79"/>
    </row>
    <row r="439" spans="1:4" ht="18" customHeight="1" x14ac:dyDescent="0.2">
      <c r="A439" s="125" t="s">
        <v>70</v>
      </c>
      <c r="B439" s="125"/>
      <c r="C439" s="77"/>
      <c r="D439" s="80">
        <f>SUM(D441:D442)</f>
        <v>155</v>
      </c>
    </row>
    <row r="440" spans="1:4" ht="12" customHeight="1" x14ac:dyDescent="0.2">
      <c r="A440" s="74"/>
      <c r="B440" s="81"/>
      <c r="C440" s="70"/>
      <c r="D440" s="79"/>
    </row>
    <row r="441" spans="1:4" ht="14.25" x14ac:dyDescent="0.2">
      <c r="A441" s="74"/>
      <c r="B441" s="83" t="s">
        <v>251</v>
      </c>
      <c r="C441" s="32"/>
      <c r="D441" s="86">
        <v>152</v>
      </c>
    </row>
    <row r="442" spans="1:4" ht="15.75" customHeight="1" x14ac:dyDescent="0.2">
      <c r="A442" s="74"/>
      <c r="B442" s="83" t="s">
        <v>23</v>
      </c>
      <c r="C442" s="32"/>
      <c r="D442" s="86">
        <v>3</v>
      </c>
    </row>
    <row r="443" spans="1:4" ht="15" x14ac:dyDescent="0.2">
      <c r="A443" s="74"/>
      <c r="B443" s="75"/>
      <c r="C443" s="70"/>
      <c r="D443" s="79"/>
    </row>
    <row r="444" spans="1:4" ht="21.75" customHeight="1" x14ac:dyDescent="0.2">
      <c r="A444" s="128" t="s">
        <v>399</v>
      </c>
      <c r="B444" s="128"/>
      <c r="C444" s="77"/>
      <c r="D444" s="78">
        <f>+D446+D453</f>
        <v>869</v>
      </c>
    </row>
    <row r="445" spans="1:4" ht="14.25" x14ac:dyDescent="0.2">
      <c r="A445" s="74"/>
      <c r="B445" s="81"/>
      <c r="C445" s="70"/>
      <c r="D445" s="79"/>
    </row>
    <row r="446" spans="1:4" ht="15" x14ac:dyDescent="0.2">
      <c r="A446" s="124" t="s">
        <v>11</v>
      </c>
      <c r="B446" s="124"/>
      <c r="C446" s="70"/>
      <c r="D446" s="80">
        <f>D448</f>
        <v>136</v>
      </c>
    </row>
    <row r="447" spans="1:4" ht="14.25" x14ac:dyDescent="0.2">
      <c r="A447" s="74"/>
      <c r="B447" s="81"/>
      <c r="C447" s="70"/>
      <c r="D447" s="79"/>
    </row>
    <row r="448" spans="1:4" ht="15" x14ac:dyDescent="0.2">
      <c r="A448" s="124" t="s">
        <v>12</v>
      </c>
      <c r="B448" s="124"/>
      <c r="C448" s="70"/>
      <c r="D448" s="80">
        <f>SUM(D450:D451)</f>
        <v>136</v>
      </c>
    </row>
    <row r="449" spans="1:4" ht="14.25" x14ac:dyDescent="0.2">
      <c r="A449" s="74"/>
      <c r="B449" s="81"/>
      <c r="C449" s="70"/>
      <c r="D449" s="79"/>
    </row>
    <row r="450" spans="1:4" ht="18" customHeight="1" x14ac:dyDescent="0.2">
      <c r="A450" s="74"/>
      <c r="B450" s="92" t="s">
        <v>252</v>
      </c>
      <c r="C450" s="32"/>
      <c r="D450" s="86">
        <v>15</v>
      </c>
    </row>
    <row r="451" spans="1:4" ht="17.25" customHeight="1" x14ac:dyDescent="0.2">
      <c r="A451" s="74"/>
      <c r="B451" s="92" t="s">
        <v>253</v>
      </c>
      <c r="C451" s="72"/>
      <c r="D451" s="86">
        <v>121</v>
      </c>
    </row>
    <row r="452" spans="1:4" ht="14.25" x14ac:dyDescent="0.2">
      <c r="A452" s="74"/>
      <c r="B452" s="81"/>
      <c r="C452" s="70"/>
      <c r="D452" s="79"/>
    </row>
    <row r="453" spans="1:4" ht="21" customHeight="1" x14ac:dyDescent="0.2">
      <c r="A453" s="124" t="s">
        <v>28</v>
      </c>
      <c r="B453" s="124"/>
      <c r="C453" s="70"/>
      <c r="D453" s="80">
        <f>SUM(D455:D460)</f>
        <v>733</v>
      </c>
    </row>
    <row r="454" spans="1:4" ht="14.25" x14ac:dyDescent="0.2">
      <c r="A454" s="74"/>
      <c r="B454" s="81"/>
      <c r="C454" s="70"/>
      <c r="D454" s="79"/>
    </row>
    <row r="455" spans="1:4" ht="18.75" customHeight="1" x14ac:dyDescent="0.2">
      <c r="A455" s="74"/>
      <c r="B455" s="82" t="s">
        <v>400</v>
      </c>
      <c r="C455" s="70"/>
      <c r="D455" s="79">
        <v>2</v>
      </c>
    </row>
    <row r="456" spans="1:4" ht="18.75" customHeight="1" x14ac:dyDescent="0.2">
      <c r="A456" s="74"/>
      <c r="B456" s="82" t="s">
        <v>255</v>
      </c>
      <c r="C456" s="70"/>
      <c r="D456" s="79">
        <v>58</v>
      </c>
    </row>
    <row r="457" spans="1:4" ht="18" customHeight="1" x14ac:dyDescent="0.2">
      <c r="A457" s="74"/>
      <c r="B457" s="82" t="s">
        <v>401</v>
      </c>
      <c r="C457" s="70"/>
      <c r="D457" s="79">
        <v>436</v>
      </c>
    </row>
    <row r="458" spans="1:4" ht="16.5" customHeight="1" x14ac:dyDescent="0.2">
      <c r="A458" s="74"/>
      <c r="B458" s="82" t="s">
        <v>402</v>
      </c>
      <c r="C458" s="70"/>
      <c r="D458" s="79">
        <v>117</v>
      </c>
    </row>
    <row r="459" spans="1:4" ht="18.75" customHeight="1" x14ac:dyDescent="0.2">
      <c r="A459" s="74"/>
      <c r="B459" s="82" t="s">
        <v>256</v>
      </c>
      <c r="C459" s="70"/>
      <c r="D459" s="79">
        <v>12</v>
      </c>
    </row>
    <row r="460" spans="1:4" ht="18" customHeight="1" x14ac:dyDescent="0.2">
      <c r="A460" s="74"/>
      <c r="B460" s="82" t="s">
        <v>465</v>
      </c>
      <c r="C460" s="70"/>
      <c r="D460" s="79">
        <v>108</v>
      </c>
    </row>
  </sheetData>
  <sortState ref="B451:D455">
    <sortCondition ref="B451"/>
  </sortState>
  <mergeCells count="41">
    <mergeCell ref="A416:B416"/>
    <mergeCell ref="A418:B418"/>
    <mergeCell ref="A453:B453"/>
    <mergeCell ref="A427:B427"/>
    <mergeCell ref="A439:B439"/>
    <mergeCell ref="A444:B444"/>
    <mergeCell ref="A446:B446"/>
    <mergeCell ref="A448:B448"/>
    <mergeCell ref="A243:B243"/>
    <mergeCell ref="A273:D274"/>
    <mergeCell ref="A276:B276"/>
    <mergeCell ref="A278:B278"/>
    <mergeCell ref="A411:B411"/>
    <mergeCell ref="A393:B393"/>
    <mergeCell ref="A398:B398"/>
    <mergeCell ref="A400:B400"/>
    <mergeCell ref="A402:B402"/>
    <mergeCell ref="A380:B380"/>
    <mergeCell ref="A360:B360"/>
    <mergeCell ref="A61:B61"/>
    <mergeCell ref="A20:B20"/>
    <mergeCell ref="A23:B23"/>
    <mergeCell ref="A25:B25"/>
    <mergeCell ref="A35:B35"/>
    <mergeCell ref="A37:B37"/>
    <mergeCell ref="A237:B237"/>
    <mergeCell ref="A13:B13"/>
    <mergeCell ref="D2:D3"/>
    <mergeCell ref="D4:D5"/>
    <mergeCell ref="A6:D7"/>
    <mergeCell ref="A9:B9"/>
    <mergeCell ref="A11:B11"/>
    <mergeCell ref="A65:D66"/>
    <mergeCell ref="A68:B68"/>
    <mergeCell ref="A70:B70"/>
    <mergeCell ref="A177:B177"/>
    <mergeCell ref="A218:B218"/>
    <mergeCell ref="A49:B49"/>
    <mergeCell ref="A39:B39"/>
    <mergeCell ref="A45:B45"/>
    <mergeCell ref="A51:B51"/>
  </mergeCells>
  <hyperlinks>
    <hyperlink ref="D1" location="Índice!A1" display="índice"/>
  </hyperlinks>
  <printOptions horizontalCentered="1"/>
  <pageMargins left="0.17" right="0.17" top="0.15748031496062992" bottom="0.15748031496062992" header="0" footer="0"/>
  <pageSetup paperSize="9" scale="60" orientation="portrait" r:id="rId1"/>
  <headerFooter alignWithMargins="0"/>
  <rowBreaks count="5" manualBreakCount="5">
    <brk id="46" max="3" man="1"/>
    <brk id="148" max="3" man="1"/>
    <brk id="186" max="3" man="1"/>
    <brk id="240" max="3" man="1"/>
    <brk id="353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148"/>
  <sheetViews>
    <sheetView showGridLines="0" zoomScale="85" zoomScaleNormal="85" zoomScaleSheetLayoutView="100" workbookViewId="0">
      <pane ySplit="7" topLeftCell="A8" activePane="bottomLeft" state="frozen"/>
      <selection activeCell="J241" sqref="J241"/>
      <selection pane="bottomLeft"/>
    </sheetView>
  </sheetViews>
  <sheetFormatPr baseColWidth="10" defaultColWidth="8.5703125" defaultRowHeight="12.75" x14ac:dyDescent="0.2"/>
  <cols>
    <col min="1" max="1" width="3" style="50" customWidth="1"/>
    <col min="2" max="2" width="97.5703125" style="35" customWidth="1"/>
    <col min="3" max="3" width="1.5703125" style="36" customWidth="1"/>
    <col min="4" max="4" width="17.42578125" style="35" customWidth="1"/>
    <col min="5" max="5" width="1.5703125" style="51" customWidth="1"/>
    <col min="6" max="34" width="8.5703125" style="51"/>
    <col min="35" max="255" width="8.5703125" style="35"/>
    <col min="256" max="256" width="3" style="35" customWidth="1"/>
    <col min="257" max="257" width="91.42578125" style="35" customWidth="1"/>
    <col min="258" max="258" width="1.5703125" style="35" customWidth="1"/>
    <col min="259" max="259" width="0" style="35" hidden="1" customWidth="1"/>
    <col min="260" max="260" width="17.42578125" style="35" customWidth="1"/>
    <col min="261" max="261" width="1.5703125" style="35" customWidth="1"/>
    <col min="262" max="511" width="8.5703125" style="35"/>
    <col min="512" max="512" width="3" style="35" customWidth="1"/>
    <col min="513" max="513" width="91.42578125" style="35" customWidth="1"/>
    <col min="514" max="514" width="1.5703125" style="35" customWidth="1"/>
    <col min="515" max="515" width="0" style="35" hidden="1" customWidth="1"/>
    <col min="516" max="516" width="17.42578125" style="35" customWidth="1"/>
    <col min="517" max="517" width="1.5703125" style="35" customWidth="1"/>
    <col min="518" max="767" width="8.5703125" style="35"/>
    <col min="768" max="768" width="3" style="35" customWidth="1"/>
    <col min="769" max="769" width="91.42578125" style="35" customWidth="1"/>
    <col min="770" max="770" width="1.5703125" style="35" customWidth="1"/>
    <col min="771" max="771" width="0" style="35" hidden="1" customWidth="1"/>
    <col min="772" max="772" width="17.42578125" style="35" customWidth="1"/>
    <col min="773" max="773" width="1.5703125" style="35" customWidth="1"/>
    <col min="774" max="1023" width="8.5703125" style="35"/>
    <col min="1024" max="1024" width="3" style="35" customWidth="1"/>
    <col min="1025" max="1025" width="91.42578125" style="35" customWidth="1"/>
    <col min="1026" max="1026" width="1.5703125" style="35" customWidth="1"/>
    <col min="1027" max="1027" width="0" style="35" hidden="1" customWidth="1"/>
    <col min="1028" max="1028" width="17.42578125" style="35" customWidth="1"/>
    <col min="1029" max="1029" width="1.5703125" style="35" customWidth="1"/>
    <col min="1030" max="1279" width="8.5703125" style="35"/>
    <col min="1280" max="1280" width="3" style="35" customWidth="1"/>
    <col min="1281" max="1281" width="91.42578125" style="35" customWidth="1"/>
    <col min="1282" max="1282" width="1.5703125" style="35" customWidth="1"/>
    <col min="1283" max="1283" width="0" style="35" hidden="1" customWidth="1"/>
    <col min="1284" max="1284" width="17.42578125" style="35" customWidth="1"/>
    <col min="1285" max="1285" width="1.5703125" style="35" customWidth="1"/>
    <col min="1286" max="1535" width="8.5703125" style="35"/>
    <col min="1536" max="1536" width="3" style="35" customWidth="1"/>
    <col min="1537" max="1537" width="91.42578125" style="35" customWidth="1"/>
    <col min="1538" max="1538" width="1.5703125" style="35" customWidth="1"/>
    <col min="1539" max="1539" width="0" style="35" hidden="1" customWidth="1"/>
    <col min="1540" max="1540" width="17.42578125" style="35" customWidth="1"/>
    <col min="1541" max="1541" width="1.5703125" style="35" customWidth="1"/>
    <col min="1542" max="1791" width="8.5703125" style="35"/>
    <col min="1792" max="1792" width="3" style="35" customWidth="1"/>
    <col min="1793" max="1793" width="91.42578125" style="35" customWidth="1"/>
    <col min="1794" max="1794" width="1.5703125" style="35" customWidth="1"/>
    <col min="1795" max="1795" width="0" style="35" hidden="1" customWidth="1"/>
    <col min="1796" max="1796" width="17.42578125" style="35" customWidth="1"/>
    <col min="1797" max="1797" width="1.5703125" style="35" customWidth="1"/>
    <col min="1798" max="2047" width="8.5703125" style="35"/>
    <col min="2048" max="2048" width="3" style="35" customWidth="1"/>
    <col min="2049" max="2049" width="91.42578125" style="35" customWidth="1"/>
    <col min="2050" max="2050" width="1.5703125" style="35" customWidth="1"/>
    <col min="2051" max="2051" width="0" style="35" hidden="1" customWidth="1"/>
    <col min="2052" max="2052" width="17.42578125" style="35" customWidth="1"/>
    <col min="2053" max="2053" width="1.5703125" style="35" customWidth="1"/>
    <col min="2054" max="2303" width="8.5703125" style="35"/>
    <col min="2304" max="2304" width="3" style="35" customWidth="1"/>
    <col min="2305" max="2305" width="91.42578125" style="35" customWidth="1"/>
    <col min="2306" max="2306" width="1.5703125" style="35" customWidth="1"/>
    <col min="2307" max="2307" width="0" style="35" hidden="1" customWidth="1"/>
    <col min="2308" max="2308" width="17.42578125" style="35" customWidth="1"/>
    <col min="2309" max="2309" width="1.5703125" style="35" customWidth="1"/>
    <col min="2310" max="2559" width="8.5703125" style="35"/>
    <col min="2560" max="2560" width="3" style="35" customWidth="1"/>
    <col min="2561" max="2561" width="91.42578125" style="35" customWidth="1"/>
    <col min="2562" max="2562" width="1.5703125" style="35" customWidth="1"/>
    <col min="2563" max="2563" width="0" style="35" hidden="1" customWidth="1"/>
    <col min="2564" max="2564" width="17.42578125" style="35" customWidth="1"/>
    <col min="2565" max="2565" width="1.5703125" style="35" customWidth="1"/>
    <col min="2566" max="2815" width="8.5703125" style="35"/>
    <col min="2816" max="2816" width="3" style="35" customWidth="1"/>
    <col min="2817" max="2817" width="91.42578125" style="35" customWidth="1"/>
    <col min="2818" max="2818" width="1.5703125" style="35" customWidth="1"/>
    <col min="2819" max="2819" width="0" style="35" hidden="1" customWidth="1"/>
    <col min="2820" max="2820" width="17.42578125" style="35" customWidth="1"/>
    <col min="2821" max="2821" width="1.5703125" style="35" customWidth="1"/>
    <col min="2822" max="3071" width="8.5703125" style="35"/>
    <col min="3072" max="3072" width="3" style="35" customWidth="1"/>
    <col min="3073" max="3073" width="91.42578125" style="35" customWidth="1"/>
    <col min="3074" max="3074" width="1.5703125" style="35" customWidth="1"/>
    <col min="3075" max="3075" width="0" style="35" hidden="1" customWidth="1"/>
    <col min="3076" max="3076" width="17.42578125" style="35" customWidth="1"/>
    <col min="3077" max="3077" width="1.5703125" style="35" customWidth="1"/>
    <col min="3078" max="3327" width="8.5703125" style="35"/>
    <col min="3328" max="3328" width="3" style="35" customWidth="1"/>
    <col min="3329" max="3329" width="91.42578125" style="35" customWidth="1"/>
    <col min="3330" max="3330" width="1.5703125" style="35" customWidth="1"/>
    <col min="3331" max="3331" width="0" style="35" hidden="1" customWidth="1"/>
    <col min="3332" max="3332" width="17.42578125" style="35" customWidth="1"/>
    <col min="3333" max="3333" width="1.5703125" style="35" customWidth="1"/>
    <col min="3334" max="3583" width="8.5703125" style="35"/>
    <col min="3584" max="3584" width="3" style="35" customWidth="1"/>
    <col min="3585" max="3585" width="91.42578125" style="35" customWidth="1"/>
    <col min="3586" max="3586" width="1.5703125" style="35" customWidth="1"/>
    <col min="3587" max="3587" width="0" style="35" hidden="1" customWidth="1"/>
    <col min="3588" max="3588" width="17.42578125" style="35" customWidth="1"/>
    <col min="3589" max="3589" width="1.5703125" style="35" customWidth="1"/>
    <col min="3590" max="3839" width="8.5703125" style="35"/>
    <col min="3840" max="3840" width="3" style="35" customWidth="1"/>
    <col min="3841" max="3841" width="91.42578125" style="35" customWidth="1"/>
    <col min="3842" max="3842" width="1.5703125" style="35" customWidth="1"/>
    <col min="3843" max="3843" width="0" style="35" hidden="1" customWidth="1"/>
    <col min="3844" max="3844" width="17.42578125" style="35" customWidth="1"/>
    <col min="3845" max="3845" width="1.5703125" style="35" customWidth="1"/>
    <col min="3846" max="4095" width="8.5703125" style="35"/>
    <col min="4096" max="4096" width="3" style="35" customWidth="1"/>
    <col min="4097" max="4097" width="91.42578125" style="35" customWidth="1"/>
    <col min="4098" max="4098" width="1.5703125" style="35" customWidth="1"/>
    <col min="4099" max="4099" width="0" style="35" hidden="1" customWidth="1"/>
    <col min="4100" max="4100" width="17.42578125" style="35" customWidth="1"/>
    <col min="4101" max="4101" width="1.5703125" style="35" customWidth="1"/>
    <col min="4102" max="4351" width="8.5703125" style="35"/>
    <col min="4352" max="4352" width="3" style="35" customWidth="1"/>
    <col min="4353" max="4353" width="91.42578125" style="35" customWidth="1"/>
    <col min="4354" max="4354" width="1.5703125" style="35" customWidth="1"/>
    <col min="4355" max="4355" width="0" style="35" hidden="1" customWidth="1"/>
    <col min="4356" max="4356" width="17.42578125" style="35" customWidth="1"/>
    <col min="4357" max="4357" width="1.5703125" style="35" customWidth="1"/>
    <col min="4358" max="4607" width="8.5703125" style="35"/>
    <col min="4608" max="4608" width="3" style="35" customWidth="1"/>
    <col min="4609" max="4609" width="91.42578125" style="35" customWidth="1"/>
    <col min="4610" max="4610" width="1.5703125" style="35" customWidth="1"/>
    <col min="4611" max="4611" width="0" style="35" hidden="1" customWidth="1"/>
    <col min="4612" max="4612" width="17.42578125" style="35" customWidth="1"/>
    <col min="4613" max="4613" width="1.5703125" style="35" customWidth="1"/>
    <col min="4614" max="4863" width="8.5703125" style="35"/>
    <col min="4864" max="4864" width="3" style="35" customWidth="1"/>
    <col min="4865" max="4865" width="91.42578125" style="35" customWidth="1"/>
    <col min="4866" max="4866" width="1.5703125" style="35" customWidth="1"/>
    <col min="4867" max="4867" width="0" style="35" hidden="1" customWidth="1"/>
    <col min="4868" max="4868" width="17.42578125" style="35" customWidth="1"/>
    <col min="4869" max="4869" width="1.5703125" style="35" customWidth="1"/>
    <col min="4870" max="5119" width="8.5703125" style="35"/>
    <col min="5120" max="5120" width="3" style="35" customWidth="1"/>
    <col min="5121" max="5121" width="91.42578125" style="35" customWidth="1"/>
    <col min="5122" max="5122" width="1.5703125" style="35" customWidth="1"/>
    <col min="5123" max="5123" width="0" style="35" hidden="1" customWidth="1"/>
    <col min="5124" max="5124" width="17.42578125" style="35" customWidth="1"/>
    <col min="5125" max="5125" width="1.5703125" style="35" customWidth="1"/>
    <col min="5126" max="5375" width="8.5703125" style="35"/>
    <col min="5376" max="5376" width="3" style="35" customWidth="1"/>
    <col min="5377" max="5377" width="91.42578125" style="35" customWidth="1"/>
    <col min="5378" max="5378" width="1.5703125" style="35" customWidth="1"/>
    <col min="5379" max="5379" width="0" style="35" hidden="1" customWidth="1"/>
    <col min="5380" max="5380" width="17.42578125" style="35" customWidth="1"/>
    <col min="5381" max="5381" width="1.5703125" style="35" customWidth="1"/>
    <col min="5382" max="5631" width="8.5703125" style="35"/>
    <col min="5632" max="5632" width="3" style="35" customWidth="1"/>
    <col min="5633" max="5633" width="91.42578125" style="35" customWidth="1"/>
    <col min="5634" max="5634" width="1.5703125" style="35" customWidth="1"/>
    <col min="5635" max="5635" width="0" style="35" hidden="1" customWidth="1"/>
    <col min="5636" max="5636" width="17.42578125" style="35" customWidth="1"/>
    <col min="5637" max="5637" width="1.5703125" style="35" customWidth="1"/>
    <col min="5638" max="5887" width="8.5703125" style="35"/>
    <col min="5888" max="5888" width="3" style="35" customWidth="1"/>
    <col min="5889" max="5889" width="91.42578125" style="35" customWidth="1"/>
    <col min="5890" max="5890" width="1.5703125" style="35" customWidth="1"/>
    <col min="5891" max="5891" width="0" style="35" hidden="1" customWidth="1"/>
    <col min="5892" max="5892" width="17.42578125" style="35" customWidth="1"/>
    <col min="5893" max="5893" width="1.5703125" style="35" customWidth="1"/>
    <col min="5894" max="6143" width="8.5703125" style="35"/>
    <col min="6144" max="6144" width="3" style="35" customWidth="1"/>
    <col min="6145" max="6145" width="91.42578125" style="35" customWidth="1"/>
    <col min="6146" max="6146" width="1.5703125" style="35" customWidth="1"/>
    <col min="6147" max="6147" width="0" style="35" hidden="1" customWidth="1"/>
    <col min="6148" max="6148" width="17.42578125" style="35" customWidth="1"/>
    <col min="6149" max="6149" width="1.5703125" style="35" customWidth="1"/>
    <col min="6150" max="6399" width="8.5703125" style="35"/>
    <col min="6400" max="6400" width="3" style="35" customWidth="1"/>
    <col min="6401" max="6401" width="91.42578125" style="35" customWidth="1"/>
    <col min="6402" max="6402" width="1.5703125" style="35" customWidth="1"/>
    <col min="6403" max="6403" width="0" style="35" hidden="1" customWidth="1"/>
    <col min="6404" max="6404" width="17.42578125" style="35" customWidth="1"/>
    <col min="6405" max="6405" width="1.5703125" style="35" customWidth="1"/>
    <col min="6406" max="6655" width="8.5703125" style="35"/>
    <col min="6656" max="6656" width="3" style="35" customWidth="1"/>
    <col min="6657" max="6657" width="91.42578125" style="35" customWidth="1"/>
    <col min="6658" max="6658" width="1.5703125" style="35" customWidth="1"/>
    <col min="6659" max="6659" width="0" style="35" hidden="1" customWidth="1"/>
    <col min="6660" max="6660" width="17.42578125" style="35" customWidth="1"/>
    <col min="6661" max="6661" width="1.5703125" style="35" customWidth="1"/>
    <col min="6662" max="6911" width="8.5703125" style="35"/>
    <col min="6912" max="6912" width="3" style="35" customWidth="1"/>
    <col min="6913" max="6913" width="91.42578125" style="35" customWidth="1"/>
    <col min="6914" max="6914" width="1.5703125" style="35" customWidth="1"/>
    <col min="6915" max="6915" width="0" style="35" hidden="1" customWidth="1"/>
    <col min="6916" max="6916" width="17.42578125" style="35" customWidth="1"/>
    <col min="6917" max="6917" width="1.5703125" style="35" customWidth="1"/>
    <col min="6918" max="7167" width="8.5703125" style="35"/>
    <col min="7168" max="7168" width="3" style="35" customWidth="1"/>
    <col min="7169" max="7169" width="91.42578125" style="35" customWidth="1"/>
    <col min="7170" max="7170" width="1.5703125" style="35" customWidth="1"/>
    <col min="7171" max="7171" width="0" style="35" hidden="1" customWidth="1"/>
    <col min="7172" max="7172" width="17.42578125" style="35" customWidth="1"/>
    <col min="7173" max="7173" width="1.5703125" style="35" customWidth="1"/>
    <col min="7174" max="7423" width="8.5703125" style="35"/>
    <col min="7424" max="7424" width="3" style="35" customWidth="1"/>
    <col min="7425" max="7425" width="91.42578125" style="35" customWidth="1"/>
    <col min="7426" max="7426" width="1.5703125" style="35" customWidth="1"/>
    <col min="7427" max="7427" width="0" style="35" hidden="1" customWidth="1"/>
    <col min="7428" max="7428" width="17.42578125" style="35" customWidth="1"/>
    <col min="7429" max="7429" width="1.5703125" style="35" customWidth="1"/>
    <col min="7430" max="7679" width="8.5703125" style="35"/>
    <col min="7680" max="7680" width="3" style="35" customWidth="1"/>
    <col min="7681" max="7681" width="91.42578125" style="35" customWidth="1"/>
    <col min="7682" max="7682" width="1.5703125" style="35" customWidth="1"/>
    <col min="7683" max="7683" width="0" style="35" hidden="1" customWidth="1"/>
    <col min="7684" max="7684" width="17.42578125" style="35" customWidth="1"/>
    <col min="7685" max="7685" width="1.5703125" style="35" customWidth="1"/>
    <col min="7686" max="7935" width="8.5703125" style="35"/>
    <col min="7936" max="7936" width="3" style="35" customWidth="1"/>
    <col min="7937" max="7937" width="91.42578125" style="35" customWidth="1"/>
    <col min="7938" max="7938" width="1.5703125" style="35" customWidth="1"/>
    <col min="7939" max="7939" width="0" style="35" hidden="1" customWidth="1"/>
    <col min="7940" max="7940" width="17.42578125" style="35" customWidth="1"/>
    <col min="7941" max="7941" width="1.5703125" style="35" customWidth="1"/>
    <col min="7942" max="8191" width="8.5703125" style="35"/>
    <col min="8192" max="8192" width="3" style="35" customWidth="1"/>
    <col min="8193" max="8193" width="91.42578125" style="35" customWidth="1"/>
    <col min="8194" max="8194" width="1.5703125" style="35" customWidth="1"/>
    <col min="8195" max="8195" width="0" style="35" hidden="1" customWidth="1"/>
    <col min="8196" max="8196" width="17.42578125" style="35" customWidth="1"/>
    <col min="8197" max="8197" width="1.5703125" style="35" customWidth="1"/>
    <col min="8198" max="8447" width="8.5703125" style="35"/>
    <col min="8448" max="8448" width="3" style="35" customWidth="1"/>
    <col min="8449" max="8449" width="91.42578125" style="35" customWidth="1"/>
    <col min="8450" max="8450" width="1.5703125" style="35" customWidth="1"/>
    <col min="8451" max="8451" width="0" style="35" hidden="1" customWidth="1"/>
    <col min="8452" max="8452" width="17.42578125" style="35" customWidth="1"/>
    <col min="8453" max="8453" width="1.5703125" style="35" customWidth="1"/>
    <col min="8454" max="8703" width="8.5703125" style="35"/>
    <col min="8704" max="8704" width="3" style="35" customWidth="1"/>
    <col min="8705" max="8705" width="91.42578125" style="35" customWidth="1"/>
    <col min="8706" max="8706" width="1.5703125" style="35" customWidth="1"/>
    <col min="8707" max="8707" width="0" style="35" hidden="1" customWidth="1"/>
    <col min="8708" max="8708" width="17.42578125" style="35" customWidth="1"/>
    <col min="8709" max="8709" width="1.5703125" style="35" customWidth="1"/>
    <col min="8710" max="8959" width="8.5703125" style="35"/>
    <col min="8960" max="8960" width="3" style="35" customWidth="1"/>
    <col min="8961" max="8961" width="91.42578125" style="35" customWidth="1"/>
    <col min="8962" max="8962" width="1.5703125" style="35" customWidth="1"/>
    <col min="8963" max="8963" width="0" style="35" hidden="1" customWidth="1"/>
    <col min="8964" max="8964" width="17.42578125" style="35" customWidth="1"/>
    <col min="8965" max="8965" width="1.5703125" style="35" customWidth="1"/>
    <col min="8966" max="9215" width="8.5703125" style="35"/>
    <col min="9216" max="9216" width="3" style="35" customWidth="1"/>
    <col min="9217" max="9217" width="91.42578125" style="35" customWidth="1"/>
    <col min="9218" max="9218" width="1.5703125" style="35" customWidth="1"/>
    <col min="9219" max="9219" width="0" style="35" hidden="1" customWidth="1"/>
    <col min="9220" max="9220" width="17.42578125" style="35" customWidth="1"/>
    <col min="9221" max="9221" width="1.5703125" style="35" customWidth="1"/>
    <col min="9222" max="9471" width="8.5703125" style="35"/>
    <col min="9472" max="9472" width="3" style="35" customWidth="1"/>
    <col min="9473" max="9473" width="91.42578125" style="35" customWidth="1"/>
    <col min="9474" max="9474" width="1.5703125" style="35" customWidth="1"/>
    <col min="9475" max="9475" width="0" style="35" hidden="1" customWidth="1"/>
    <col min="9476" max="9476" width="17.42578125" style="35" customWidth="1"/>
    <col min="9477" max="9477" width="1.5703125" style="35" customWidth="1"/>
    <col min="9478" max="9727" width="8.5703125" style="35"/>
    <col min="9728" max="9728" width="3" style="35" customWidth="1"/>
    <col min="9729" max="9729" width="91.42578125" style="35" customWidth="1"/>
    <col min="9730" max="9730" width="1.5703125" style="35" customWidth="1"/>
    <col min="9731" max="9731" width="0" style="35" hidden="1" customWidth="1"/>
    <col min="9732" max="9732" width="17.42578125" style="35" customWidth="1"/>
    <col min="9733" max="9733" width="1.5703125" style="35" customWidth="1"/>
    <col min="9734" max="9983" width="8.5703125" style="35"/>
    <col min="9984" max="9984" width="3" style="35" customWidth="1"/>
    <col min="9985" max="9985" width="91.42578125" style="35" customWidth="1"/>
    <col min="9986" max="9986" width="1.5703125" style="35" customWidth="1"/>
    <col min="9987" max="9987" width="0" style="35" hidden="1" customWidth="1"/>
    <col min="9988" max="9988" width="17.42578125" style="35" customWidth="1"/>
    <col min="9989" max="9989" width="1.5703125" style="35" customWidth="1"/>
    <col min="9990" max="10239" width="8.5703125" style="35"/>
    <col min="10240" max="10240" width="3" style="35" customWidth="1"/>
    <col min="10241" max="10241" width="91.42578125" style="35" customWidth="1"/>
    <col min="10242" max="10242" width="1.5703125" style="35" customWidth="1"/>
    <col min="10243" max="10243" width="0" style="35" hidden="1" customWidth="1"/>
    <col min="10244" max="10244" width="17.42578125" style="35" customWidth="1"/>
    <col min="10245" max="10245" width="1.5703125" style="35" customWidth="1"/>
    <col min="10246" max="10495" width="8.5703125" style="35"/>
    <col min="10496" max="10496" width="3" style="35" customWidth="1"/>
    <col min="10497" max="10497" width="91.42578125" style="35" customWidth="1"/>
    <col min="10498" max="10498" width="1.5703125" style="35" customWidth="1"/>
    <col min="10499" max="10499" width="0" style="35" hidden="1" customWidth="1"/>
    <col min="10500" max="10500" width="17.42578125" style="35" customWidth="1"/>
    <col min="10501" max="10501" width="1.5703125" style="35" customWidth="1"/>
    <col min="10502" max="10751" width="8.5703125" style="35"/>
    <col min="10752" max="10752" width="3" style="35" customWidth="1"/>
    <col min="10753" max="10753" width="91.42578125" style="35" customWidth="1"/>
    <col min="10754" max="10754" width="1.5703125" style="35" customWidth="1"/>
    <col min="10755" max="10755" width="0" style="35" hidden="1" customWidth="1"/>
    <col min="10756" max="10756" width="17.42578125" style="35" customWidth="1"/>
    <col min="10757" max="10757" width="1.5703125" style="35" customWidth="1"/>
    <col min="10758" max="11007" width="8.5703125" style="35"/>
    <col min="11008" max="11008" width="3" style="35" customWidth="1"/>
    <col min="11009" max="11009" width="91.42578125" style="35" customWidth="1"/>
    <col min="11010" max="11010" width="1.5703125" style="35" customWidth="1"/>
    <col min="11011" max="11011" width="0" style="35" hidden="1" customWidth="1"/>
    <col min="11012" max="11012" width="17.42578125" style="35" customWidth="1"/>
    <col min="11013" max="11013" width="1.5703125" style="35" customWidth="1"/>
    <col min="11014" max="11263" width="8.5703125" style="35"/>
    <col min="11264" max="11264" width="3" style="35" customWidth="1"/>
    <col min="11265" max="11265" width="91.42578125" style="35" customWidth="1"/>
    <col min="11266" max="11266" width="1.5703125" style="35" customWidth="1"/>
    <col min="11267" max="11267" width="0" style="35" hidden="1" customWidth="1"/>
    <col min="11268" max="11268" width="17.42578125" style="35" customWidth="1"/>
    <col min="11269" max="11269" width="1.5703125" style="35" customWidth="1"/>
    <col min="11270" max="11519" width="8.5703125" style="35"/>
    <col min="11520" max="11520" width="3" style="35" customWidth="1"/>
    <col min="11521" max="11521" width="91.42578125" style="35" customWidth="1"/>
    <col min="11522" max="11522" width="1.5703125" style="35" customWidth="1"/>
    <col min="11523" max="11523" width="0" style="35" hidden="1" customWidth="1"/>
    <col min="11524" max="11524" width="17.42578125" style="35" customWidth="1"/>
    <col min="11525" max="11525" width="1.5703125" style="35" customWidth="1"/>
    <col min="11526" max="11775" width="8.5703125" style="35"/>
    <col min="11776" max="11776" width="3" style="35" customWidth="1"/>
    <col min="11777" max="11777" width="91.42578125" style="35" customWidth="1"/>
    <col min="11778" max="11778" width="1.5703125" style="35" customWidth="1"/>
    <col min="11779" max="11779" width="0" style="35" hidden="1" customWidth="1"/>
    <col min="11780" max="11780" width="17.42578125" style="35" customWidth="1"/>
    <col min="11781" max="11781" width="1.5703125" style="35" customWidth="1"/>
    <col min="11782" max="12031" width="8.5703125" style="35"/>
    <col min="12032" max="12032" width="3" style="35" customWidth="1"/>
    <col min="12033" max="12033" width="91.42578125" style="35" customWidth="1"/>
    <col min="12034" max="12034" width="1.5703125" style="35" customWidth="1"/>
    <col min="12035" max="12035" width="0" style="35" hidden="1" customWidth="1"/>
    <col min="12036" max="12036" width="17.42578125" style="35" customWidth="1"/>
    <col min="12037" max="12037" width="1.5703125" style="35" customWidth="1"/>
    <col min="12038" max="12287" width="8.5703125" style="35"/>
    <col min="12288" max="12288" width="3" style="35" customWidth="1"/>
    <col min="12289" max="12289" width="91.42578125" style="35" customWidth="1"/>
    <col min="12290" max="12290" width="1.5703125" style="35" customWidth="1"/>
    <col min="12291" max="12291" width="0" style="35" hidden="1" customWidth="1"/>
    <col min="12292" max="12292" width="17.42578125" style="35" customWidth="1"/>
    <col min="12293" max="12293" width="1.5703125" style="35" customWidth="1"/>
    <col min="12294" max="12543" width="8.5703125" style="35"/>
    <col min="12544" max="12544" width="3" style="35" customWidth="1"/>
    <col min="12545" max="12545" width="91.42578125" style="35" customWidth="1"/>
    <col min="12546" max="12546" width="1.5703125" style="35" customWidth="1"/>
    <col min="12547" max="12547" width="0" style="35" hidden="1" customWidth="1"/>
    <col min="12548" max="12548" width="17.42578125" style="35" customWidth="1"/>
    <col min="12549" max="12549" width="1.5703125" style="35" customWidth="1"/>
    <col min="12550" max="12799" width="8.5703125" style="35"/>
    <col min="12800" max="12800" width="3" style="35" customWidth="1"/>
    <col min="12801" max="12801" width="91.42578125" style="35" customWidth="1"/>
    <col min="12802" max="12802" width="1.5703125" style="35" customWidth="1"/>
    <col min="12803" max="12803" width="0" style="35" hidden="1" customWidth="1"/>
    <col min="12804" max="12804" width="17.42578125" style="35" customWidth="1"/>
    <col min="12805" max="12805" width="1.5703125" style="35" customWidth="1"/>
    <col min="12806" max="13055" width="8.5703125" style="35"/>
    <col min="13056" max="13056" width="3" style="35" customWidth="1"/>
    <col min="13057" max="13057" width="91.42578125" style="35" customWidth="1"/>
    <col min="13058" max="13058" width="1.5703125" style="35" customWidth="1"/>
    <col min="13059" max="13059" width="0" style="35" hidden="1" customWidth="1"/>
    <col min="13060" max="13060" width="17.42578125" style="35" customWidth="1"/>
    <col min="13061" max="13061" width="1.5703125" style="35" customWidth="1"/>
    <col min="13062" max="13311" width="8.5703125" style="35"/>
    <col min="13312" max="13312" width="3" style="35" customWidth="1"/>
    <col min="13313" max="13313" width="91.42578125" style="35" customWidth="1"/>
    <col min="13314" max="13314" width="1.5703125" style="35" customWidth="1"/>
    <col min="13315" max="13315" width="0" style="35" hidden="1" customWidth="1"/>
    <col min="13316" max="13316" width="17.42578125" style="35" customWidth="1"/>
    <col min="13317" max="13317" width="1.5703125" style="35" customWidth="1"/>
    <col min="13318" max="13567" width="8.5703125" style="35"/>
    <col min="13568" max="13568" width="3" style="35" customWidth="1"/>
    <col min="13569" max="13569" width="91.42578125" style="35" customWidth="1"/>
    <col min="13570" max="13570" width="1.5703125" style="35" customWidth="1"/>
    <col min="13571" max="13571" width="0" style="35" hidden="1" customWidth="1"/>
    <col min="13572" max="13572" width="17.42578125" style="35" customWidth="1"/>
    <col min="13573" max="13573" width="1.5703125" style="35" customWidth="1"/>
    <col min="13574" max="13823" width="8.5703125" style="35"/>
    <col min="13824" max="13824" width="3" style="35" customWidth="1"/>
    <col min="13825" max="13825" width="91.42578125" style="35" customWidth="1"/>
    <col min="13826" max="13826" width="1.5703125" style="35" customWidth="1"/>
    <col min="13827" max="13827" width="0" style="35" hidden="1" customWidth="1"/>
    <col min="13828" max="13828" width="17.42578125" style="35" customWidth="1"/>
    <col min="13829" max="13829" width="1.5703125" style="35" customWidth="1"/>
    <col min="13830" max="14079" width="8.5703125" style="35"/>
    <col min="14080" max="14080" width="3" style="35" customWidth="1"/>
    <col min="14081" max="14081" width="91.42578125" style="35" customWidth="1"/>
    <col min="14082" max="14082" width="1.5703125" style="35" customWidth="1"/>
    <col min="14083" max="14083" width="0" style="35" hidden="1" customWidth="1"/>
    <col min="14084" max="14084" width="17.42578125" style="35" customWidth="1"/>
    <col min="14085" max="14085" width="1.5703125" style="35" customWidth="1"/>
    <col min="14086" max="14335" width="8.5703125" style="35"/>
    <col min="14336" max="14336" width="3" style="35" customWidth="1"/>
    <col min="14337" max="14337" width="91.42578125" style="35" customWidth="1"/>
    <col min="14338" max="14338" width="1.5703125" style="35" customWidth="1"/>
    <col min="14339" max="14339" width="0" style="35" hidden="1" customWidth="1"/>
    <col min="14340" max="14340" width="17.42578125" style="35" customWidth="1"/>
    <col min="14341" max="14341" width="1.5703125" style="35" customWidth="1"/>
    <col min="14342" max="14591" width="8.5703125" style="35"/>
    <col min="14592" max="14592" width="3" style="35" customWidth="1"/>
    <col min="14593" max="14593" width="91.42578125" style="35" customWidth="1"/>
    <col min="14594" max="14594" width="1.5703125" style="35" customWidth="1"/>
    <col min="14595" max="14595" width="0" style="35" hidden="1" customWidth="1"/>
    <col min="14596" max="14596" width="17.42578125" style="35" customWidth="1"/>
    <col min="14597" max="14597" width="1.5703125" style="35" customWidth="1"/>
    <col min="14598" max="14847" width="8.5703125" style="35"/>
    <col min="14848" max="14848" width="3" style="35" customWidth="1"/>
    <col min="14849" max="14849" width="91.42578125" style="35" customWidth="1"/>
    <col min="14850" max="14850" width="1.5703125" style="35" customWidth="1"/>
    <col min="14851" max="14851" width="0" style="35" hidden="1" customWidth="1"/>
    <col min="14852" max="14852" width="17.42578125" style="35" customWidth="1"/>
    <col min="14853" max="14853" width="1.5703125" style="35" customWidth="1"/>
    <col min="14854" max="15103" width="8.5703125" style="35"/>
    <col min="15104" max="15104" width="3" style="35" customWidth="1"/>
    <col min="15105" max="15105" width="91.42578125" style="35" customWidth="1"/>
    <col min="15106" max="15106" width="1.5703125" style="35" customWidth="1"/>
    <col min="15107" max="15107" width="0" style="35" hidden="1" customWidth="1"/>
    <col min="15108" max="15108" width="17.42578125" style="35" customWidth="1"/>
    <col min="15109" max="15109" width="1.5703125" style="35" customWidth="1"/>
    <col min="15110" max="15359" width="8.5703125" style="35"/>
    <col min="15360" max="15360" width="3" style="35" customWidth="1"/>
    <col min="15361" max="15361" width="91.42578125" style="35" customWidth="1"/>
    <col min="15362" max="15362" width="1.5703125" style="35" customWidth="1"/>
    <col min="15363" max="15363" width="0" style="35" hidden="1" customWidth="1"/>
    <col min="15364" max="15364" width="17.42578125" style="35" customWidth="1"/>
    <col min="15365" max="15365" width="1.5703125" style="35" customWidth="1"/>
    <col min="15366" max="15615" width="8.5703125" style="35"/>
    <col min="15616" max="15616" width="3" style="35" customWidth="1"/>
    <col min="15617" max="15617" width="91.42578125" style="35" customWidth="1"/>
    <col min="15618" max="15618" width="1.5703125" style="35" customWidth="1"/>
    <col min="15619" max="15619" width="0" style="35" hidden="1" customWidth="1"/>
    <col min="15620" max="15620" width="17.42578125" style="35" customWidth="1"/>
    <col min="15621" max="15621" width="1.5703125" style="35" customWidth="1"/>
    <col min="15622" max="15871" width="8.5703125" style="35"/>
    <col min="15872" max="15872" width="3" style="35" customWidth="1"/>
    <col min="15873" max="15873" width="91.42578125" style="35" customWidth="1"/>
    <col min="15874" max="15874" width="1.5703125" style="35" customWidth="1"/>
    <col min="15875" max="15875" width="0" style="35" hidden="1" customWidth="1"/>
    <col min="15876" max="15876" width="17.42578125" style="35" customWidth="1"/>
    <col min="15877" max="15877" width="1.5703125" style="35" customWidth="1"/>
    <col min="15878" max="16127" width="8.5703125" style="35"/>
    <col min="16128" max="16128" width="3" style="35" customWidth="1"/>
    <col min="16129" max="16129" width="91.42578125" style="35" customWidth="1"/>
    <col min="16130" max="16130" width="1.5703125" style="35" customWidth="1"/>
    <col min="16131" max="16131" width="0" style="35" hidden="1" customWidth="1"/>
    <col min="16132" max="16132" width="17.42578125" style="35" customWidth="1"/>
    <col min="16133" max="16133" width="1.5703125" style="35" customWidth="1"/>
    <col min="16134" max="16384" width="8.5703125" style="35"/>
  </cols>
  <sheetData>
    <row r="1" spans="1:219" ht="18" customHeight="1" x14ac:dyDescent="0.25">
      <c r="A1" s="34" t="s">
        <v>257</v>
      </c>
      <c r="D1" s="33"/>
    </row>
    <row r="2" spans="1:219" s="40" customFormat="1" ht="15" customHeight="1" x14ac:dyDescent="0.25">
      <c r="A2" s="37" t="s">
        <v>9</v>
      </c>
      <c r="B2" s="38"/>
      <c r="C2" s="39"/>
      <c r="D2" s="13" t="s">
        <v>8</v>
      </c>
      <c r="E2" s="5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</row>
    <row r="3" spans="1:219" s="40" customFormat="1" ht="15" x14ac:dyDescent="0.25">
      <c r="A3" s="41"/>
      <c r="B3" s="38"/>
      <c r="C3" s="39"/>
      <c r="D3" s="33"/>
      <c r="E3" s="52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</row>
    <row r="4" spans="1:219" s="40" customFormat="1" ht="15.75" x14ac:dyDescent="0.25">
      <c r="A4" s="42" t="s">
        <v>406</v>
      </c>
      <c r="B4" s="38"/>
      <c r="C4" s="39"/>
      <c r="D4" s="130"/>
      <c r="E4" s="52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</row>
    <row r="5" spans="1:219" s="40" customFormat="1" ht="15.75" x14ac:dyDescent="0.25">
      <c r="A5" s="42"/>
      <c r="B5" s="38"/>
      <c r="C5" s="39"/>
      <c r="D5" s="130"/>
      <c r="E5" s="52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</row>
    <row r="6" spans="1:219" s="44" customFormat="1" ht="15" customHeight="1" x14ac:dyDescent="0.2">
      <c r="A6" s="127" t="s">
        <v>258</v>
      </c>
      <c r="B6" s="127"/>
      <c r="C6" s="127"/>
      <c r="D6" s="127"/>
      <c r="E6" s="54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</row>
    <row r="7" spans="1:219" s="44" customFormat="1" ht="15" customHeight="1" x14ac:dyDescent="0.2">
      <c r="A7" s="127"/>
      <c r="B7" s="127"/>
      <c r="C7" s="127"/>
      <c r="D7" s="127"/>
      <c r="E7" s="55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</row>
    <row r="8" spans="1:219" s="47" customFormat="1" ht="8.1" customHeight="1" x14ac:dyDescent="0.2">
      <c r="A8" s="74"/>
      <c r="B8" s="75"/>
      <c r="C8" s="93"/>
      <c r="D8" s="76"/>
      <c r="E8" s="56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</row>
    <row r="9" spans="1:219" s="48" customFormat="1" ht="22.35" customHeight="1" x14ac:dyDescent="0.2">
      <c r="A9" s="128" t="s">
        <v>311</v>
      </c>
      <c r="B9" s="128"/>
      <c r="C9" s="94"/>
      <c r="D9" s="78">
        <f>D11+D19</f>
        <v>84</v>
      </c>
      <c r="E9" s="55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</row>
    <row r="10" spans="1:219" s="47" customFormat="1" ht="8.1" customHeight="1" x14ac:dyDescent="0.2">
      <c r="A10" s="74"/>
      <c r="B10" s="75"/>
      <c r="C10" s="93"/>
      <c r="D10" s="79"/>
      <c r="E10" s="56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</row>
    <row r="11" spans="1:219" s="48" customFormat="1" ht="22.35" customHeight="1" x14ac:dyDescent="0.2">
      <c r="A11" s="124" t="s">
        <v>11</v>
      </c>
      <c r="B11" s="124"/>
      <c r="C11" s="94"/>
      <c r="D11" s="80">
        <f>D13</f>
        <v>9</v>
      </c>
      <c r="E11" s="55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</row>
    <row r="12" spans="1:219" s="47" customFormat="1" ht="8.1" customHeight="1" x14ac:dyDescent="0.2">
      <c r="A12" s="74"/>
      <c r="B12" s="81"/>
      <c r="C12" s="93"/>
      <c r="D12" s="79"/>
      <c r="E12" s="56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</row>
    <row r="13" spans="1:219" s="48" customFormat="1" ht="22.35" customHeight="1" x14ac:dyDescent="0.2">
      <c r="A13" s="125" t="s">
        <v>12</v>
      </c>
      <c r="B13" s="125"/>
      <c r="C13" s="94"/>
      <c r="D13" s="80">
        <f>SUM(D15:D17)</f>
        <v>9</v>
      </c>
      <c r="E13" s="55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</row>
    <row r="14" spans="1:219" s="47" customFormat="1" ht="8.1" customHeight="1" x14ac:dyDescent="0.2">
      <c r="A14" s="74"/>
      <c r="B14" s="81"/>
      <c r="C14" s="93"/>
      <c r="D14" s="79"/>
      <c r="E14" s="56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</row>
    <row r="15" spans="1:219" s="47" customFormat="1" ht="20.25" customHeight="1" x14ac:dyDescent="0.2">
      <c r="A15" s="74"/>
      <c r="B15" s="81" t="s">
        <v>335</v>
      </c>
      <c r="C15" s="93"/>
      <c r="D15" s="79">
        <v>7</v>
      </c>
      <c r="E15" s="56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</row>
    <row r="16" spans="1:219" s="47" customFormat="1" ht="20.100000000000001" customHeight="1" x14ac:dyDescent="0.2">
      <c r="A16" s="74"/>
      <c r="B16" s="95" t="s">
        <v>259</v>
      </c>
      <c r="C16" s="93"/>
      <c r="D16" s="79">
        <v>2</v>
      </c>
      <c r="E16" s="56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</row>
    <row r="17" spans="1:219" s="47" customFormat="1" ht="8.1" customHeight="1" x14ac:dyDescent="0.2">
      <c r="A17" s="74"/>
      <c r="B17" s="82"/>
      <c r="C17" s="93"/>
      <c r="D17" s="79"/>
      <c r="E17" s="56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</row>
    <row r="18" spans="1:219" s="47" customFormat="1" ht="8.1" customHeight="1" x14ac:dyDescent="0.2">
      <c r="A18" s="74"/>
      <c r="B18" s="81"/>
      <c r="C18" s="93"/>
      <c r="D18" s="79"/>
      <c r="E18" s="5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</row>
    <row r="19" spans="1:219" s="47" customFormat="1" ht="20.100000000000001" customHeight="1" x14ac:dyDescent="0.2">
      <c r="A19" s="124" t="s">
        <v>28</v>
      </c>
      <c r="B19" s="124"/>
      <c r="C19" s="94"/>
      <c r="D19" s="80">
        <f>D21</f>
        <v>75</v>
      </c>
      <c r="E19" s="56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</row>
    <row r="20" spans="1:219" s="47" customFormat="1" ht="20.100000000000001" customHeight="1" x14ac:dyDescent="0.2">
      <c r="A20" s="74"/>
      <c r="B20" s="81"/>
      <c r="C20" s="93"/>
      <c r="D20" s="79"/>
      <c r="E20" s="56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</row>
    <row r="21" spans="1:219" s="47" customFormat="1" ht="20.100000000000001" customHeight="1" x14ac:dyDescent="0.2">
      <c r="A21" s="125" t="s">
        <v>29</v>
      </c>
      <c r="B21" s="125"/>
      <c r="C21" s="94"/>
      <c r="D21" s="80">
        <f>SUM(D23:D25)</f>
        <v>75</v>
      </c>
      <c r="E21" s="56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</row>
    <row r="22" spans="1:219" s="47" customFormat="1" ht="9" customHeight="1" x14ac:dyDescent="0.2">
      <c r="A22" s="74"/>
      <c r="B22" s="81"/>
      <c r="C22" s="93"/>
      <c r="D22" s="79"/>
      <c r="E22" s="56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</row>
    <row r="23" spans="1:219" s="47" customFormat="1" ht="20.100000000000001" customHeight="1" x14ac:dyDescent="0.2">
      <c r="A23" s="74"/>
      <c r="B23" s="95" t="s">
        <v>260</v>
      </c>
      <c r="C23" s="93"/>
      <c r="D23" s="79">
        <v>15</v>
      </c>
      <c r="E23" s="56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</row>
    <row r="24" spans="1:219" s="47" customFormat="1" ht="20.100000000000001" customHeight="1" x14ac:dyDescent="0.2">
      <c r="A24" s="74"/>
      <c r="B24" s="95" t="s">
        <v>261</v>
      </c>
      <c r="C24" s="93"/>
      <c r="D24" s="79">
        <v>52</v>
      </c>
      <c r="E24" s="56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</row>
    <row r="25" spans="1:219" s="47" customFormat="1" ht="20.100000000000001" customHeight="1" x14ac:dyDescent="0.2">
      <c r="A25" s="74"/>
      <c r="B25" s="95" t="s">
        <v>262</v>
      </c>
      <c r="C25" s="93"/>
      <c r="D25" s="79">
        <v>8</v>
      </c>
      <c r="E25" s="56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</row>
    <row r="26" spans="1:219" s="47" customFormat="1" ht="8.1" customHeight="1" x14ac:dyDescent="0.2">
      <c r="A26" s="74"/>
      <c r="B26" s="81"/>
      <c r="C26" s="93"/>
      <c r="D26" s="79"/>
      <c r="E26" s="56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</row>
    <row r="27" spans="1:219" s="47" customFormat="1" ht="20.100000000000001" customHeight="1" x14ac:dyDescent="0.2">
      <c r="A27" s="128" t="s">
        <v>37</v>
      </c>
      <c r="B27" s="128"/>
      <c r="C27" s="94"/>
      <c r="D27" s="78">
        <f>+D29</f>
        <v>335</v>
      </c>
      <c r="E27" s="56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</row>
    <row r="28" spans="1:219" s="47" customFormat="1" ht="11.25" customHeight="1" x14ac:dyDescent="0.2">
      <c r="A28" s="74"/>
      <c r="B28" s="75"/>
      <c r="C28" s="93"/>
      <c r="D28" s="79"/>
      <c r="E28" s="56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</row>
    <row r="29" spans="1:219" s="47" customFormat="1" ht="20.100000000000001" customHeight="1" x14ac:dyDescent="0.2">
      <c r="A29" s="124" t="s">
        <v>28</v>
      </c>
      <c r="B29" s="124"/>
      <c r="C29" s="94"/>
      <c r="D29" s="80">
        <f>D31</f>
        <v>335</v>
      </c>
      <c r="E29" s="56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</row>
    <row r="30" spans="1:219" s="47" customFormat="1" ht="9" customHeight="1" x14ac:dyDescent="0.2">
      <c r="A30" s="74"/>
      <c r="B30" s="81"/>
      <c r="C30" s="93"/>
      <c r="D30" s="79"/>
      <c r="E30" s="56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</row>
    <row r="31" spans="1:219" s="47" customFormat="1" ht="25.5" customHeight="1" x14ac:dyDescent="0.2">
      <c r="A31" s="125" t="s">
        <v>29</v>
      </c>
      <c r="B31" s="125"/>
      <c r="C31" s="94"/>
      <c r="D31" s="80">
        <f>SUM(D32:D36)</f>
        <v>335</v>
      </c>
      <c r="E31" s="56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</row>
    <row r="32" spans="1:219" s="44" customFormat="1" ht="9.75" customHeight="1" x14ac:dyDescent="0.2">
      <c r="A32" s="74"/>
      <c r="B32" s="81"/>
      <c r="C32" s="93"/>
      <c r="D32" s="79"/>
      <c r="E32" s="54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</row>
    <row r="33" spans="1:219" s="44" customFormat="1" ht="18.75" customHeight="1" x14ac:dyDescent="0.2">
      <c r="A33" s="74"/>
      <c r="B33" s="95" t="s">
        <v>264</v>
      </c>
      <c r="C33" s="93"/>
      <c r="D33" s="79">
        <v>269</v>
      </c>
      <c r="E33" s="55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</row>
    <row r="34" spans="1:219" s="47" customFormat="1" ht="18" customHeight="1" x14ac:dyDescent="0.2">
      <c r="A34" s="74"/>
      <c r="B34" s="95" t="s">
        <v>469</v>
      </c>
      <c r="C34" s="93"/>
      <c r="D34" s="79">
        <v>63</v>
      </c>
      <c r="E34" s="56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</row>
    <row r="35" spans="1:219" s="48" customFormat="1" ht="22.35" customHeight="1" x14ac:dyDescent="0.2">
      <c r="A35" s="74"/>
      <c r="B35" s="95" t="s">
        <v>336</v>
      </c>
      <c r="C35" s="93"/>
      <c r="D35" s="79">
        <v>1</v>
      </c>
      <c r="E35" s="55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</row>
    <row r="36" spans="1:219" s="47" customFormat="1" ht="18" customHeight="1" x14ac:dyDescent="0.2">
      <c r="A36" s="74"/>
      <c r="B36" s="95" t="s">
        <v>337</v>
      </c>
      <c r="C36" s="93"/>
      <c r="D36" s="79">
        <v>2</v>
      </c>
      <c r="E36" s="56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</row>
    <row r="37" spans="1:219" s="47" customFormat="1" ht="12.75" customHeight="1" x14ac:dyDescent="0.2">
      <c r="A37" s="74"/>
      <c r="B37" s="81"/>
      <c r="C37" s="93"/>
      <c r="D37" s="79"/>
      <c r="E37" s="56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</row>
    <row r="38" spans="1:219" s="47" customFormat="1" ht="8.1" customHeight="1" x14ac:dyDescent="0.2">
      <c r="A38" s="127" t="s">
        <v>267</v>
      </c>
      <c r="B38" s="127"/>
      <c r="C38" s="127"/>
      <c r="D38" s="127"/>
      <c r="E38" s="56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</row>
    <row r="39" spans="1:219" s="48" customFormat="1" ht="22.35" customHeight="1" x14ac:dyDescent="0.2">
      <c r="A39" s="127"/>
      <c r="B39" s="127"/>
      <c r="C39" s="127"/>
      <c r="D39" s="127"/>
      <c r="E39" s="55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</row>
    <row r="40" spans="1:219" s="47" customFormat="1" ht="8.1" customHeight="1" x14ac:dyDescent="0.2">
      <c r="A40" s="74"/>
      <c r="B40" s="75"/>
      <c r="C40" s="93"/>
      <c r="D40" s="79"/>
      <c r="E40" s="56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</row>
    <row r="41" spans="1:219" s="47" customFormat="1" ht="20.100000000000001" customHeight="1" x14ac:dyDescent="0.2">
      <c r="A41" s="128" t="s">
        <v>42</v>
      </c>
      <c r="B41" s="128"/>
      <c r="C41" s="94"/>
      <c r="D41" s="78">
        <f>D43+D47+D67+D74</f>
        <v>441</v>
      </c>
      <c r="E41" s="56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</row>
    <row r="42" spans="1:219" s="47" customFormat="1" ht="8.1" customHeight="1" x14ac:dyDescent="0.2">
      <c r="A42" s="74"/>
      <c r="B42" s="75"/>
      <c r="C42" s="93"/>
      <c r="D42" s="79"/>
      <c r="E42" s="56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</row>
    <row r="43" spans="1:219" s="48" customFormat="1" ht="22.35" customHeight="1" x14ac:dyDescent="0.2">
      <c r="A43" s="125" t="s">
        <v>43</v>
      </c>
      <c r="B43" s="125"/>
      <c r="C43" s="94"/>
      <c r="D43" s="80">
        <f>SUM(D45:D46)</f>
        <v>301</v>
      </c>
      <c r="E43" s="55"/>
      <c r="F43" s="53"/>
      <c r="G43" s="58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</row>
    <row r="44" spans="1:219" s="47" customFormat="1" ht="8.1" customHeight="1" x14ac:dyDescent="0.2">
      <c r="A44" s="74"/>
      <c r="B44" s="75"/>
      <c r="C44" s="93"/>
      <c r="D44" s="79"/>
      <c r="E44" s="56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</row>
    <row r="45" spans="1:219" s="48" customFormat="1" ht="22.35" customHeight="1" x14ac:dyDescent="0.2">
      <c r="A45" s="74"/>
      <c r="B45" s="95" t="s">
        <v>47</v>
      </c>
      <c r="C45" s="93"/>
      <c r="D45" s="79">
        <v>301</v>
      </c>
      <c r="E45" s="55"/>
      <c r="F45" s="53"/>
      <c r="G45" s="129"/>
      <c r="H45" s="129"/>
      <c r="I45" s="129"/>
      <c r="J45" s="129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40"/>
      <c r="HK45" s="40"/>
    </row>
    <row r="46" spans="1:219" s="47" customFormat="1" ht="8.1" customHeight="1" x14ac:dyDescent="0.2">
      <c r="A46" s="74"/>
      <c r="B46" s="82"/>
      <c r="C46" s="93"/>
      <c r="D46" s="79"/>
      <c r="E46" s="56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</row>
    <row r="47" spans="1:219" s="47" customFormat="1" ht="27" customHeight="1" x14ac:dyDescent="0.2">
      <c r="A47" s="125" t="s">
        <v>167</v>
      </c>
      <c r="B47" s="125"/>
      <c r="C47" s="94"/>
      <c r="D47" s="80">
        <f>SUM(D49:D65)</f>
        <v>111</v>
      </c>
      <c r="E47" s="56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</row>
    <row r="48" spans="1:219" s="47" customFormat="1" ht="11.25" customHeight="1" x14ac:dyDescent="0.2">
      <c r="A48" s="74"/>
      <c r="B48" s="81"/>
      <c r="C48" s="93"/>
      <c r="D48" s="79"/>
      <c r="E48" s="56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/>
      <c r="GY48" s="40"/>
      <c r="GZ48" s="40"/>
      <c r="HA48" s="40"/>
      <c r="HB48" s="40"/>
      <c r="HC48" s="40"/>
      <c r="HD48" s="40"/>
      <c r="HE48" s="40"/>
      <c r="HF48" s="40"/>
      <c r="HG48" s="40"/>
      <c r="HH48" s="40"/>
      <c r="HI48" s="40"/>
      <c r="HJ48" s="40"/>
      <c r="HK48" s="40"/>
    </row>
    <row r="49" spans="1:219" s="49" customFormat="1" ht="20.100000000000001" customHeight="1" x14ac:dyDescent="0.25">
      <c r="A49" s="74"/>
      <c r="B49" s="95" t="s">
        <v>268</v>
      </c>
      <c r="C49" s="97"/>
      <c r="D49" s="79">
        <v>27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</row>
    <row r="50" spans="1:219" s="47" customFormat="1" ht="23.25" customHeight="1" x14ac:dyDescent="0.2">
      <c r="A50" s="74"/>
      <c r="B50" s="95" t="s">
        <v>269</v>
      </c>
      <c r="C50" s="97"/>
      <c r="D50" s="79">
        <v>2</v>
      </c>
      <c r="E50" s="56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</row>
    <row r="51" spans="1:219" s="47" customFormat="1" ht="16.5" customHeight="1" x14ac:dyDescent="0.2">
      <c r="A51" s="74"/>
      <c r="B51" s="95" t="s">
        <v>270</v>
      </c>
      <c r="C51" s="97">
        <f t="shared" ref="C51:C54" si="0">A51</f>
        <v>0</v>
      </c>
      <c r="D51" s="79">
        <v>3</v>
      </c>
      <c r="E51" s="56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40"/>
      <c r="HK51" s="40"/>
    </row>
    <row r="52" spans="1:219" s="48" customFormat="1" ht="22.35" customHeight="1" x14ac:dyDescent="0.2">
      <c r="A52" s="74"/>
      <c r="B52" s="95" t="s">
        <v>271</v>
      </c>
      <c r="C52" s="97">
        <f t="shared" si="0"/>
        <v>0</v>
      </c>
      <c r="D52" s="79">
        <v>1</v>
      </c>
      <c r="E52" s="55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0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/>
      <c r="FZ52" s="40"/>
      <c r="GA52" s="40"/>
      <c r="GB52" s="40"/>
      <c r="GC52" s="40"/>
      <c r="GD52" s="40"/>
      <c r="GE52" s="40"/>
      <c r="GF52" s="40"/>
      <c r="GG52" s="40"/>
      <c r="GH52" s="40"/>
      <c r="GI52" s="40"/>
      <c r="GJ52" s="40"/>
      <c r="GK52" s="40"/>
      <c r="GL52" s="40"/>
      <c r="GM52" s="40"/>
      <c r="GN52" s="40"/>
      <c r="GO52" s="40"/>
      <c r="GP52" s="40"/>
      <c r="GQ52" s="40"/>
      <c r="GR52" s="40"/>
      <c r="GS52" s="40"/>
      <c r="GT52" s="40"/>
      <c r="GU52" s="40"/>
      <c r="GV52" s="40"/>
      <c r="GW52" s="40"/>
      <c r="GX52" s="40"/>
      <c r="GY52" s="40"/>
      <c r="GZ52" s="40"/>
      <c r="HA52" s="40"/>
      <c r="HB52" s="40"/>
      <c r="HC52" s="40"/>
      <c r="HD52" s="40"/>
      <c r="HE52" s="40"/>
      <c r="HF52" s="40"/>
      <c r="HG52" s="40"/>
      <c r="HH52" s="40"/>
      <c r="HI52" s="40"/>
      <c r="HJ52" s="40"/>
      <c r="HK52" s="40"/>
    </row>
    <row r="53" spans="1:219" s="47" customFormat="1" ht="18.75" customHeight="1" x14ac:dyDescent="0.2">
      <c r="A53" s="74"/>
      <c r="B53" s="95" t="s">
        <v>272</v>
      </c>
      <c r="C53" s="97">
        <f t="shared" si="0"/>
        <v>0</v>
      </c>
      <c r="D53" s="79">
        <v>4</v>
      </c>
      <c r="E53" s="56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40"/>
      <c r="HB53" s="40"/>
      <c r="HC53" s="40"/>
      <c r="HD53" s="40"/>
      <c r="HE53" s="40"/>
      <c r="HF53" s="40"/>
      <c r="HG53" s="40"/>
      <c r="HH53" s="40"/>
      <c r="HI53" s="40"/>
      <c r="HJ53" s="40"/>
      <c r="HK53" s="40"/>
    </row>
    <row r="54" spans="1:219" s="48" customFormat="1" ht="22.35" customHeight="1" x14ac:dyDescent="0.2">
      <c r="A54" s="74"/>
      <c r="B54" s="95" t="s">
        <v>273</v>
      </c>
      <c r="C54" s="97">
        <f t="shared" si="0"/>
        <v>0</v>
      </c>
      <c r="D54" s="79">
        <v>1</v>
      </c>
      <c r="E54" s="55"/>
      <c r="F54" s="59"/>
      <c r="G54" s="59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/>
      <c r="GY54" s="40"/>
      <c r="GZ54" s="40"/>
      <c r="HA54" s="40"/>
      <c r="HB54" s="40"/>
      <c r="HC54" s="40"/>
      <c r="HD54" s="40"/>
      <c r="HE54" s="40"/>
      <c r="HF54" s="40"/>
      <c r="HG54" s="40"/>
      <c r="HH54" s="40"/>
      <c r="HI54" s="40"/>
      <c r="HJ54" s="40"/>
      <c r="HK54" s="40"/>
    </row>
    <row r="55" spans="1:219" s="47" customFormat="1" ht="17.25" customHeight="1" x14ac:dyDescent="0.2">
      <c r="A55" s="74"/>
      <c r="B55" s="95" t="s">
        <v>274</v>
      </c>
      <c r="C55" s="97">
        <f>A55+A86</f>
        <v>0</v>
      </c>
      <c r="D55" s="79">
        <v>5</v>
      </c>
      <c r="E55" s="56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</row>
    <row r="56" spans="1:219" s="47" customFormat="1" ht="20.100000000000001" customHeight="1" x14ac:dyDescent="0.2">
      <c r="A56" s="74"/>
      <c r="B56" s="95" t="s">
        <v>275</v>
      </c>
      <c r="C56" s="97"/>
      <c r="D56" s="79">
        <v>10</v>
      </c>
      <c r="E56" s="56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0"/>
      <c r="GA56" s="40"/>
      <c r="GB56" s="40"/>
      <c r="GC56" s="40"/>
      <c r="GD56" s="40"/>
      <c r="GE56" s="40"/>
      <c r="GF56" s="40"/>
      <c r="GG56" s="40"/>
      <c r="GH56" s="40"/>
      <c r="GI56" s="40"/>
      <c r="GJ56" s="40"/>
      <c r="GK56" s="40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0"/>
      <c r="GW56" s="40"/>
      <c r="GX56" s="40"/>
      <c r="GY56" s="40"/>
      <c r="GZ56" s="40"/>
      <c r="HA56" s="40"/>
      <c r="HB56" s="40"/>
      <c r="HC56" s="40"/>
      <c r="HD56" s="40"/>
      <c r="HE56" s="40"/>
      <c r="HF56" s="40"/>
      <c r="HG56" s="40"/>
      <c r="HH56" s="40"/>
      <c r="HI56" s="40"/>
      <c r="HJ56" s="40"/>
      <c r="HK56" s="40"/>
    </row>
    <row r="57" spans="1:219" s="47" customFormat="1" ht="20.100000000000001" customHeight="1" x14ac:dyDescent="0.2">
      <c r="A57" s="74"/>
      <c r="B57" s="95" t="s">
        <v>276</v>
      </c>
      <c r="C57" s="97"/>
      <c r="D57" s="79">
        <v>18</v>
      </c>
      <c r="E57" s="56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</row>
    <row r="58" spans="1:219" s="47" customFormat="1" ht="20.25" customHeight="1" x14ac:dyDescent="0.2">
      <c r="A58" s="74"/>
      <c r="B58" s="95" t="s">
        <v>277</v>
      </c>
      <c r="C58" s="97">
        <f>A58</f>
        <v>0</v>
      </c>
      <c r="D58" s="79">
        <v>5</v>
      </c>
      <c r="E58" s="56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0"/>
      <c r="FR58" s="40"/>
      <c r="FS58" s="40"/>
      <c r="FT58" s="40"/>
      <c r="FU58" s="40"/>
      <c r="FV58" s="40"/>
      <c r="FW58" s="40"/>
      <c r="FX58" s="40"/>
      <c r="FY58" s="40"/>
      <c r="FZ58" s="40"/>
      <c r="GA58" s="40"/>
      <c r="GB58" s="40"/>
      <c r="GC58" s="40"/>
      <c r="GD58" s="40"/>
      <c r="GE58" s="40"/>
      <c r="GF58" s="40"/>
      <c r="GG58" s="40"/>
      <c r="GH58" s="40"/>
      <c r="GI58" s="40"/>
      <c r="GJ58" s="40"/>
      <c r="GK58" s="40"/>
      <c r="GL58" s="40"/>
      <c r="GM58" s="40"/>
      <c r="GN58" s="40"/>
      <c r="GO58" s="40"/>
      <c r="GP58" s="40"/>
      <c r="GQ58" s="40"/>
      <c r="GR58" s="40"/>
      <c r="GS58" s="40"/>
      <c r="GT58" s="40"/>
      <c r="GU58" s="40"/>
      <c r="GV58" s="40"/>
      <c r="GW58" s="40"/>
      <c r="GX58" s="40"/>
      <c r="GY58" s="40"/>
      <c r="GZ58" s="40"/>
      <c r="HA58" s="40"/>
      <c r="HB58" s="40"/>
      <c r="HC58" s="40"/>
      <c r="HD58" s="40"/>
      <c r="HE58" s="40"/>
      <c r="HF58" s="40"/>
      <c r="HG58" s="40"/>
      <c r="HH58" s="40"/>
      <c r="HI58" s="40"/>
      <c r="HJ58" s="40"/>
      <c r="HK58" s="40"/>
    </row>
    <row r="59" spans="1:219" s="47" customFormat="1" ht="18" customHeight="1" x14ac:dyDescent="0.2">
      <c r="A59" s="74"/>
      <c r="B59" s="95" t="s">
        <v>278</v>
      </c>
      <c r="C59" s="97">
        <f>A59+A88</f>
        <v>0</v>
      </c>
      <c r="D59" s="79">
        <v>6</v>
      </c>
      <c r="E59" s="56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</row>
    <row r="60" spans="1:219" s="48" customFormat="1" ht="22.35" customHeight="1" x14ac:dyDescent="0.2">
      <c r="A60" s="74"/>
      <c r="B60" s="95" t="s">
        <v>279</v>
      </c>
      <c r="C60" s="97" t="e">
        <f>A60+#REF!</f>
        <v>#REF!</v>
      </c>
      <c r="D60" s="79">
        <v>14</v>
      </c>
      <c r="E60" s="55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</row>
    <row r="61" spans="1:219" s="48" customFormat="1" ht="17.25" customHeight="1" x14ac:dyDescent="0.2">
      <c r="A61" s="74"/>
      <c r="B61" s="95" t="s">
        <v>280</v>
      </c>
      <c r="C61" s="97">
        <f>A61+A83</f>
        <v>0</v>
      </c>
      <c r="D61" s="79">
        <v>3</v>
      </c>
      <c r="E61" s="55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</row>
    <row r="62" spans="1:219" s="60" customFormat="1" ht="22.35" customHeight="1" x14ac:dyDescent="0.2">
      <c r="A62" s="74"/>
      <c r="B62" s="95" t="s">
        <v>281</v>
      </c>
      <c r="C62" s="97">
        <f t="shared" ref="C62:C65" si="1">A62</f>
        <v>0</v>
      </c>
      <c r="D62" s="79">
        <v>1</v>
      </c>
      <c r="E62" s="56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40"/>
      <c r="GI62" s="40"/>
      <c r="GJ62" s="40"/>
      <c r="GK62" s="4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40"/>
      <c r="GW62" s="40"/>
      <c r="GX62" s="40"/>
      <c r="GY62" s="4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40"/>
      <c r="HK62" s="40"/>
    </row>
    <row r="63" spans="1:219" s="60" customFormat="1" ht="22.35" customHeight="1" x14ac:dyDescent="0.2">
      <c r="A63" s="74"/>
      <c r="B63" s="95" t="s">
        <v>282</v>
      </c>
      <c r="C63" s="97"/>
      <c r="D63" s="79">
        <v>1</v>
      </c>
      <c r="E63" s="56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</row>
    <row r="64" spans="1:219" s="60" customFormat="1" ht="22.35" customHeight="1" x14ac:dyDescent="0.2">
      <c r="A64" s="74"/>
      <c r="B64" s="95" t="s">
        <v>283</v>
      </c>
      <c r="C64" s="97">
        <f t="shared" si="1"/>
        <v>0</v>
      </c>
      <c r="D64" s="79">
        <v>7</v>
      </c>
      <c r="E64" s="56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0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0"/>
      <c r="GE64" s="40"/>
      <c r="GF64" s="40"/>
      <c r="GG64" s="40"/>
      <c r="GH64" s="40"/>
      <c r="GI64" s="40"/>
      <c r="GJ64" s="40"/>
      <c r="GK64" s="40"/>
      <c r="GL64" s="40"/>
      <c r="GM64" s="40"/>
      <c r="GN64" s="40"/>
      <c r="GO64" s="40"/>
      <c r="GP64" s="40"/>
      <c r="GQ64" s="40"/>
      <c r="GR64" s="40"/>
      <c r="GS64" s="40"/>
      <c r="GT64" s="40"/>
      <c r="GU64" s="40"/>
      <c r="GV64" s="40"/>
      <c r="GW64" s="40"/>
      <c r="GX64" s="40"/>
      <c r="GY64" s="40"/>
      <c r="GZ64" s="40"/>
      <c r="HA64" s="40"/>
      <c r="HB64" s="40"/>
      <c r="HC64" s="40"/>
      <c r="HD64" s="40"/>
      <c r="HE64" s="40"/>
      <c r="HF64" s="40"/>
      <c r="HG64" s="40"/>
      <c r="HH64" s="40"/>
      <c r="HI64" s="40"/>
      <c r="HJ64" s="40"/>
      <c r="HK64" s="40"/>
    </row>
    <row r="65" spans="1:219" s="60" customFormat="1" ht="22.35" customHeight="1" x14ac:dyDescent="0.2">
      <c r="A65" s="74"/>
      <c r="B65" s="95" t="s">
        <v>284</v>
      </c>
      <c r="C65" s="97">
        <f t="shared" si="1"/>
        <v>0</v>
      </c>
      <c r="D65" s="79">
        <v>3</v>
      </c>
      <c r="E65" s="56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40"/>
      <c r="FF65" s="40"/>
      <c r="FG65" s="40"/>
      <c r="FH65" s="40"/>
      <c r="FI65" s="40"/>
      <c r="FJ65" s="40"/>
      <c r="FK65" s="40"/>
      <c r="FL65" s="40"/>
      <c r="FM65" s="40"/>
      <c r="FN65" s="40"/>
      <c r="FO65" s="40"/>
      <c r="FP65" s="40"/>
      <c r="FQ65" s="40"/>
      <c r="FR65" s="40"/>
      <c r="FS65" s="40"/>
      <c r="FT65" s="40"/>
      <c r="FU65" s="40"/>
      <c r="FV65" s="40"/>
      <c r="FW65" s="4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40"/>
      <c r="GI65" s="40"/>
      <c r="GJ65" s="40"/>
      <c r="GK65" s="40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40"/>
      <c r="GW65" s="40"/>
      <c r="GX65" s="40"/>
      <c r="GY65" s="40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40"/>
      <c r="HK65" s="40"/>
    </row>
    <row r="66" spans="1:219" s="60" customFormat="1" ht="13.5" customHeight="1" x14ac:dyDescent="0.2">
      <c r="A66" s="74"/>
      <c r="B66" s="75"/>
      <c r="C66" s="93"/>
      <c r="D66" s="79"/>
      <c r="E66" s="56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0"/>
      <c r="GF66" s="40"/>
      <c r="GG66" s="40"/>
      <c r="GH66" s="40"/>
      <c r="GI66" s="40"/>
      <c r="GJ66" s="40"/>
      <c r="GK66" s="40"/>
      <c r="GL66" s="40"/>
      <c r="GM66" s="40"/>
      <c r="GN66" s="40"/>
      <c r="GO66" s="40"/>
      <c r="GP66" s="40"/>
      <c r="GQ66" s="40"/>
      <c r="GR66" s="40"/>
      <c r="GS66" s="40"/>
      <c r="GT66" s="40"/>
      <c r="GU66" s="40"/>
      <c r="GV66" s="40"/>
      <c r="GW66" s="40"/>
      <c r="GX66" s="40"/>
      <c r="GY66" s="40"/>
      <c r="GZ66" s="40"/>
      <c r="HA66" s="40"/>
      <c r="HB66" s="40"/>
      <c r="HC66" s="40"/>
      <c r="HD66" s="40"/>
      <c r="HE66" s="40"/>
      <c r="HF66" s="40"/>
      <c r="HG66" s="40"/>
      <c r="HH66" s="40"/>
      <c r="HI66" s="40"/>
      <c r="HJ66" s="40"/>
      <c r="HK66" s="40"/>
    </row>
    <row r="67" spans="1:219" s="47" customFormat="1" ht="27.75" customHeight="1" x14ac:dyDescent="0.2">
      <c r="A67" s="125" t="s">
        <v>189</v>
      </c>
      <c r="B67" s="125"/>
      <c r="C67" s="94"/>
      <c r="D67" s="80">
        <f>SUM(D69:D72)</f>
        <v>28</v>
      </c>
      <c r="E67" s="56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40"/>
      <c r="GF67" s="40"/>
      <c r="GG67" s="40"/>
      <c r="GH67" s="40"/>
      <c r="GI67" s="40"/>
      <c r="GJ67" s="40"/>
      <c r="GK67" s="40"/>
      <c r="GL67" s="40"/>
      <c r="GM67" s="40"/>
      <c r="GN67" s="40"/>
      <c r="GO67" s="40"/>
      <c r="GP67" s="40"/>
      <c r="GQ67" s="40"/>
      <c r="GR67" s="40"/>
      <c r="GS67" s="40"/>
      <c r="GT67" s="40"/>
      <c r="GU67" s="40"/>
      <c r="GV67" s="40"/>
      <c r="GW67" s="40"/>
      <c r="GX67" s="40"/>
      <c r="GY67" s="40"/>
      <c r="GZ67" s="40"/>
      <c r="HA67" s="40"/>
      <c r="HB67" s="40"/>
      <c r="HC67" s="40"/>
      <c r="HD67" s="40"/>
      <c r="HE67" s="40"/>
      <c r="HF67" s="40"/>
      <c r="HG67" s="40"/>
      <c r="HH67" s="40"/>
      <c r="HI67" s="40"/>
      <c r="HJ67" s="40"/>
      <c r="HK67" s="40"/>
    </row>
    <row r="68" spans="1:219" s="48" customFormat="1" ht="13.5" customHeight="1" x14ac:dyDescent="0.2">
      <c r="A68" s="74"/>
      <c r="B68" s="81"/>
      <c r="C68" s="93"/>
      <c r="D68" s="79"/>
      <c r="E68" s="55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  <c r="ES68" s="40"/>
      <c r="ET68" s="40"/>
      <c r="EU68" s="40"/>
      <c r="EV68" s="40"/>
      <c r="EW68" s="40"/>
      <c r="EX68" s="40"/>
      <c r="EY68" s="40"/>
      <c r="EZ68" s="40"/>
      <c r="FA68" s="40"/>
      <c r="FB68" s="40"/>
      <c r="FC68" s="40"/>
      <c r="FD68" s="40"/>
      <c r="FE68" s="40"/>
      <c r="FF68" s="40"/>
      <c r="FG68" s="40"/>
      <c r="FH68" s="40"/>
      <c r="FI68" s="40"/>
      <c r="FJ68" s="40"/>
      <c r="FK68" s="40"/>
      <c r="FL68" s="40"/>
      <c r="FM68" s="40"/>
      <c r="FN68" s="40"/>
      <c r="FO68" s="40"/>
      <c r="FP68" s="40"/>
      <c r="FQ68" s="40"/>
      <c r="FR68" s="40"/>
      <c r="FS68" s="40"/>
      <c r="FT68" s="40"/>
      <c r="FU68" s="40"/>
      <c r="FV68" s="40"/>
      <c r="FW68" s="40"/>
      <c r="FX68" s="40"/>
      <c r="FY68" s="40"/>
      <c r="FZ68" s="40"/>
      <c r="GA68" s="40"/>
      <c r="GB68" s="40"/>
      <c r="GC68" s="40"/>
      <c r="GD68" s="40"/>
      <c r="GE68" s="40"/>
      <c r="GF68" s="40"/>
      <c r="GG68" s="40"/>
      <c r="GH68" s="40"/>
      <c r="GI68" s="40"/>
      <c r="GJ68" s="40"/>
      <c r="GK68" s="40"/>
      <c r="GL68" s="40"/>
      <c r="GM68" s="40"/>
      <c r="GN68" s="40"/>
      <c r="GO68" s="40"/>
      <c r="GP68" s="40"/>
      <c r="GQ68" s="40"/>
      <c r="GR68" s="40"/>
      <c r="GS68" s="40"/>
      <c r="GT68" s="40"/>
      <c r="GU68" s="40"/>
      <c r="GV68" s="40"/>
      <c r="GW68" s="40"/>
      <c r="GX68" s="40"/>
      <c r="GY68" s="40"/>
      <c r="GZ68" s="40"/>
      <c r="HA68" s="40"/>
      <c r="HB68" s="40"/>
      <c r="HC68" s="40"/>
      <c r="HD68" s="40"/>
      <c r="HE68" s="40"/>
      <c r="HF68" s="40"/>
      <c r="HG68" s="40"/>
      <c r="HH68" s="40"/>
      <c r="HI68" s="40"/>
      <c r="HJ68" s="40"/>
      <c r="HK68" s="40"/>
    </row>
    <row r="69" spans="1:219" s="47" customFormat="1" ht="23.25" customHeight="1" x14ac:dyDescent="0.2">
      <c r="A69" s="74"/>
      <c r="B69" s="95" t="s">
        <v>285</v>
      </c>
      <c r="C69" s="93"/>
      <c r="D69" s="79">
        <v>23</v>
      </c>
      <c r="E69" s="56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40"/>
      <c r="ES69" s="40"/>
      <c r="ET69" s="40"/>
      <c r="EU69" s="40"/>
      <c r="EV69" s="40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  <c r="FI69" s="40"/>
      <c r="FJ69" s="40"/>
      <c r="FK69" s="40"/>
      <c r="FL69" s="40"/>
      <c r="FM69" s="40"/>
      <c r="FN69" s="40"/>
      <c r="FO69" s="40"/>
      <c r="FP69" s="40"/>
      <c r="FQ69" s="40"/>
      <c r="FR69" s="40"/>
      <c r="FS69" s="40"/>
      <c r="FT69" s="40"/>
      <c r="FU69" s="40"/>
      <c r="FV69" s="40"/>
      <c r="FW69" s="40"/>
      <c r="FX69" s="40"/>
      <c r="FY69" s="40"/>
      <c r="FZ69" s="40"/>
      <c r="GA69" s="40"/>
      <c r="GB69" s="40"/>
      <c r="GC69" s="40"/>
      <c r="GD69" s="40"/>
      <c r="GE69" s="40"/>
      <c r="GF69" s="40"/>
      <c r="GG69" s="40"/>
      <c r="GH69" s="40"/>
      <c r="GI69" s="40"/>
      <c r="GJ69" s="40"/>
      <c r="GK69" s="40"/>
      <c r="GL69" s="40"/>
      <c r="GM69" s="40"/>
      <c r="GN69" s="40"/>
      <c r="GO69" s="40"/>
      <c r="GP69" s="40"/>
      <c r="GQ69" s="40"/>
      <c r="GR69" s="40"/>
      <c r="GS69" s="40"/>
      <c r="GT69" s="40"/>
      <c r="GU69" s="40"/>
      <c r="GV69" s="40"/>
      <c r="GW69" s="40"/>
      <c r="GX69" s="40"/>
      <c r="GY69" s="40"/>
      <c r="GZ69" s="40"/>
      <c r="HA69" s="40"/>
      <c r="HB69" s="40"/>
      <c r="HC69" s="40"/>
      <c r="HD69" s="40"/>
      <c r="HE69" s="40"/>
      <c r="HF69" s="40"/>
      <c r="HG69" s="40"/>
      <c r="HH69" s="40"/>
      <c r="HI69" s="40"/>
      <c r="HJ69" s="40"/>
      <c r="HK69" s="40"/>
    </row>
    <row r="70" spans="1:219" s="47" customFormat="1" ht="20.100000000000001" customHeight="1" x14ac:dyDescent="0.2">
      <c r="A70" s="74"/>
      <c r="B70" s="95" t="s">
        <v>262</v>
      </c>
      <c r="C70" s="93"/>
      <c r="D70" s="79">
        <v>3</v>
      </c>
      <c r="E70" s="56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40"/>
      <c r="EL70" s="40"/>
      <c r="EM70" s="40"/>
      <c r="EN70" s="40"/>
      <c r="EO70" s="40"/>
      <c r="EP70" s="40"/>
      <c r="EQ70" s="40"/>
      <c r="ER70" s="40"/>
      <c r="ES70" s="40"/>
      <c r="ET70" s="40"/>
      <c r="EU70" s="40"/>
      <c r="EV70" s="40"/>
      <c r="EW70" s="40"/>
      <c r="EX70" s="40"/>
      <c r="EY70" s="40"/>
      <c r="EZ70" s="40"/>
      <c r="FA70" s="40"/>
      <c r="FB70" s="40"/>
      <c r="FC70" s="40"/>
      <c r="FD70" s="40"/>
      <c r="FE70" s="40"/>
      <c r="FF70" s="40"/>
      <c r="FG70" s="40"/>
      <c r="FH70" s="40"/>
      <c r="FI70" s="40"/>
      <c r="FJ70" s="40"/>
      <c r="FK70" s="40"/>
      <c r="FL70" s="40"/>
      <c r="FM70" s="40"/>
      <c r="FN70" s="40"/>
      <c r="FO70" s="40"/>
      <c r="FP70" s="40"/>
      <c r="FQ70" s="40"/>
      <c r="FR70" s="40"/>
      <c r="FS70" s="40"/>
      <c r="FT70" s="40"/>
      <c r="FU70" s="40"/>
      <c r="FV70" s="40"/>
      <c r="FW70" s="40"/>
      <c r="FX70" s="40"/>
      <c r="FY70" s="40"/>
      <c r="FZ70" s="40"/>
      <c r="GA70" s="40"/>
      <c r="GB70" s="40"/>
      <c r="GC70" s="40"/>
      <c r="GD70" s="40"/>
      <c r="GE70" s="40"/>
      <c r="GF70" s="40"/>
      <c r="GG70" s="40"/>
      <c r="GH70" s="40"/>
      <c r="GI70" s="40"/>
      <c r="GJ70" s="40"/>
      <c r="GK70" s="40"/>
      <c r="GL70" s="40"/>
      <c r="GM70" s="40"/>
      <c r="GN70" s="40"/>
      <c r="GO70" s="40"/>
      <c r="GP70" s="40"/>
      <c r="GQ70" s="40"/>
      <c r="GR70" s="40"/>
      <c r="GS70" s="40"/>
      <c r="GT70" s="40"/>
      <c r="GU70" s="40"/>
      <c r="GV70" s="40"/>
      <c r="GW70" s="40"/>
      <c r="GX70" s="40"/>
      <c r="GY70" s="40"/>
      <c r="GZ70" s="40"/>
      <c r="HA70" s="40"/>
      <c r="HB70" s="40"/>
      <c r="HC70" s="40"/>
      <c r="HD70" s="40"/>
      <c r="HE70" s="40"/>
      <c r="HF70" s="40"/>
      <c r="HG70" s="40"/>
      <c r="HH70" s="40"/>
      <c r="HI70" s="40"/>
      <c r="HJ70" s="40"/>
      <c r="HK70" s="40"/>
    </row>
    <row r="71" spans="1:219" s="47" customFormat="1" ht="19.5" customHeight="1" x14ac:dyDescent="0.2">
      <c r="A71" s="74"/>
      <c r="B71" s="95" t="s">
        <v>286</v>
      </c>
      <c r="C71" s="93"/>
      <c r="D71" s="79">
        <v>1</v>
      </c>
      <c r="E71" s="56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40"/>
      <c r="EL71" s="40"/>
      <c r="EM71" s="40"/>
      <c r="EN71" s="40"/>
      <c r="EO71" s="40"/>
      <c r="EP71" s="40"/>
      <c r="EQ71" s="40"/>
      <c r="ER71" s="40"/>
      <c r="ES71" s="40"/>
      <c r="ET71" s="40"/>
      <c r="EU71" s="40"/>
      <c r="EV71" s="40"/>
      <c r="EW71" s="40"/>
      <c r="EX71" s="40"/>
      <c r="EY71" s="40"/>
      <c r="EZ71" s="40"/>
      <c r="FA71" s="40"/>
      <c r="FB71" s="40"/>
      <c r="FC71" s="40"/>
      <c r="FD71" s="40"/>
      <c r="FE71" s="40"/>
      <c r="FF71" s="40"/>
      <c r="FG71" s="40"/>
      <c r="FH71" s="40"/>
      <c r="FI71" s="40"/>
      <c r="FJ71" s="40"/>
      <c r="FK71" s="40"/>
      <c r="FL71" s="40"/>
      <c r="FM71" s="40"/>
      <c r="FN71" s="40"/>
      <c r="FO71" s="40"/>
      <c r="FP71" s="40"/>
      <c r="FQ71" s="40"/>
      <c r="FR71" s="40"/>
      <c r="FS71" s="40"/>
      <c r="FT71" s="40"/>
      <c r="FU71" s="40"/>
      <c r="FV71" s="40"/>
      <c r="FW71" s="40"/>
      <c r="FX71" s="40"/>
      <c r="FY71" s="40"/>
      <c r="FZ71" s="40"/>
      <c r="GA71" s="40"/>
      <c r="GB71" s="40"/>
      <c r="GC71" s="40"/>
      <c r="GD71" s="40"/>
      <c r="GE71" s="40"/>
      <c r="GF71" s="40"/>
      <c r="GG71" s="40"/>
      <c r="GH71" s="40"/>
      <c r="GI71" s="40"/>
      <c r="GJ71" s="40"/>
      <c r="GK71" s="40"/>
      <c r="GL71" s="40"/>
      <c r="GM71" s="40"/>
      <c r="GN71" s="40"/>
      <c r="GO71" s="40"/>
      <c r="GP71" s="40"/>
      <c r="GQ71" s="40"/>
      <c r="GR71" s="40"/>
      <c r="GS71" s="40"/>
      <c r="GT71" s="40"/>
      <c r="GU71" s="40"/>
      <c r="GV71" s="40"/>
      <c r="GW71" s="40"/>
      <c r="GX71" s="40"/>
      <c r="GY71" s="40"/>
      <c r="GZ71" s="40"/>
      <c r="HA71" s="40"/>
      <c r="HB71" s="40"/>
      <c r="HC71" s="40"/>
      <c r="HD71" s="40"/>
      <c r="HE71" s="40"/>
      <c r="HF71" s="40"/>
      <c r="HG71" s="40"/>
      <c r="HH71" s="40"/>
      <c r="HI71" s="40"/>
      <c r="HJ71" s="40"/>
      <c r="HK71" s="40"/>
    </row>
    <row r="72" spans="1:219" s="47" customFormat="1" ht="19.5" customHeight="1" x14ac:dyDescent="0.2">
      <c r="A72" s="82"/>
      <c r="B72" s="95" t="s">
        <v>470</v>
      </c>
      <c r="C72" s="71"/>
      <c r="D72" s="79">
        <v>1</v>
      </c>
      <c r="E72" s="56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40"/>
      <c r="EL72" s="40"/>
      <c r="EM72" s="40"/>
      <c r="EN72" s="40"/>
      <c r="EO72" s="40"/>
      <c r="EP72" s="40"/>
      <c r="EQ72" s="40"/>
      <c r="ER72" s="40"/>
      <c r="ES72" s="40"/>
      <c r="ET72" s="40"/>
      <c r="EU72" s="40"/>
      <c r="EV72" s="40"/>
      <c r="EW72" s="40"/>
      <c r="EX72" s="40"/>
      <c r="EY72" s="40"/>
      <c r="EZ72" s="40"/>
      <c r="FA72" s="40"/>
      <c r="FB72" s="40"/>
      <c r="FC72" s="40"/>
      <c r="FD72" s="40"/>
      <c r="FE72" s="40"/>
      <c r="FF72" s="40"/>
      <c r="FG72" s="40"/>
      <c r="FH72" s="40"/>
      <c r="FI72" s="40"/>
      <c r="FJ72" s="40"/>
      <c r="FK72" s="40"/>
      <c r="FL72" s="40"/>
      <c r="FM72" s="40"/>
      <c r="FN72" s="40"/>
      <c r="FO72" s="40"/>
      <c r="FP72" s="40"/>
      <c r="FQ72" s="40"/>
      <c r="FR72" s="40"/>
      <c r="FS72" s="40"/>
      <c r="FT72" s="40"/>
      <c r="FU72" s="40"/>
      <c r="FV72" s="40"/>
      <c r="FW72" s="40"/>
      <c r="FX72" s="40"/>
      <c r="FY72" s="40"/>
      <c r="FZ72" s="40"/>
      <c r="GA72" s="40"/>
      <c r="GB72" s="40"/>
      <c r="GC72" s="40"/>
      <c r="GD72" s="40"/>
      <c r="GE72" s="40"/>
      <c r="GF72" s="40"/>
      <c r="GG72" s="40"/>
      <c r="GH72" s="40"/>
      <c r="GI72" s="40"/>
      <c r="GJ72" s="40"/>
      <c r="GK72" s="40"/>
      <c r="GL72" s="40"/>
      <c r="GM72" s="40"/>
      <c r="GN72" s="40"/>
      <c r="GO72" s="40"/>
      <c r="GP72" s="40"/>
      <c r="GQ72" s="40"/>
      <c r="GR72" s="40"/>
      <c r="GS72" s="40"/>
      <c r="GT72" s="40"/>
      <c r="GU72" s="40"/>
      <c r="GV72" s="40"/>
      <c r="GW72" s="40"/>
      <c r="GX72" s="40"/>
      <c r="GY72" s="40"/>
      <c r="GZ72" s="40"/>
      <c r="HA72" s="40"/>
      <c r="HB72" s="40"/>
      <c r="HC72" s="40"/>
      <c r="HD72" s="40"/>
      <c r="HE72" s="40"/>
      <c r="HF72" s="40"/>
      <c r="HG72" s="40"/>
      <c r="HH72" s="40"/>
      <c r="HI72" s="40"/>
      <c r="HJ72" s="40"/>
      <c r="HK72" s="40"/>
    </row>
    <row r="73" spans="1:219" s="47" customFormat="1" ht="12.75" customHeight="1" x14ac:dyDescent="0.2">
      <c r="A73" s="74"/>
      <c r="B73" s="75"/>
      <c r="C73" s="93"/>
      <c r="D73" s="79"/>
      <c r="E73" s="56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0"/>
      <c r="GE73" s="40"/>
      <c r="GF73" s="40"/>
      <c r="GG73" s="40"/>
      <c r="GH73" s="40"/>
      <c r="GI73" s="40"/>
      <c r="GJ73" s="40"/>
      <c r="GK73" s="40"/>
      <c r="GL73" s="40"/>
      <c r="GM73" s="40"/>
      <c r="GN73" s="40"/>
      <c r="GO73" s="40"/>
      <c r="GP73" s="40"/>
      <c r="GQ73" s="40"/>
      <c r="GR73" s="40"/>
      <c r="GS73" s="40"/>
      <c r="GT73" s="40"/>
      <c r="GU73" s="40"/>
      <c r="GV73" s="40"/>
      <c r="GW73" s="40"/>
      <c r="GX73" s="40"/>
      <c r="GY73" s="40"/>
      <c r="GZ73" s="40"/>
      <c r="HA73" s="40"/>
      <c r="HB73" s="40"/>
      <c r="HC73" s="40"/>
      <c r="HD73" s="40"/>
      <c r="HE73" s="40"/>
      <c r="HF73" s="40"/>
      <c r="HG73" s="40"/>
      <c r="HH73" s="40"/>
      <c r="HI73" s="40"/>
      <c r="HJ73" s="40"/>
      <c r="HK73" s="40"/>
    </row>
    <row r="74" spans="1:219" s="47" customFormat="1" ht="27.75" customHeight="1" x14ac:dyDescent="0.2">
      <c r="A74" s="125" t="s">
        <v>202</v>
      </c>
      <c r="B74" s="125"/>
      <c r="C74" s="94"/>
      <c r="D74" s="80">
        <f>SUM(D76:D76)</f>
        <v>1</v>
      </c>
      <c r="E74" s="56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  <c r="FI74" s="4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0"/>
      <c r="GE74" s="40"/>
      <c r="GF74" s="40"/>
      <c r="GG74" s="40"/>
      <c r="GH74" s="40"/>
      <c r="GI74" s="40"/>
      <c r="GJ74" s="40"/>
      <c r="GK74" s="40"/>
      <c r="GL74" s="40"/>
      <c r="GM74" s="40"/>
      <c r="GN74" s="40"/>
      <c r="GO74" s="40"/>
      <c r="GP74" s="40"/>
      <c r="GQ74" s="40"/>
      <c r="GR74" s="40"/>
      <c r="GS74" s="40"/>
      <c r="GT74" s="40"/>
      <c r="GU74" s="40"/>
      <c r="GV74" s="40"/>
      <c r="GW74" s="40"/>
      <c r="GX74" s="40"/>
      <c r="GY74" s="40"/>
      <c r="GZ74" s="40"/>
      <c r="HA74" s="40"/>
      <c r="HB74" s="40"/>
      <c r="HC74" s="40"/>
      <c r="HD74" s="40"/>
      <c r="HE74" s="40"/>
      <c r="HF74" s="40"/>
      <c r="HG74" s="40"/>
      <c r="HH74" s="40"/>
      <c r="HI74" s="40"/>
      <c r="HJ74" s="40"/>
      <c r="HK74" s="40"/>
    </row>
    <row r="75" spans="1:219" ht="14.25" x14ac:dyDescent="0.2">
      <c r="A75" s="74"/>
      <c r="B75" s="81"/>
      <c r="C75" s="93"/>
      <c r="D75" s="79"/>
    </row>
    <row r="76" spans="1:219" ht="14.25" x14ac:dyDescent="0.2">
      <c r="A76" s="82"/>
      <c r="B76" s="95" t="s">
        <v>288</v>
      </c>
      <c r="C76" s="93"/>
      <c r="D76" s="79">
        <v>1</v>
      </c>
    </row>
    <row r="77" spans="1:219" ht="15" x14ac:dyDescent="0.2">
      <c r="A77" s="74"/>
      <c r="B77" s="75"/>
      <c r="C77" s="93"/>
      <c r="D77" s="79"/>
    </row>
    <row r="78" spans="1:219" ht="15" customHeight="1" x14ac:dyDescent="0.2">
      <c r="A78" s="128" t="s">
        <v>52</v>
      </c>
      <c r="B78" s="128"/>
      <c r="C78" s="94"/>
      <c r="D78" s="78">
        <f>SUM(D80:D80)</f>
        <v>274</v>
      </c>
    </row>
    <row r="79" spans="1:219" ht="15" x14ac:dyDescent="0.2">
      <c r="A79" s="74"/>
      <c r="B79" s="75"/>
      <c r="C79" s="93"/>
      <c r="D79" s="79"/>
    </row>
    <row r="80" spans="1:219" ht="18.75" customHeight="1" x14ac:dyDescent="0.2">
      <c r="A80" s="74"/>
      <c r="B80" s="95" t="s">
        <v>289</v>
      </c>
      <c r="C80" s="93"/>
      <c r="D80" s="79">
        <v>274</v>
      </c>
    </row>
    <row r="81" spans="1:4" ht="15" x14ac:dyDescent="0.2">
      <c r="A81" s="74"/>
      <c r="B81" s="75"/>
      <c r="C81" s="93"/>
      <c r="D81" s="79"/>
    </row>
    <row r="82" spans="1:4" ht="12.75" customHeight="1" x14ac:dyDescent="0.2">
      <c r="A82" s="127" t="s">
        <v>290</v>
      </c>
      <c r="B82" s="127"/>
      <c r="C82" s="127"/>
      <c r="D82" s="127"/>
    </row>
    <row r="83" spans="1:4" ht="12.75" customHeight="1" x14ac:dyDescent="0.2">
      <c r="A83" s="127"/>
      <c r="B83" s="127"/>
      <c r="C83" s="127"/>
      <c r="D83" s="127"/>
    </row>
    <row r="84" spans="1:4" ht="15" x14ac:dyDescent="0.2">
      <c r="A84" s="74"/>
      <c r="B84" s="75"/>
      <c r="C84" s="93"/>
      <c r="D84" s="79"/>
    </row>
    <row r="85" spans="1:4" ht="15" customHeight="1" x14ac:dyDescent="0.2">
      <c r="A85" s="128" t="s">
        <v>313</v>
      </c>
      <c r="B85" s="128"/>
      <c r="C85" s="94"/>
      <c r="D85" s="78">
        <f>D87+D91+D110</f>
        <v>233</v>
      </c>
    </row>
    <row r="86" spans="1:4" ht="15" x14ac:dyDescent="0.2">
      <c r="A86" s="74"/>
      <c r="B86" s="75"/>
      <c r="C86" s="93"/>
      <c r="D86" s="79"/>
    </row>
    <row r="87" spans="1:4" ht="21" customHeight="1" x14ac:dyDescent="0.2">
      <c r="A87" s="98"/>
      <c r="B87" s="99" t="s">
        <v>43</v>
      </c>
      <c r="C87" s="94"/>
      <c r="D87" s="80">
        <f>SUM(D89:D90)</f>
        <v>74</v>
      </c>
    </row>
    <row r="88" spans="1:4" ht="15" x14ac:dyDescent="0.2">
      <c r="A88" s="74"/>
      <c r="B88" s="75"/>
      <c r="C88" s="93"/>
      <c r="D88" s="79"/>
    </row>
    <row r="89" spans="1:4" ht="14.25" x14ac:dyDescent="0.2">
      <c r="A89" s="74"/>
      <c r="B89" s="95" t="s">
        <v>47</v>
      </c>
      <c r="C89" s="93"/>
      <c r="D89" s="79">
        <v>74</v>
      </c>
    </row>
    <row r="90" spans="1:4" ht="14.25" x14ac:dyDescent="0.2">
      <c r="A90" s="74"/>
      <c r="B90" s="84"/>
      <c r="C90" s="93"/>
      <c r="D90" s="79"/>
    </row>
    <row r="91" spans="1:4" ht="15" x14ac:dyDescent="0.2">
      <c r="A91" s="98"/>
      <c r="B91" s="99" t="s">
        <v>167</v>
      </c>
      <c r="C91" s="94"/>
      <c r="D91" s="80">
        <f>SUM(D93:D108)</f>
        <v>155</v>
      </c>
    </row>
    <row r="92" spans="1:4" ht="15" x14ac:dyDescent="0.2">
      <c r="A92" s="74"/>
      <c r="B92" s="75"/>
      <c r="C92" s="93"/>
      <c r="D92" s="79"/>
    </row>
    <row r="93" spans="1:4" ht="17.25" customHeight="1" x14ac:dyDescent="0.2">
      <c r="A93" s="74"/>
      <c r="B93" s="95" t="s">
        <v>268</v>
      </c>
      <c r="C93" s="93"/>
      <c r="D93" s="79">
        <v>14</v>
      </c>
    </row>
    <row r="94" spans="1:4" ht="17.25" customHeight="1" x14ac:dyDescent="0.2">
      <c r="A94" s="74"/>
      <c r="B94" s="95" t="s">
        <v>269</v>
      </c>
      <c r="C94" s="93"/>
      <c r="D94" s="79">
        <v>2</v>
      </c>
    </row>
    <row r="95" spans="1:4" ht="20.25" customHeight="1" x14ac:dyDescent="0.2">
      <c r="A95" s="74"/>
      <c r="B95" s="95" t="s">
        <v>270</v>
      </c>
      <c r="C95" s="93"/>
      <c r="D95" s="79">
        <v>29</v>
      </c>
    </row>
    <row r="96" spans="1:4" ht="17.25" customHeight="1" x14ac:dyDescent="0.2">
      <c r="A96" s="74"/>
      <c r="B96" s="95" t="s">
        <v>271</v>
      </c>
      <c r="C96" s="93"/>
      <c r="D96" s="79">
        <v>1</v>
      </c>
    </row>
    <row r="97" spans="1:4" ht="18" customHeight="1" x14ac:dyDescent="0.2">
      <c r="A97" s="74"/>
      <c r="B97" s="95" t="s">
        <v>272</v>
      </c>
      <c r="C97" s="93"/>
      <c r="D97" s="79">
        <v>2</v>
      </c>
    </row>
    <row r="98" spans="1:4" ht="18" customHeight="1" x14ac:dyDescent="0.2">
      <c r="A98" s="74"/>
      <c r="B98" s="95" t="s">
        <v>273</v>
      </c>
      <c r="C98" s="93"/>
      <c r="D98" s="79">
        <v>2</v>
      </c>
    </row>
    <row r="99" spans="1:4" ht="17.25" customHeight="1" x14ac:dyDescent="0.2">
      <c r="A99" s="74"/>
      <c r="B99" s="95" t="s">
        <v>274</v>
      </c>
      <c r="C99" s="93"/>
      <c r="D99" s="79">
        <v>7</v>
      </c>
    </row>
    <row r="100" spans="1:4" ht="18.75" customHeight="1" x14ac:dyDescent="0.2">
      <c r="A100" s="74"/>
      <c r="B100" s="95" t="s">
        <v>275</v>
      </c>
      <c r="C100" s="93"/>
      <c r="D100" s="79">
        <v>3</v>
      </c>
    </row>
    <row r="101" spans="1:4" ht="16.5" customHeight="1" x14ac:dyDescent="0.2">
      <c r="A101" s="74"/>
      <c r="B101" s="95" t="s">
        <v>276</v>
      </c>
      <c r="C101" s="93"/>
      <c r="D101" s="79">
        <v>34</v>
      </c>
    </row>
    <row r="102" spans="1:4" ht="18" customHeight="1" x14ac:dyDescent="0.2">
      <c r="A102" s="74"/>
      <c r="B102" s="95" t="s">
        <v>277</v>
      </c>
      <c r="C102" s="93"/>
      <c r="D102" s="79">
        <v>5</v>
      </c>
    </row>
    <row r="103" spans="1:4" ht="15" customHeight="1" x14ac:dyDescent="0.2">
      <c r="A103" s="74"/>
      <c r="B103" s="95" t="s">
        <v>278</v>
      </c>
      <c r="C103" s="93"/>
      <c r="D103" s="79">
        <v>13</v>
      </c>
    </row>
    <row r="104" spans="1:4" ht="18.75" customHeight="1" x14ac:dyDescent="0.2">
      <c r="A104" s="74"/>
      <c r="B104" s="95" t="s">
        <v>279</v>
      </c>
      <c r="C104" s="93"/>
      <c r="D104" s="79">
        <v>27</v>
      </c>
    </row>
    <row r="105" spans="1:4" ht="17.25" customHeight="1" x14ac:dyDescent="0.2">
      <c r="A105" s="74"/>
      <c r="B105" s="95" t="s">
        <v>280</v>
      </c>
      <c r="C105" s="93"/>
      <c r="D105" s="79">
        <v>3</v>
      </c>
    </row>
    <row r="106" spans="1:4" ht="15.75" customHeight="1" x14ac:dyDescent="0.2">
      <c r="A106" s="74"/>
      <c r="B106" s="95" t="s">
        <v>281</v>
      </c>
      <c r="C106" s="93"/>
      <c r="D106" s="79">
        <v>1</v>
      </c>
    </row>
    <row r="107" spans="1:4" ht="18.75" customHeight="1" x14ac:dyDescent="0.2">
      <c r="A107" s="74"/>
      <c r="B107" s="95" t="s">
        <v>283</v>
      </c>
      <c r="C107" s="93"/>
      <c r="D107" s="79">
        <v>9</v>
      </c>
    </row>
    <row r="108" spans="1:4" ht="16.5" customHeight="1" x14ac:dyDescent="0.2">
      <c r="A108" s="74"/>
      <c r="B108" s="95" t="s">
        <v>284</v>
      </c>
      <c r="C108" s="93"/>
      <c r="D108" s="79">
        <v>3</v>
      </c>
    </row>
    <row r="109" spans="1:4" ht="15" x14ac:dyDescent="0.2">
      <c r="A109" s="74"/>
      <c r="B109" s="75"/>
      <c r="C109" s="93"/>
      <c r="D109" s="79"/>
    </row>
    <row r="110" spans="1:4" ht="15" x14ac:dyDescent="0.2">
      <c r="A110" s="98"/>
      <c r="B110" s="99" t="s">
        <v>189</v>
      </c>
      <c r="C110" s="94"/>
      <c r="D110" s="80">
        <f>SUM(D112:D113)</f>
        <v>4</v>
      </c>
    </row>
    <row r="111" spans="1:4" ht="15" x14ac:dyDescent="0.2">
      <c r="A111" s="74"/>
      <c r="B111" s="75"/>
      <c r="C111" s="93"/>
      <c r="D111" s="79"/>
    </row>
    <row r="112" spans="1:4" ht="16.5" customHeight="1" x14ac:dyDescent="0.2">
      <c r="A112" s="74"/>
      <c r="B112" s="95" t="s">
        <v>339</v>
      </c>
      <c r="C112" s="93"/>
      <c r="D112" s="79">
        <v>1</v>
      </c>
    </row>
    <row r="113" spans="1:4" ht="18" customHeight="1" x14ac:dyDescent="0.2">
      <c r="A113" s="74"/>
      <c r="B113" s="95" t="s">
        <v>285</v>
      </c>
      <c r="C113" s="93"/>
      <c r="D113" s="79">
        <v>3</v>
      </c>
    </row>
    <row r="114" spans="1:4" ht="14.25" x14ac:dyDescent="0.2">
      <c r="A114" s="74"/>
      <c r="B114" s="82"/>
      <c r="C114" s="93"/>
      <c r="D114" s="79"/>
    </row>
    <row r="115" spans="1:4" ht="21.75" customHeight="1" x14ac:dyDescent="0.2">
      <c r="A115" s="128" t="s">
        <v>312</v>
      </c>
      <c r="B115" s="128"/>
      <c r="C115" s="94"/>
      <c r="D115" s="78">
        <f>D117+D123</f>
        <v>134</v>
      </c>
    </row>
    <row r="116" spans="1:4" ht="15" x14ac:dyDescent="0.2">
      <c r="A116" s="74"/>
      <c r="B116" s="75"/>
      <c r="C116" s="93"/>
      <c r="D116" s="79"/>
    </row>
    <row r="117" spans="1:4" ht="18" customHeight="1" x14ac:dyDescent="0.2">
      <c r="A117" s="124" t="s">
        <v>11</v>
      </c>
      <c r="B117" s="124"/>
      <c r="C117" s="94"/>
      <c r="D117" s="80">
        <f>D119</f>
        <v>20</v>
      </c>
    </row>
    <row r="118" spans="1:4" ht="14.25" x14ac:dyDescent="0.2">
      <c r="A118" s="74"/>
      <c r="B118" s="81"/>
      <c r="C118" s="93"/>
      <c r="D118" s="79"/>
    </row>
    <row r="119" spans="1:4" ht="17.25" customHeight="1" x14ac:dyDescent="0.2">
      <c r="A119" s="125" t="s">
        <v>12</v>
      </c>
      <c r="B119" s="125"/>
      <c r="C119" s="94"/>
      <c r="D119" s="80">
        <f>SUM(D121:D121)</f>
        <v>20</v>
      </c>
    </row>
    <row r="120" spans="1:4" ht="14.25" x14ac:dyDescent="0.2">
      <c r="A120" s="74"/>
      <c r="B120" s="81"/>
      <c r="C120" s="93"/>
      <c r="D120" s="79"/>
    </row>
    <row r="121" spans="1:4" ht="17.25" customHeight="1" x14ac:dyDescent="0.2">
      <c r="A121" s="82"/>
      <c r="B121" s="95" t="s">
        <v>291</v>
      </c>
      <c r="C121" s="96"/>
      <c r="D121" s="79">
        <v>20</v>
      </c>
    </row>
    <row r="122" spans="1:4" ht="14.25" x14ac:dyDescent="0.2">
      <c r="A122" s="74"/>
      <c r="B122" s="81"/>
      <c r="C122" s="93"/>
      <c r="D122" s="79"/>
    </row>
    <row r="123" spans="1:4" ht="15" customHeight="1" x14ac:dyDescent="0.2">
      <c r="A123" s="124" t="s">
        <v>28</v>
      </c>
      <c r="B123" s="124"/>
      <c r="C123" s="94"/>
      <c r="D123" s="80">
        <f>D125+D132+D138</f>
        <v>114</v>
      </c>
    </row>
    <row r="124" spans="1:4" ht="14.25" x14ac:dyDescent="0.2">
      <c r="A124" s="74"/>
      <c r="B124" s="81"/>
      <c r="C124" s="93"/>
      <c r="D124" s="79"/>
    </row>
    <row r="125" spans="1:4" ht="15" customHeight="1" x14ac:dyDescent="0.2">
      <c r="A125" s="125" t="s">
        <v>29</v>
      </c>
      <c r="B125" s="125"/>
      <c r="C125" s="94"/>
      <c r="D125" s="80">
        <f>SUM(D127:D130)</f>
        <v>50</v>
      </c>
    </row>
    <row r="126" spans="1:4" ht="14.25" x14ac:dyDescent="0.2">
      <c r="A126" s="74"/>
      <c r="B126" s="81"/>
      <c r="C126" s="93"/>
      <c r="D126" s="79"/>
    </row>
    <row r="127" spans="1:4" ht="18.75" customHeight="1" x14ac:dyDescent="0.2">
      <c r="A127" s="74"/>
      <c r="B127" s="100" t="s">
        <v>340</v>
      </c>
      <c r="C127" s="93"/>
      <c r="D127" s="79">
        <v>7</v>
      </c>
    </row>
    <row r="128" spans="1:4" ht="15.75" customHeight="1" x14ac:dyDescent="0.2">
      <c r="A128" s="74"/>
      <c r="B128" s="100" t="s">
        <v>263</v>
      </c>
      <c r="C128" s="93"/>
      <c r="D128" s="79">
        <v>4</v>
      </c>
    </row>
    <row r="129" spans="1:4" ht="18.75" customHeight="1" x14ac:dyDescent="0.2">
      <c r="A129" s="74"/>
      <c r="B129" s="100" t="s">
        <v>30</v>
      </c>
      <c r="C129" s="93"/>
      <c r="D129" s="79">
        <v>25</v>
      </c>
    </row>
    <row r="130" spans="1:4" ht="16.5" customHeight="1" x14ac:dyDescent="0.2">
      <c r="A130" s="74"/>
      <c r="B130" s="100" t="s">
        <v>67</v>
      </c>
      <c r="C130" s="93"/>
      <c r="D130" s="79">
        <v>14</v>
      </c>
    </row>
    <row r="131" spans="1:4" ht="14.25" x14ac:dyDescent="0.2">
      <c r="A131" s="74"/>
      <c r="B131" s="81"/>
      <c r="C131" s="93"/>
      <c r="D131" s="79"/>
    </row>
    <row r="132" spans="1:4" ht="15" customHeight="1" x14ac:dyDescent="0.2">
      <c r="A132" s="125" t="s">
        <v>83</v>
      </c>
      <c r="B132" s="125"/>
      <c r="C132" s="94"/>
      <c r="D132" s="80">
        <f>SUM(D134:D136)</f>
        <v>20</v>
      </c>
    </row>
    <row r="133" spans="1:4" ht="15" x14ac:dyDescent="0.2">
      <c r="A133" s="101"/>
      <c r="B133" s="101"/>
      <c r="C133" s="94"/>
      <c r="D133" s="102"/>
    </row>
    <row r="134" spans="1:4" ht="16.5" customHeight="1" x14ac:dyDescent="0.2">
      <c r="A134" s="103"/>
      <c r="B134" s="104" t="s">
        <v>285</v>
      </c>
      <c r="C134" s="93"/>
      <c r="D134" s="105">
        <v>1</v>
      </c>
    </row>
    <row r="135" spans="1:4" ht="16.5" customHeight="1" x14ac:dyDescent="0.2">
      <c r="A135" s="103"/>
      <c r="B135" s="104" t="s">
        <v>265</v>
      </c>
      <c r="C135" s="93"/>
      <c r="D135" s="105">
        <v>1</v>
      </c>
    </row>
    <row r="136" spans="1:4" ht="16.5" customHeight="1" x14ac:dyDescent="0.2">
      <c r="A136" s="103"/>
      <c r="B136" s="104" t="s">
        <v>266</v>
      </c>
      <c r="C136" s="93"/>
      <c r="D136" s="105">
        <v>18</v>
      </c>
    </row>
    <row r="137" spans="1:4" ht="14.25" x14ac:dyDescent="0.2">
      <c r="A137" s="74"/>
      <c r="B137" s="81"/>
      <c r="C137" s="93"/>
      <c r="D137" s="79"/>
    </row>
    <row r="138" spans="1:4" ht="15" customHeight="1" x14ac:dyDescent="0.2">
      <c r="A138" s="125" t="s">
        <v>70</v>
      </c>
      <c r="B138" s="125"/>
      <c r="C138" s="94"/>
      <c r="D138" s="80">
        <f>SUM(D140:D142)</f>
        <v>44</v>
      </c>
    </row>
    <row r="139" spans="1:4" ht="14.25" x14ac:dyDescent="0.2">
      <c r="A139" s="74"/>
      <c r="B139" s="81"/>
      <c r="C139" s="93"/>
      <c r="D139" s="79"/>
    </row>
    <row r="140" spans="1:4" ht="18" customHeight="1" x14ac:dyDescent="0.2">
      <c r="A140" s="74"/>
      <c r="B140" s="95" t="s">
        <v>292</v>
      </c>
      <c r="C140" s="93"/>
      <c r="D140" s="79">
        <v>12</v>
      </c>
    </row>
    <row r="141" spans="1:4" ht="17.25" customHeight="1" x14ac:dyDescent="0.2">
      <c r="A141" s="74"/>
      <c r="B141" s="95" t="s">
        <v>471</v>
      </c>
      <c r="C141" s="93"/>
      <c r="D141" s="79">
        <v>3</v>
      </c>
    </row>
    <row r="142" spans="1:4" ht="18" customHeight="1" x14ac:dyDescent="0.2">
      <c r="A142" s="74"/>
      <c r="B142" s="95" t="s">
        <v>293</v>
      </c>
      <c r="C142" s="93"/>
      <c r="D142" s="79">
        <v>29</v>
      </c>
    </row>
    <row r="143" spans="1:4" ht="15" x14ac:dyDescent="0.2">
      <c r="A143" s="74"/>
      <c r="B143" s="75"/>
      <c r="C143" s="93"/>
      <c r="D143" s="79"/>
    </row>
    <row r="144" spans="1:4" ht="22.5" customHeight="1" x14ac:dyDescent="0.2">
      <c r="A144" s="128" t="s">
        <v>314</v>
      </c>
      <c r="B144" s="128"/>
      <c r="C144" s="94"/>
      <c r="D144" s="78">
        <f>SUM(D146:D148)</f>
        <v>3303</v>
      </c>
    </row>
    <row r="145" spans="1:4" ht="14.25" x14ac:dyDescent="0.2">
      <c r="A145" s="74"/>
      <c r="B145" s="81"/>
      <c r="C145" s="93"/>
      <c r="D145" s="79"/>
    </row>
    <row r="146" spans="1:4" ht="14.25" x14ac:dyDescent="0.2">
      <c r="A146" s="74"/>
      <c r="B146" s="81" t="s">
        <v>472</v>
      </c>
      <c r="C146" s="93"/>
      <c r="D146" s="79">
        <v>5</v>
      </c>
    </row>
    <row r="147" spans="1:4" ht="17.25" customHeight="1" x14ac:dyDescent="0.2">
      <c r="A147" s="74"/>
      <c r="B147" s="95" t="s">
        <v>341</v>
      </c>
      <c r="C147" s="93"/>
      <c r="D147" s="79">
        <v>3195</v>
      </c>
    </row>
    <row r="148" spans="1:4" ht="17.25" customHeight="1" x14ac:dyDescent="0.2">
      <c r="A148" s="74"/>
      <c r="B148" s="95" t="s">
        <v>294</v>
      </c>
      <c r="C148" s="93"/>
      <c r="D148" s="79">
        <v>103</v>
      </c>
    </row>
  </sheetData>
  <mergeCells count="28">
    <mergeCell ref="A144:B144"/>
    <mergeCell ref="A117:B117"/>
    <mergeCell ref="A119:B119"/>
    <mergeCell ref="A123:B123"/>
    <mergeCell ref="A85:B85"/>
    <mergeCell ref="A115:B115"/>
    <mergeCell ref="A125:B125"/>
    <mergeCell ref="A132:B132"/>
    <mergeCell ref="A138:B138"/>
    <mergeCell ref="A47:B47"/>
    <mergeCell ref="A67:B67"/>
    <mergeCell ref="A74:B74"/>
    <mergeCell ref="A78:B78"/>
    <mergeCell ref="A82:D83"/>
    <mergeCell ref="D4:D5"/>
    <mergeCell ref="A6:D7"/>
    <mergeCell ref="A9:B9"/>
    <mergeCell ref="A11:B11"/>
    <mergeCell ref="A13:B13"/>
    <mergeCell ref="G45:J45"/>
    <mergeCell ref="A43:B43"/>
    <mergeCell ref="A19:B19"/>
    <mergeCell ref="A21:B21"/>
    <mergeCell ref="A27:B27"/>
    <mergeCell ref="A29:B29"/>
    <mergeCell ref="A31:B31"/>
    <mergeCell ref="A38:D39"/>
    <mergeCell ref="A41:B41"/>
  </mergeCells>
  <hyperlinks>
    <hyperlink ref="D2" location="Índice!A1" display="índice"/>
  </hyperlinks>
  <printOptions horizontalCentered="1"/>
  <pageMargins left="0.78740157480314965" right="0.78740157480314965" top="0.98425196850393704" bottom="0.98425196850393704" header="0" footer="0"/>
  <pageSetup paperSize="9" scale="54" fitToWidth="3" fitToHeight="3" orientation="portrait" r:id="rId1"/>
  <headerFooter alignWithMargins="0"/>
  <rowBreaks count="1" manualBreakCount="1">
    <brk id="42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48"/>
  <sheetViews>
    <sheetView showGridLines="0" zoomScale="85" zoomScaleNormal="85" zoomScaleSheetLayoutView="85" workbookViewId="0">
      <pane xSplit="4" ySplit="8" topLeftCell="E9" activePane="bottomRight" state="frozen"/>
      <selection pane="topRight" activeCell="G1" sqref="G1"/>
      <selection pane="bottomLeft" activeCell="A9" sqref="A9"/>
      <selection pane="bottomRight"/>
    </sheetView>
  </sheetViews>
  <sheetFormatPr baseColWidth="10" defaultColWidth="8.5703125" defaultRowHeight="12.75" x14ac:dyDescent="0.2"/>
  <cols>
    <col min="1" max="1" width="3" style="28" customWidth="1"/>
    <col min="2" max="2" width="93.7109375" style="15" customWidth="1"/>
    <col min="3" max="3" width="1.5703125" style="16" customWidth="1"/>
    <col min="4" max="4" width="17.42578125" style="15" customWidth="1"/>
    <col min="5" max="255" width="8.5703125" style="15"/>
    <col min="256" max="256" width="3" style="15" customWidth="1"/>
    <col min="257" max="257" width="91.42578125" style="15" customWidth="1"/>
    <col min="258" max="258" width="1.5703125" style="15" customWidth="1"/>
    <col min="259" max="259" width="0" style="15" hidden="1" customWidth="1"/>
    <col min="260" max="260" width="17.42578125" style="15" customWidth="1"/>
    <col min="261" max="511" width="8.5703125" style="15"/>
    <col min="512" max="512" width="3" style="15" customWidth="1"/>
    <col min="513" max="513" width="91.42578125" style="15" customWidth="1"/>
    <col min="514" max="514" width="1.5703125" style="15" customWidth="1"/>
    <col min="515" max="515" width="0" style="15" hidden="1" customWidth="1"/>
    <col min="516" max="516" width="17.42578125" style="15" customWidth="1"/>
    <col min="517" max="767" width="8.5703125" style="15"/>
    <col min="768" max="768" width="3" style="15" customWidth="1"/>
    <col min="769" max="769" width="91.42578125" style="15" customWidth="1"/>
    <col min="770" max="770" width="1.5703125" style="15" customWidth="1"/>
    <col min="771" max="771" width="0" style="15" hidden="1" customWidth="1"/>
    <col min="772" max="772" width="17.42578125" style="15" customWidth="1"/>
    <col min="773" max="1023" width="8.5703125" style="15"/>
    <col min="1024" max="1024" width="3" style="15" customWidth="1"/>
    <col min="1025" max="1025" width="91.42578125" style="15" customWidth="1"/>
    <col min="1026" max="1026" width="1.5703125" style="15" customWidth="1"/>
    <col min="1027" max="1027" width="0" style="15" hidden="1" customWidth="1"/>
    <col min="1028" max="1028" width="17.42578125" style="15" customWidth="1"/>
    <col min="1029" max="1279" width="8.5703125" style="15"/>
    <col min="1280" max="1280" width="3" style="15" customWidth="1"/>
    <col min="1281" max="1281" width="91.42578125" style="15" customWidth="1"/>
    <col min="1282" max="1282" width="1.5703125" style="15" customWidth="1"/>
    <col min="1283" max="1283" width="0" style="15" hidden="1" customWidth="1"/>
    <col min="1284" max="1284" width="17.42578125" style="15" customWidth="1"/>
    <col min="1285" max="1535" width="8.5703125" style="15"/>
    <col min="1536" max="1536" width="3" style="15" customWidth="1"/>
    <col min="1537" max="1537" width="91.42578125" style="15" customWidth="1"/>
    <col min="1538" max="1538" width="1.5703125" style="15" customWidth="1"/>
    <col min="1539" max="1539" width="0" style="15" hidden="1" customWidth="1"/>
    <col min="1540" max="1540" width="17.42578125" style="15" customWidth="1"/>
    <col min="1541" max="1791" width="8.5703125" style="15"/>
    <col min="1792" max="1792" width="3" style="15" customWidth="1"/>
    <col min="1793" max="1793" width="91.42578125" style="15" customWidth="1"/>
    <col min="1794" max="1794" width="1.5703125" style="15" customWidth="1"/>
    <col min="1795" max="1795" width="0" style="15" hidden="1" customWidth="1"/>
    <col min="1796" max="1796" width="17.42578125" style="15" customWidth="1"/>
    <col min="1797" max="2047" width="8.5703125" style="15"/>
    <col min="2048" max="2048" width="3" style="15" customWidth="1"/>
    <col min="2049" max="2049" width="91.42578125" style="15" customWidth="1"/>
    <col min="2050" max="2050" width="1.5703125" style="15" customWidth="1"/>
    <col min="2051" max="2051" width="0" style="15" hidden="1" customWidth="1"/>
    <col min="2052" max="2052" width="17.42578125" style="15" customWidth="1"/>
    <col min="2053" max="2303" width="8.5703125" style="15"/>
    <col min="2304" max="2304" width="3" style="15" customWidth="1"/>
    <col min="2305" max="2305" width="91.42578125" style="15" customWidth="1"/>
    <col min="2306" max="2306" width="1.5703125" style="15" customWidth="1"/>
    <col min="2307" max="2307" width="0" style="15" hidden="1" customWidth="1"/>
    <col min="2308" max="2308" width="17.42578125" style="15" customWidth="1"/>
    <col min="2309" max="2559" width="8.5703125" style="15"/>
    <col min="2560" max="2560" width="3" style="15" customWidth="1"/>
    <col min="2561" max="2561" width="91.42578125" style="15" customWidth="1"/>
    <col min="2562" max="2562" width="1.5703125" style="15" customWidth="1"/>
    <col min="2563" max="2563" width="0" style="15" hidden="1" customWidth="1"/>
    <col min="2564" max="2564" width="17.42578125" style="15" customWidth="1"/>
    <col min="2565" max="2815" width="8.5703125" style="15"/>
    <col min="2816" max="2816" width="3" style="15" customWidth="1"/>
    <col min="2817" max="2817" width="91.42578125" style="15" customWidth="1"/>
    <col min="2818" max="2818" width="1.5703125" style="15" customWidth="1"/>
    <col min="2819" max="2819" width="0" style="15" hidden="1" customWidth="1"/>
    <col min="2820" max="2820" width="17.42578125" style="15" customWidth="1"/>
    <col min="2821" max="3071" width="8.5703125" style="15"/>
    <col min="3072" max="3072" width="3" style="15" customWidth="1"/>
    <col min="3073" max="3073" width="91.42578125" style="15" customWidth="1"/>
    <col min="3074" max="3074" width="1.5703125" style="15" customWidth="1"/>
    <col min="3075" max="3075" width="0" style="15" hidden="1" customWidth="1"/>
    <col min="3076" max="3076" width="17.42578125" style="15" customWidth="1"/>
    <col min="3077" max="3327" width="8.5703125" style="15"/>
    <col min="3328" max="3328" width="3" style="15" customWidth="1"/>
    <col min="3329" max="3329" width="91.42578125" style="15" customWidth="1"/>
    <col min="3330" max="3330" width="1.5703125" style="15" customWidth="1"/>
    <col min="3331" max="3331" width="0" style="15" hidden="1" customWidth="1"/>
    <col min="3332" max="3332" width="17.42578125" style="15" customWidth="1"/>
    <col min="3333" max="3583" width="8.5703125" style="15"/>
    <col min="3584" max="3584" width="3" style="15" customWidth="1"/>
    <col min="3585" max="3585" width="91.42578125" style="15" customWidth="1"/>
    <col min="3586" max="3586" width="1.5703125" style="15" customWidth="1"/>
    <col min="3587" max="3587" width="0" style="15" hidden="1" customWidth="1"/>
    <col min="3588" max="3588" width="17.42578125" style="15" customWidth="1"/>
    <col min="3589" max="3839" width="8.5703125" style="15"/>
    <col min="3840" max="3840" width="3" style="15" customWidth="1"/>
    <col min="3841" max="3841" width="91.42578125" style="15" customWidth="1"/>
    <col min="3842" max="3842" width="1.5703125" style="15" customWidth="1"/>
    <col min="3843" max="3843" width="0" style="15" hidden="1" customWidth="1"/>
    <col min="3844" max="3844" width="17.42578125" style="15" customWidth="1"/>
    <col min="3845" max="4095" width="8.5703125" style="15"/>
    <col min="4096" max="4096" width="3" style="15" customWidth="1"/>
    <col min="4097" max="4097" width="91.42578125" style="15" customWidth="1"/>
    <col min="4098" max="4098" width="1.5703125" style="15" customWidth="1"/>
    <col min="4099" max="4099" width="0" style="15" hidden="1" customWidth="1"/>
    <col min="4100" max="4100" width="17.42578125" style="15" customWidth="1"/>
    <col min="4101" max="4351" width="8.5703125" style="15"/>
    <col min="4352" max="4352" width="3" style="15" customWidth="1"/>
    <col min="4353" max="4353" width="91.42578125" style="15" customWidth="1"/>
    <col min="4354" max="4354" width="1.5703125" style="15" customWidth="1"/>
    <col min="4355" max="4355" width="0" style="15" hidden="1" customWidth="1"/>
    <col min="4356" max="4356" width="17.42578125" style="15" customWidth="1"/>
    <col min="4357" max="4607" width="8.5703125" style="15"/>
    <col min="4608" max="4608" width="3" style="15" customWidth="1"/>
    <col min="4609" max="4609" width="91.42578125" style="15" customWidth="1"/>
    <col min="4610" max="4610" width="1.5703125" style="15" customWidth="1"/>
    <col min="4611" max="4611" width="0" style="15" hidden="1" customWidth="1"/>
    <col min="4612" max="4612" width="17.42578125" style="15" customWidth="1"/>
    <col min="4613" max="4863" width="8.5703125" style="15"/>
    <col min="4864" max="4864" width="3" style="15" customWidth="1"/>
    <col min="4865" max="4865" width="91.42578125" style="15" customWidth="1"/>
    <col min="4866" max="4866" width="1.5703125" style="15" customWidth="1"/>
    <col min="4867" max="4867" width="0" style="15" hidden="1" customWidth="1"/>
    <col min="4868" max="4868" width="17.42578125" style="15" customWidth="1"/>
    <col min="4869" max="5119" width="8.5703125" style="15"/>
    <col min="5120" max="5120" width="3" style="15" customWidth="1"/>
    <col min="5121" max="5121" width="91.42578125" style="15" customWidth="1"/>
    <col min="5122" max="5122" width="1.5703125" style="15" customWidth="1"/>
    <col min="5123" max="5123" width="0" style="15" hidden="1" customWidth="1"/>
    <col min="5124" max="5124" width="17.42578125" style="15" customWidth="1"/>
    <col min="5125" max="5375" width="8.5703125" style="15"/>
    <col min="5376" max="5376" width="3" style="15" customWidth="1"/>
    <col min="5377" max="5377" width="91.42578125" style="15" customWidth="1"/>
    <col min="5378" max="5378" width="1.5703125" style="15" customWidth="1"/>
    <col min="5379" max="5379" width="0" style="15" hidden="1" customWidth="1"/>
    <col min="5380" max="5380" width="17.42578125" style="15" customWidth="1"/>
    <col min="5381" max="5631" width="8.5703125" style="15"/>
    <col min="5632" max="5632" width="3" style="15" customWidth="1"/>
    <col min="5633" max="5633" width="91.42578125" style="15" customWidth="1"/>
    <col min="5634" max="5634" width="1.5703125" style="15" customWidth="1"/>
    <col min="5635" max="5635" width="0" style="15" hidden="1" customWidth="1"/>
    <col min="5636" max="5636" width="17.42578125" style="15" customWidth="1"/>
    <col min="5637" max="5887" width="8.5703125" style="15"/>
    <col min="5888" max="5888" width="3" style="15" customWidth="1"/>
    <col min="5889" max="5889" width="91.42578125" style="15" customWidth="1"/>
    <col min="5890" max="5890" width="1.5703125" style="15" customWidth="1"/>
    <col min="5891" max="5891" width="0" style="15" hidden="1" customWidth="1"/>
    <col min="5892" max="5892" width="17.42578125" style="15" customWidth="1"/>
    <col min="5893" max="6143" width="8.5703125" style="15"/>
    <col min="6144" max="6144" width="3" style="15" customWidth="1"/>
    <col min="6145" max="6145" width="91.42578125" style="15" customWidth="1"/>
    <col min="6146" max="6146" width="1.5703125" style="15" customWidth="1"/>
    <col min="6147" max="6147" width="0" style="15" hidden="1" customWidth="1"/>
    <col min="6148" max="6148" width="17.42578125" style="15" customWidth="1"/>
    <col min="6149" max="6399" width="8.5703125" style="15"/>
    <col min="6400" max="6400" width="3" style="15" customWidth="1"/>
    <col min="6401" max="6401" width="91.42578125" style="15" customWidth="1"/>
    <col min="6402" max="6402" width="1.5703125" style="15" customWidth="1"/>
    <col min="6403" max="6403" width="0" style="15" hidden="1" customWidth="1"/>
    <col min="6404" max="6404" width="17.42578125" style="15" customWidth="1"/>
    <col min="6405" max="6655" width="8.5703125" style="15"/>
    <col min="6656" max="6656" width="3" style="15" customWidth="1"/>
    <col min="6657" max="6657" width="91.42578125" style="15" customWidth="1"/>
    <col min="6658" max="6658" width="1.5703125" style="15" customWidth="1"/>
    <col min="6659" max="6659" width="0" style="15" hidden="1" customWidth="1"/>
    <col min="6660" max="6660" width="17.42578125" style="15" customWidth="1"/>
    <col min="6661" max="6911" width="8.5703125" style="15"/>
    <col min="6912" max="6912" width="3" style="15" customWidth="1"/>
    <col min="6913" max="6913" width="91.42578125" style="15" customWidth="1"/>
    <col min="6914" max="6914" width="1.5703125" style="15" customWidth="1"/>
    <col min="6915" max="6915" width="0" style="15" hidden="1" customWidth="1"/>
    <col min="6916" max="6916" width="17.42578125" style="15" customWidth="1"/>
    <col min="6917" max="7167" width="8.5703125" style="15"/>
    <col min="7168" max="7168" width="3" style="15" customWidth="1"/>
    <col min="7169" max="7169" width="91.42578125" style="15" customWidth="1"/>
    <col min="7170" max="7170" width="1.5703125" style="15" customWidth="1"/>
    <col min="7171" max="7171" width="0" style="15" hidden="1" customWidth="1"/>
    <col min="7172" max="7172" width="17.42578125" style="15" customWidth="1"/>
    <col min="7173" max="7423" width="8.5703125" style="15"/>
    <col min="7424" max="7424" width="3" style="15" customWidth="1"/>
    <col min="7425" max="7425" width="91.42578125" style="15" customWidth="1"/>
    <col min="7426" max="7426" width="1.5703125" style="15" customWidth="1"/>
    <col min="7427" max="7427" width="0" style="15" hidden="1" customWidth="1"/>
    <col min="7428" max="7428" width="17.42578125" style="15" customWidth="1"/>
    <col min="7429" max="7679" width="8.5703125" style="15"/>
    <col min="7680" max="7680" width="3" style="15" customWidth="1"/>
    <col min="7681" max="7681" width="91.42578125" style="15" customWidth="1"/>
    <col min="7682" max="7682" width="1.5703125" style="15" customWidth="1"/>
    <col min="7683" max="7683" width="0" style="15" hidden="1" customWidth="1"/>
    <col min="7684" max="7684" width="17.42578125" style="15" customWidth="1"/>
    <col min="7685" max="7935" width="8.5703125" style="15"/>
    <col min="7936" max="7936" width="3" style="15" customWidth="1"/>
    <col min="7937" max="7937" width="91.42578125" style="15" customWidth="1"/>
    <col min="7938" max="7938" width="1.5703125" style="15" customWidth="1"/>
    <col min="7939" max="7939" width="0" style="15" hidden="1" customWidth="1"/>
    <col min="7940" max="7940" width="17.42578125" style="15" customWidth="1"/>
    <col min="7941" max="8191" width="8.5703125" style="15"/>
    <col min="8192" max="8192" width="3" style="15" customWidth="1"/>
    <col min="8193" max="8193" width="91.42578125" style="15" customWidth="1"/>
    <col min="8194" max="8194" width="1.5703125" style="15" customWidth="1"/>
    <col min="8195" max="8195" width="0" style="15" hidden="1" customWidth="1"/>
    <col min="8196" max="8196" width="17.42578125" style="15" customWidth="1"/>
    <col min="8197" max="8447" width="8.5703125" style="15"/>
    <col min="8448" max="8448" width="3" style="15" customWidth="1"/>
    <col min="8449" max="8449" width="91.42578125" style="15" customWidth="1"/>
    <col min="8450" max="8450" width="1.5703125" style="15" customWidth="1"/>
    <col min="8451" max="8451" width="0" style="15" hidden="1" customWidth="1"/>
    <col min="8452" max="8452" width="17.42578125" style="15" customWidth="1"/>
    <col min="8453" max="8703" width="8.5703125" style="15"/>
    <col min="8704" max="8704" width="3" style="15" customWidth="1"/>
    <col min="8705" max="8705" width="91.42578125" style="15" customWidth="1"/>
    <col min="8706" max="8706" width="1.5703125" style="15" customWidth="1"/>
    <col min="8707" max="8707" width="0" style="15" hidden="1" customWidth="1"/>
    <col min="8708" max="8708" width="17.42578125" style="15" customWidth="1"/>
    <col min="8709" max="8959" width="8.5703125" style="15"/>
    <col min="8960" max="8960" width="3" style="15" customWidth="1"/>
    <col min="8961" max="8961" width="91.42578125" style="15" customWidth="1"/>
    <col min="8962" max="8962" width="1.5703125" style="15" customWidth="1"/>
    <col min="8963" max="8963" width="0" style="15" hidden="1" customWidth="1"/>
    <col min="8964" max="8964" width="17.42578125" style="15" customWidth="1"/>
    <col min="8965" max="9215" width="8.5703125" style="15"/>
    <col min="9216" max="9216" width="3" style="15" customWidth="1"/>
    <col min="9217" max="9217" width="91.42578125" style="15" customWidth="1"/>
    <col min="9218" max="9218" width="1.5703125" style="15" customWidth="1"/>
    <col min="9219" max="9219" width="0" style="15" hidden="1" customWidth="1"/>
    <col min="9220" max="9220" width="17.42578125" style="15" customWidth="1"/>
    <col min="9221" max="9471" width="8.5703125" style="15"/>
    <col min="9472" max="9472" width="3" style="15" customWidth="1"/>
    <col min="9473" max="9473" width="91.42578125" style="15" customWidth="1"/>
    <col min="9474" max="9474" width="1.5703125" style="15" customWidth="1"/>
    <col min="9475" max="9475" width="0" style="15" hidden="1" customWidth="1"/>
    <col min="9476" max="9476" width="17.42578125" style="15" customWidth="1"/>
    <col min="9477" max="9727" width="8.5703125" style="15"/>
    <col min="9728" max="9728" width="3" style="15" customWidth="1"/>
    <col min="9729" max="9729" width="91.42578125" style="15" customWidth="1"/>
    <col min="9730" max="9730" width="1.5703125" style="15" customWidth="1"/>
    <col min="9731" max="9731" width="0" style="15" hidden="1" customWidth="1"/>
    <col min="9732" max="9732" width="17.42578125" style="15" customWidth="1"/>
    <col min="9733" max="9983" width="8.5703125" style="15"/>
    <col min="9984" max="9984" width="3" style="15" customWidth="1"/>
    <col min="9985" max="9985" width="91.42578125" style="15" customWidth="1"/>
    <col min="9986" max="9986" width="1.5703125" style="15" customWidth="1"/>
    <col min="9987" max="9987" width="0" style="15" hidden="1" customWidth="1"/>
    <col min="9988" max="9988" width="17.42578125" style="15" customWidth="1"/>
    <col min="9989" max="10239" width="8.5703125" style="15"/>
    <col min="10240" max="10240" width="3" style="15" customWidth="1"/>
    <col min="10241" max="10241" width="91.42578125" style="15" customWidth="1"/>
    <col min="10242" max="10242" width="1.5703125" style="15" customWidth="1"/>
    <col min="10243" max="10243" width="0" style="15" hidden="1" customWidth="1"/>
    <col min="10244" max="10244" width="17.42578125" style="15" customWidth="1"/>
    <col min="10245" max="10495" width="8.5703125" style="15"/>
    <col min="10496" max="10496" width="3" style="15" customWidth="1"/>
    <col min="10497" max="10497" width="91.42578125" style="15" customWidth="1"/>
    <col min="10498" max="10498" width="1.5703125" style="15" customWidth="1"/>
    <col min="10499" max="10499" width="0" style="15" hidden="1" customWidth="1"/>
    <col min="10500" max="10500" width="17.42578125" style="15" customWidth="1"/>
    <col min="10501" max="10751" width="8.5703125" style="15"/>
    <col min="10752" max="10752" width="3" style="15" customWidth="1"/>
    <col min="10753" max="10753" width="91.42578125" style="15" customWidth="1"/>
    <col min="10754" max="10754" width="1.5703125" style="15" customWidth="1"/>
    <col min="10755" max="10755" width="0" style="15" hidden="1" customWidth="1"/>
    <col min="10756" max="10756" width="17.42578125" style="15" customWidth="1"/>
    <col min="10757" max="11007" width="8.5703125" style="15"/>
    <col min="11008" max="11008" width="3" style="15" customWidth="1"/>
    <col min="11009" max="11009" width="91.42578125" style="15" customWidth="1"/>
    <col min="11010" max="11010" width="1.5703125" style="15" customWidth="1"/>
    <col min="11011" max="11011" width="0" style="15" hidden="1" customWidth="1"/>
    <col min="11012" max="11012" width="17.42578125" style="15" customWidth="1"/>
    <col min="11013" max="11263" width="8.5703125" style="15"/>
    <col min="11264" max="11264" width="3" style="15" customWidth="1"/>
    <col min="11265" max="11265" width="91.42578125" style="15" customWidth="1"/>
    <col min="11266" max="11266" width="1.5703125" style="15" customWidth="1"/>
    <col min="11267" max="11267" width="0" style="15" hidden="1" customWidth="1"/>
    <col min="11268" max="11268" width="17.42578125" style="15" customWidth="1"/>
    <col min="11269" max="11519" width="8.5703125" style="15"/>
    <col min="11520" max="11520" width="3" style="15" customWidth="1"/>
    <col min="11521" max="11521" width="91.42578125" style="15" customWidth="1"/>
    <col min="11522" max="11522" width="1.5703125" style="15" customWidth="1"/>
    <col min="11523" max="11523" width="0" style="15" hidden="1" customWidth="1"/>
    <col min="11524" max="11524" width="17.42578125" style="15" customWidth="1"/>
    <col min="11525" max="11775" width="8.5703125" style="15"/>
    <col min="11776" max="11776" width="3" style="15" customWidth="1"/>
    <col min="11777" max="11777" width="91.42578125" style="15" customWidth="1"/>
    <col min="11778" max="11778" width="1.5703125" style="15" customWidth="1"/>
    <col min="11779" max="11779" width="0" style="15" hidden="1" customWidth="1"/>
    <col min="11780" max="11780" width="17.42578125" style="15" customWidth="1"/>
    <col min="11781" max="12031" width="8.5703125" style="15"/>
    <col min="12032" max="12032" width="3" style="15" customWidth="1"/>
    <col min="12033" max="12033" width="91.42578125" style="15" customWidth="1"/>
    <col min="12034" max="12034" width="1.5703125" style="15" customWidth="1"/>
    <col min="12035" max="12035" width="0" style="15" hidden="1" customWidth="1"/>
    <col min="12036" max="12036" width="17.42578125" style="15" customWidth="1"/>
    <col min="12037" max="12287" width="8.5703125" style="15"/>
    <col min="12288" max="12288" width="3" style="15" customWidth="1"/>
    <col min="12289" max="12289" width="91.42578125" style="15" customWidth="1"/>
    <col min="12290" max="12290" width="1.5703125" style="15" customWidth="1"/>
    <col min="12291" max="12291" width="0" style="15" hidden="1" customWidth="1"/>
    <col min="12292" max="12292" width="17.42578125" style="15" customWidth="1"/>
    <col min="12293" max="12543" width="8.5703125" style="15"/>
    <col min="12544" max="12544" width="3" style="15" customWidth="1"/>
    <col min="12545" max="12545" width="91.42578125" style="15" customWidth="1"/>
    <col min="12546" max="12546" width="1.5703125" style="15" customWidth="1"/>
    <col min="12547" max="12547" width="0" style="15" hidden="1" customWidth="1"/>
    <col min="12548" max="12548" width="17.42578125" style="15" customWidth="1"/>
    <col min="12549" max="12799" width="8.5703125" style="15"/>
    <col min="12800" max="12800" width="3" style="15" customWidth="1"/>
    <col min="12801" max="12801" width="91.42578125" style="15" customWidth="1"/>
    <col min="12802" max="12802" width="1.5703125" style="15" customWidth="1"/>
    <col min="12803" max="12803" width="0" style="15" hidden="1" customWidth="1"/>
    <col min="12804" max="12804" width="17.42578125" style="15" customWidth="1"/>
    <col min="12805" max="13055" width="8.5703125" style="15"/>
    <col min="13056" max="13056" width="3" style="15" customWidth="1"/>
    <col min="13057" max="13057" width="91.42578125" style="15" customWidth="1"/>
    <col min="13058" max="13058" width="1.5703125" style="15" customWidth="1"/>
    <col min="13059" max="13059" width="0" style="15" hidden="1" customWidth="1"/>
    <col min="13060" max="13060" width="17.42578125" style="15" customWidth="1"/>
    <col min="13061" max="13311" width="8.5703125" style="15"/>
    <col min="13312" max="13312" width="3" style="15" customWidth="1"/>
    <col min="13313" max="13313" width="91.42578125" style="15" customWidth="1"/>
    <col min="13314" max="13314" width="1.5703125" style="15" customWidth="1"/>
    <col min="13315" max="13315" width="0" style="15" hidden="1" customWidth="1"/>
    <col min="13316" max="13316" width="17.42578125" style="15" customWidth="1"/>
    <col min="13317" max="13567" width="8.5703125" style="15"/>
    <col min="13568" max="13568" width="3" style="15" customWidth="1"/>
    <col min="13569" max="13569" width="91.42578125" style="15" customWidth="1"/>
    <col min="13570" max="13570" width="1.5703125" style="15" customWidth="1"/>
    <col min="13571" max="13571" width="0" style="15" hidden="1" customWidth="1"/>
    <col min="13572" max="13572" width="17.42578125" style="15" customWidth="1"/>
    <col min="13573" max="13823" width="8.5703125" style="15"/>
    <col min="13824" max="13824" width="3" style="15" customWidth="1"/>
    <col min="13825" max="13825" width="91.42578125" style="15" customWidth="1"/>
    <col min="13826" max="13826" width="1.5703125" style="15" customWidth="1"/>
    <col min="13827" max="13827" width="0" style="15" hidden="1" customWidth="1"/>
    <col min="13828" max="13828" width="17.42578125" style="15" customWidth="1"/>
    <col min="13829" max="14079" width="8.5703125" style="15"/>
    <col min="14080" max="14080" width="3" style="15" customWidth="1"/>
    <col min="14081" max="14081" width="91.42578125" style="15" customWidth="1"/>
    <col min="14082" max="14082" width="1.5703125" style="15" customWidth="1"/>
    <col min="14083" max="14083" width="0" style="15" hidden="1" customWidth="1"/>
    <col min="14084" max="14084" width="17.42578125" style="15" customWidth="1"/>
    <col min="14085" max="14335" width="8.5703125" style="15"/>
    <col min="14336" max="14336" width="3" style="15" customWidth="1"/>
    <col min="14337" max="14337" width="91.42578125" style="15" customWidth="1"/>
    <col min="14338" max="14338" width="1.5703125" style="15" customWidth="1"/>
    <col min="14339" max="14339" width="0" style="15" hidden="1" customWidth="1"/>
    <col min="14340" max="14340" width="17.42578125" style="15" customWidth="1"/>
    <col min="14341" max="14591" width="8.5703125" style="15"/>
    <col min="14592" max="14592" width="3" style="15" customWidth="1"/>
    <col min="14593" max="14593" width="91.42578125" style="15" customWidth="1"/>
    <col min="14594" max="14594" width="1.5703125" style="15" customWidth="1"/>
    <col min="14595" max="14595" width="0" style="15" hidden="1" customWidth="1"/>
    <col min="14596" max="14596" width="17.42578125" style="15" customWidth="1"/>
    <col min="14597" max="14847" width="8.5703125" style="15"/>
    <col min="14848" max="14848" width="3" style="15" customWidth="1"/>
    <col min="14849" max="14849" width="91.42578125" style="15" customWidth="1"/>
    <col min="14850" max="14850" width="1.5703125" style="15" customWidth="1"/>
    <col min="14851" max="14851" width="0" style="15" hidden="1" customWidth="1"/>
    <col min="14852" max="14852" width="17.42578125" style="15" customWidth="1"/>
    <col min="14853" max="15103" width="8.5703125" style="15"/>
    <col min="15104" max="15104" width="3" style="15" customWidth="1"/>
    <col min="15105" max="15105" width="91.42578125" style="15" customWidth="1"/>
    <col min="15106" max="15106" width="1.5703125" style="15" customWidth="1"/>
    <col min="15107" max="15107" width="0" style="15" hidden="1" customWidth="1"/>
    <col min="15108" max="15108" width="17.42578125" style="15" customWidth="1"/>
    <col min="15109" max="15359" width="8.5703125" style="15"/>
    <col min="15360" max="15360" width="3" style="15" customWidth="1"/>
    <col min="15361" max="15361" width="91.42578125" style="15" customWidth="1"/>
    <col min="15362" max="15362" width="1.5703125" style="15" customWidth="1"/>
    <col min="15363" max="15363" width="0" style="15" hidden="1" customWidth="1"/>
    <col min="15364" max="15364" width="17.42578125" style="15" customWidth="1"/>
    <col min="15365" max="15615" width="8.5703125" style="15"/>
    <col min="15616" max="15616" width="3" style="15" customWidth="1"/>
    <col min="15617" max="15617" width="91.42578125" style="15" customWidth="1"/>
    <col min="15618" max="15618" width="1.5703125" style="15" customWidth="1"/>
    <col min="15619" max="15619" width="0" style="15" hidden="1" customWidth="1"/>
    <col min="15620" max="15620" width="17.42578125" style="15" customWidth="1"/>
    <col min="15621" max="15871" width="8.5703125" style="15"/>
    <col min="15872" max="15872" width="3" style="15" customWidth="1"/>
    <col min="15873" max="15873" width="91.42578125" style="15" customWidth="1"/>
    <col min="15874" max="15874" width="1.5703125" style="15" customWidth="1"/>
    <col min="15875" max="15875" width="0" style="15" hidden="1" customWidth="1"/>
    <col min="15876" max="15876" width="17.42578125" style="15" customWidth="1"/>
    <col min="15877" max="16127" width="8.5703125" style="15"/>
    <col min="16128" max="16128" width="3" style="15" customWidth="1"/>
    <col min="16129" max="16129" width="91.42578125" style="15" customWidth="1"/>
    <col min="16130" max="16130" width="1.5703125" style="15" customWidth="1"/>
    <col min="16131" max="16131" width="0" style="15" hidden="1" customWidth="1"/>
    <col min="16132" max="16132" width="17.42578125" style="15" customWidth="1"/>
    <col min="16133" max="16384" width="8.5703125" style="15"/>
  </cols>
  <sheetData>
    <row r="1" spans="1:213" ht="18" customHeight="1" x14ac:dyDescent="0.25">
      <c r="A1" s="14" t="s">
        <v>7</v>
      </c>
      <c r="D1" s="13" t="s">
        <v>8</v>
      </c>
    </row>
    <row r="2" spans="1:213" s="20" customFormat="1" ht="15" customHeight="1" x14ac:dyDescent="0.25">
      <c r="A2" s="17" t="s">
        <v>9</v>
      </c>
      <c r="B2" s="18"/>
      <c r="C2" s="19"/>
      <c r="D2" s="131"/>
    </row>
    <row r="3" spans="1:213" s="20" customFormat="1" ht="15" x14ac:dyDescent="0.25">
      <c r="A3" s="21"/>
      <c r="B3" s="18"/>
      <c r="C3" s="19"/>
      <c r="D3" s="131"/>
    </row>
    <row r="4" spans="1:213" s="20" customFormat="1" ht="15.75" x14ac:dyDescent="0.25">
      <c r="A4" s="22" t="s">
        <v>406</v>
      </c>
      <c r="B4" s="18"/>
      <c r="C4" s="19"/>
      <c r="D4" s="23"/>
    </row>
    <row r="5" spans="1:213" s="20" customFormat="1" ht="15.75" x14ac:dyDescent="0.25">
      <c r="A5" s="22"/>
      <c r="B5" s="18"/>
      <c r="C5" s="19"/>
      <c r="D5" s="24"/>
    </row>
    <row r="6" spans="1:213" s="25" customFormat="1" ht="15" customHeight="1" x14ac:dyDescent="0.2">
      <c r="A6" s="132" t="s">
        <v>10</v>
      </c>
      <c r="B6" s="132"/>
      <c r="C6" s="132"/>
      <c r="D6" s="132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</row>
    <row r="7" spans="1:213" s="25" customFormat="1" ht="15" customHeight="1" x14ac:dyDescent="0.2">
      <c r="A7" s="132"/>
      <c r="B7" s="132"/>
      <c r="C7" s="132"/>
      <c r="D7" s="132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</row>
    <row r="8" spans="1:213" s="26" customFormat="1" ht="8.1" customHeight="1" x14ac:dyDescent="0.2">
      <c r="A8" s="106"/>
      <c r="B8" s="107"/>
      <c r="C8" s="108"/>
      <c r="D8" s="11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</row>
    <row r="9" spans="1:213" s="27" customFormat="1" ht="22.35" customHeight="1" x14ac:dyDescent="0.2">
      <c r="A9" s="133" t="s">
        <v>342</v>
      </c>
      <c r="B9" s="133"/>
      <c r="C9" s="111"/>
      <c r="D9" s="112">
        <f>+D11+D47</f>
        <v>1870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</row>
    <row r="10" spans="1:213" s="26" customFormat="1" ht="8.1" customHeight="1" x14ac:dyDescent="0.2">
      <c r="A10" s="106"/>
      <c r="B10" s="107"/>
      <c r="C10" s="108"/>
      <c r="D10" s="113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</row>
    <row r="11" spans="1:213" s="27" customFormat="1" ht="22.35" customHeight="1" x14ac:dyDescent="0.2">
      <c r="A11" s="134" t="s">
        <v>11</v>
      </c>
      <c r="B11" s="134"/>
      <c r="C11" s="111"/>
      <c r="D11" s="114">
        <f>+D13+D21+D36+D43</f>
        <v>996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</row>
    <row r="12" spans="1:213" s="26" customFormat="1" ht="8.1" customHeight="1" x14ac:dyDescent="0.2">
      <c r="A12" s="106"/>
      <c r="B12" s="109"/>
      <c r="C12" s="108"/>
      <c r="D12" s="113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</row>
    <row r="13" spans="1:213" s="27" customFormat="1" ht="22.35" customHeight="1" x14ac:dyDescent="0.2">
      <c r="A13" s="135" t="s">
        <v>12</v>
      </c>
      <c r="B13" s="135"/>
      <c r="C13" s="111"/>
      <c r="D13" s="114">
        <f>SUM(D15:D19)</f>
        <v>101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</row>
    <row r="14" spans="1:213" s="26" customFormat="1" ht="8.1" customHeight="1" x14ac:dyDescent="0.2">
      <c r="A14" s="106"/>
      <c r="B14" s="109"/>
      <c r="C14" s="108"/>
      <c r="D14" s="113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</row>
    <row r="15" spans="1:213" s="26" customFormat="1" ht="20.100000000000001" customHeight="1" x14ac:dyDescent="0.2">
      <c r="A15" s="106"/>
      <c r="B15" s="115" t="s">
        <v>13</v>
      </c>
      <c r="C15" s="108"/>
      <c r="D15" s="113">
        <v>4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</row>
    <row r="16" spans="1:213" s="26" customFormat="1" ht="19.5" customHeight="1" x14ac:dyDescent="0.2">
      <c r="A16" s="106"/>
      <c r="B16" s="115" t="s">
        <v>343</v>
      </c>
      <c r="C16" s="108"/>
      <c r="D16" s="113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</row>
    <row r="17" spans="1:213" s="26" customFormat="1" ht="19.5" customHeight="1" x14ac:dyDescent="0.2">
      <c r="A17" s="106"/>
      <c r="B17" s="115" t="s">
        <v>14</v>
      </c>
      <c r="C17" s="108"/>
      <c r="D17" s="113">
        <v>90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</row>
    <row r="18" spans="1:213" s="26" customFormat="1" ht="19.5" customHeight="1" x14ac:dyDescent="0.2">
      <c r="A18" s="106"/>
      <c r="B18" s="115" t="s">
        <v>344</v>
      </c>
      <c r="C18" s="108"/>
      <c r="D18" s="113">
        <v>6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</row>
    <row r="19" spans="1:213" s="26" customFormat="1" ht="19.5" customHeight="1" x14ac:dyDescent="0.2">
      <c r="A19" s="106"/>
      <c r="B19" s="115" t="s">
        <v>23</v>
      </c>
      <c r="C19" s="108"/>
      <c r="D19" s="113">
        <v>1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</row>
    <row r="20" spans="1:213" s="26" customFormat="1" ht="8.1" customHeight="1" x14ac:dyDescent="0.2">
      <c r="A20" s="106"/>
      <c r="B20" s="109"/>
      <c r="C20" s="108"/>
      <c r="D20" s="113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</row>
    <row r="21" spans="1:213" s="27" customFormat="1" ht="22.35" customHeight="1" x14ac:dyDescent="0.2">
      <c r="A21" s="135" t="s">
        <v>15</v>
      </c>
      <c r="B21" s="135"/>
      <c r="C21" s="111"/>
      <c r="D21" s="114">
        <f>SUM(D23:D34)</f>
        <v>433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</row>
    <row r="22" spans="1:213" s="26" customFormat="1" ht="8.1" customHeight="1" x14ac:dyDescent="0.2">
      <c r="A22" s="106"/>
      <c r="B22" s="109"/>
      <c r="C22" s="108"/>
      <c r="D22" s="113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</row>
    <row r="23" spans="1:213" s="26" customFormat="1" ht="19.5" customHeight="1" x14ac:dyDescent="0.2">
      <c r="A23" s="116"/>
      <c r="B23" s="115" t="s">
        <v>22</v>
      </c>
      <c r="C23" s="108"/>
      <c r="D23" s="113">
        <v>3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</row>
    <row r="24" spans="1:213" s="27" customFormat="1" ht="22.35" customHeight="1" x14ac:dyDescent="0.2">
      <c r="A24" s="116"/>
      <c r="B24" s="115" t="s">
        <v>18</v>
      </c>
      <c r="C24" s="108"/>
      <c r="D24" s="113">
        <v>2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</row>
    <row r="25" spans="1:213" s="26" customFormat="1" ht="19.5" customHeight="1" x14ac:dyDescent="0.2">
      <c r="A25" s="116"/>
      <c r="B25" s="115" t="s">
        <v>345</v>
      </c>
      <c r="C25" s="108"/>
      <c r="D25" s="113">
        <v>2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</row>
    <row r="26" spans="1:213" s="26" customFormat="1" ht="21.75" customHeight="1" x14ac:dyDescent="0.2">
      <c r="A26" s="116"/>
      <c r="B26" s="115" t="s">
        <v>16</v>
      </c>
      <c r="C26" s="108"/>
      <c r="D26" s="113">
        <v>6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</row>
    <row r="27" spans="1:213" s="27" customFormat="1" ht="27" customHeight="1" x14ac:dyDescent="0.2">
      <c r="A27" s="116"/>
      <c r="B27" s="115" t="s">
        <v>19</v>
      </c>
      <c r="C27" s="108"/>
      <c r="D27" s="113">
        <v>7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</row>
    <row r="28" spans="1:213" s="26" customFormat="1" ht="16.5" customHeight="1" x14ac:dyDescent="0.2">
      <c r="A28" s="116"/>
      <c r="B28" s="115" t="s">
        <v>17</v>
      </c>
      <c r="C28" s="108"/>
      <c r="D28" s="113">
        <v>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</row>
    <row r="29" spans="1:213" s="27" customFormat="1" ht="22.35" customHeight="1" x14ac:dyDescent="0.2">
      <c r="A29" s="116"/>
      <c r="B29" s="115" t="s">
        <v>346</v>
      </c>
      <c r="C29" s="108"/>
      <c r="D29" s="113">
        <v>2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</row>
    <row r="30" spans="1:213" s="27" customFormat="1" ht="22.35" customHeight="1" x14ac:dyDescent="0.2">
      <c r="A30" s="116"/>
      <c r="B30" s="115" t="s">
        <v>327</v>
      </c>
      <c r="C30" s="108"/>
      <c r="D30" s="113">
        <v>1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</row>
    <row r="31" spans="1:213" s="26" customFormat="1" ht="18.75" customHeight="1" x14ac:dyDescent="0.2">
      <c r="A31" s="116"/>
      <c r="B31" s="115" t="s">
        <v>21</v>
      </c>
      <c r="C31" s="108"/>
      <c r="D31" s="113">
        <v>1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</row>
    <row r="32" spans="1:213" s="26" customFormat="1" ht="19.5" customHeight="1" x14ac:dyDescent="0.2">
      <c r="A32" s="116"/>
      <c r="B32" s="115" t="s">
        <v>408</v>
      </c>
      <c r="C32" s="108"/>
      <c r="D32" s="113">
        <v>1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</row>
    <row r="33" spans="1:213" s="27" customFormat="1" ht="22.35" customHeight="1" x14ac:dyDescent="0.2">
      <c r="A33" s="116"/>
      <c r="B33" s="115" t="s">
        <v>20</v>
      </c>
      <c r="C33" s="108"/>
      <c r="D33" s="113">
        <v>393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</row>
    <row r="34" spans="1:213" s="26" customFormat="1" ht="18" customHeight="1" x14ac:dyDescent="0.2">
      <c r="A34" s="116"/>
      <c r="B34" s="115" t="s">
        <v>23</v>
      </c>
      <c r="C34" s="108"/>
      <c r="D34" s="113">
        <v>9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</row>
    <row r="35" spans="1:213" s="27" customFormat="1" ht="15.75" customHeight="1" x14ac:dyDescent="0.2">
      <c r="A35" s="116"/>
      <c r="B35" s="115"/>
      <c r="C35" s="108"/>
      <c r="D35" s="113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</row>
    <row r="36" spans="1:213" s="26" customFormat="1" ht="25.5" customHeight="1" x14ac:dyDescent="0.2">
      <c r="A36" s="135" t="s">
        <v>24</v>
      </c>
      <c r="B36" s="135"/>
      <c r="C36" s="111"/>
      <c r="D36" s="114">
        <f>SUM(D38:D41)</f>
        <v>456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</row>
    <row r="37" spans="1:213" s="26" customFormat="1" ht="12.75" customHeight="1" x14ac:dyDescent="0.2">
      <c r="A37" s="116"/>
      <c r="B37" s="115"/>
      <c r="C37" s="108"/>
      <c r="D37" s="113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</row>
    <row r="38" spans="1:213" s="26" customFormat="1" ht="20.100000000000001" customHeight="1" x14ac:dyDescent="0.2">
      <c r="A38" s="116"/>
      <c r="B38" s="115" t="s">
        <v>26</v>
      </c>
      <c r="C38" s="108"/>
      <c r="D38" s="113">
        <v>211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</row>
    <row r="39" spans="1:213" s="26" customFormat="1" ht="20.100000000000001" customHeight="1" x14ac:dyDescent="0.2">
      <c r="A39" s="116"/>
      <c r="B39" s="115" t="s">
        <v>25</v>
      </c>
      <c r="C39" s="108"/>
      <c r="D39" s="113">
        <v>4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</row>
    <row r="40" spans="1:213" s="26" customFormat="1" ht="20.100000000000001" customHeight="1" x14ac:dyDescent="0.2">
      <c r="A40" s="116"/>
      <c r="B40" s="115" t="s">
        <v>409</v>
      </c>
      <c r="C40" s="108"/>
      <c r="D40" s="113">
        <v>3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</row>
    <row r="41" spans="1:213" s="26" customFormat="1" ht="20.100000000000001" customHeight="1" x14ac:dyDescent="0.2">
      <c r="A41" s="116"/>
      <c r="B41" s="117" t="s">
        <v>328</v>
      </c>
      <c r="C41" s="108"/>
      <c r="D41" s="113">
        <v>238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</row>
    <row r="42" spans="1:213" s="26" customFormat="1" ht="14.25" customHeight="1" x14ac:dyDescent="0.2">
      <c r="A42" s="106"/>
      <c r="B42" s="109"/>
      <c r="C42" s="108"/>
      <c r="D42" s="113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</row>
    <row r="43" spans="1:213" s="26" customFormat="1" ht="20.100000000000001" customHeight="1" x14ac:dyDescent="0.2">
      <c r="A43" s="135" t="s">
        <v>27</v>
      </c>
      <c r="B43" s="135"/>
      <c r="C43" s="111"/>
      <c r="D43" s="114">
        <f>SUM(D45)</f>
        <v>6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</row>
    <row r="44" spans="1:213" s="26" customFormat="1" ht="11.25" customHeight="1" x14ac:dyDescent="0.2">
      <c r="A44" s="106"/>
      <c r="B44" s="109"/>
      <c r="C44" s="108"/>
      <c r="D44" s="113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</row>
    <row r="45" spans="1:213" s="26" customFormat="1" ht="20.100000000000001" customHeight="1" x14ac:dyDescent="0.2">
      <c r="A45" s="106"/>
      <c r="B45" s="115" t="s">
        <v>23</v>
      </c>
      <c r="C45" s="108"/>
      <c r="D45" s="113">
        <v>6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</row>
    <row r="46" spans="1:213" s="26" customFormat="1" ht="15.75" customHeight="1" x14ac:dyDescent="0.2">
      <c r="A46" s="106"/>
      <c r="B46" s="109"/>
      <c r="C46" s="108"/>
      <c r="D46" s="113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</row>
    <row r="47" spans="1:213" s="26" customFormat="1" ht="20.100000000000001" customHeight="1" x14ac:dyDescent="0.2">
      <c r="A47" s="134" t="s">
        <v>28</v>
      </c>
      <c r="B47" s="134"/>
      <c r="C47" s="111"/>
      <c r="D47" s="114">
        <f>+D49+D61+D65</f>
        <v>874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</row>
    <row r="48" spans="1:213" s="26" customFormat="1" ht="20.100000000000001" customHeight="1" x14ac:dyDescent="0.2">
      <c r="A48" s="106"/>
      <c r="B48" s="109"/>
      <c r="C48" s="108"/>
      <c r="D48" s="113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</row>
    <row r="49" spans="1:213" s="26" customFormat="1" ht="20.100000000000001" customHeight="1" x14ac:dyDescent="0.2">
      <c r="A49" s="135" t="s">
        <v>29</v>
      </c>
      <c r="B49" s="135"/>
      <c r="C49" s="111"/>
      <c r="D49" s="114">
        <f>SUM(D51:D59)</f>
        <v>866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</row>
    <row r="50" spans="1:213" s="26" customFormat="1" ht="13.5" customHeight="1" x14ac:dyDescent="0.2">
      <c r="A50" s="106"/>
      <c r="B50" s="109"/>
      <c r="C50" s="108"/>
      <c r="D50" s="113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0"/>
      <c r="GB50" s="20"/>
      <c r="GC50" s="20"/>
      <c r="GD50" s="20"/>
      <c r="GE50" s="20"/>
      <c r="GF50" s="20"/>
      <c r="GG50" s="20"/>
      <c r="GH50" s="20"/>
      <c r="GI50" s="20"/>
      <c r="GJ50" s="20"/>
      <c r="GK50" s="20"/>
      <c r="GL50" s="20"/>
      <c r="GM50" s="20"/>
      <c r="GN50" s="20"/>
      <c r="GO50" s="20"/>
      <c r="GP50" s="20"/>
      <c r="GQ50" s="20"/>
      <c r="GR50" s="20"/>
      <c r="GS50" s="20"/>
      <c r="GT50" s="20"/>
      <c r="GU50" s="20"/>
      <c r="GV50" s="20"/>
      <c r="GW50" s="20"/>
      <c r="GX50" s="20"/>
      <c r="GY50" s="20"/>
      <c r="GZ50" s="20"/>
      <c r="HA50" s="20"/>
      <c r="HB50" s="20"/>
      <c r="HC50" s="20"/>
      <c r="HD50" s="20"/>
      <c r="HE50" s="20"/>
    </row>
    <row r="51" spans="1:213" s="26" customFormat="1" ht="22.5" customHeight="1" x14ac:dyDescent="0.2">
      <c r="A51" s="106"/>
      <c r="B51" s="115" t="s">
        <v>30</v>
      </c>
      <c r="C51" s="108"/>
      <c r="D51" s="113">
        <v>136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20"/>
      <c r="FR51" s="20"/>
      <c r="FS51" s="20"/>
      <c r="FT51" s="20"/>
      <c r="FU51" s="20"/>
      <c r="FV51" s="20"/>
      <c r="FW51" s="20"/>
      <c r="FX51" s="20"/>
      <c r="FY51" s="20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20"/>
      <c r="GN51" s="20"/>
      <c r="GO51" s="20"/>
      <c r="GP51" s="20"/>
      <c r="GQ51" s="20"/>
      <c r="GR51" s="20"/>
      <c r="GS51" s="20"/>
      <c r="GT51" s="20"/>
      <c r="GU51" s="20"/>
      <c r="GV51" s="20"/>
      <c r="GW51" s="20"/>
      <c r="GX51" s="20"/>
      <c r="GY51" s="20"/>
      <c r="GZ51" s="20"/>
      <c r="HA51" s="20"/>
      <c r="HB51" s="20"/>
      <c r="HC51" s="20"/>
      <c r="HD51" s="20"/>
      <c r="HE51" s="20"/>
    </row>
    <row r="52" spans="1:213" s="26" customFormat="1" ht="17.25" customHeight="1" x14ac:dyDescent="0.2">
      <c r="A52" s="106"/>
      <c r="B52" s="115" t="s">
        <v>67</v>
      </c>
      <c r="C52" s="108"/>
      <c r="D52" s="113">
        <v>5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  <c r="ES52" s="20"/>
      <c r="ET52" s="20"/>
      <c r="EU52" s="20"/>
      <c r="EV52" s="20"/>
      <c r="EW52" s="20"/>
      <c r="EX52" s="20"/>
      <c r="EY52" s="20"/>
      <c r="EZ52" s="20"/>
      <c r="FA52" s="20"/>
      <c r="FB52" s="20"/>
      <c r="FC52" s="20"/>
      <c r="FD52" s="20"/>
      <c r="FE52" s="20"/>
      <c r="FF52" s="20"/>
      <c r="FG52" s="20"/>
      <c r="FH52" s="20"/>
      <c r="FI52" s="20"/>
      <c r="FJ52" s="20"/>
      <c r="FK52" s="20"/>
      <c r="FL52" s="20"/>
      <c r="FM52" s="20"/>
      <c r="FN52" s="20"/>
      <c r="FO52" s="20"/>
      <c r="FP52" s="20"/>
      <c r="FQ52" s="20"/>
      <c r="FR52" s="20"/>
      <c r="FS52" s="20"/>
      <c r="FT52" s="20"/>
      <c r="FU52" s="20"/>
      <c r="FV52" s="20"/>
      <c r="FW52" s="20"/>
      <c r="FX52" s="20"/>
      <c r="FY52" s="20"/>
      <c r="FZ52" s="20"/>
      <c r="GA52" s="20"/>
      <c r="GB52" s="20"/>
      <c r="GC52" s="20"/>
      <c r="GD52" s="20"/>
      <c r="GE52" s="20"/>
      <c r="GF52" s="20"/>
      <c r="GG52" s="20"/>
      <c r="GH52" s="20"/>
      <c r="GI52" s="20"/>
      <c r="GJ52" s="20"/>
      <c r="GK52" s="20"/>
      <c r="GL52" s="20"/>
      <c r="GM52" s="20"/>
      <c r="GN52" s="20"/>
      <c r="GO52" s="20"/>
      <c r="GP52" s="20"/>
      <c r="GQ52" s="20"/>
      <c r="GR52" s="20"/>
      <c r="GS52" s="20"/>
      <c r="GT52" s="20"/>
      <c r="GU52" s="20"/>
      <c r="GV52" s="20"/>
      <c r="GW52" s="20"/>
      <c r="GX52" s="20"/>
      <c r="GY52" s="20"/>
      <c r="GZ52" s="20"/>
      <c r="HA52" s="20"/>
      <c r="HB52" s="20"/>
      <c r="HC52" s="20"/>
      <c r="HD52" s="20"/>
      <c r="HE52" s="20"/>
    </row>
    <row r="53" spans="1:213" s="27" customFormat="1" ht="21.75" customHeight="1" x14ac:dyDescent="0.2">
      <c r="A53" s="106"/>
      <c r="B53" s="115" t="s">
        <v>31</v>
      </c>
      <c r="C53" s="108"/>
      <c r="D53" s="113">
        <v>12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  <c r="ES53" s="20"/>
      <c r="ET53" s="20"/>
      <c r="EU53" s="20"/>
      <c r="EV53" s="20"/>
      <c r="EW53" s="20"/>
      <c r="EX53" s="20"/>
      <c r="EY53" s="20"/>
      <c r="EZ53" s="20"/>
      <c r="FA53" s="20"/>
      <c r="FB53" s="20"/>
      <c r="FC53" s="20"/>
      <c r="FD53" s="20"/>
      <c r="FE53" s="20"/>
      <c r="FF53" s="20"/>
      <c r="FG53" s="20"/>
      <c r="FH53" s="20"/>
      <c r="FI53" s="20"/>
      <c r="FJ53" s="20"/>
      <c r="FK53" s="20"/>
      <c r="FL53" s="20"/>
      <c r="FM53" s="20"/>
      <c r="FN53" s="20"/>
      <c r="FO53" s="20"/>
      <c r="FP53" s="20"/>
      <c r="FQ53" s="20"/>
      <c r="FR53" s="20"/>
      <c r="FS53" s="20"/>
      <c r="FT53" s="20"/>
      <c r="FU53" s="20"/>
      <c r="FV53" s="20"/>
      <c r="FW53" s="20"/>
      <c r="FX53" s="20"/>
      <c r="FY53" s="20"/>
      <c r="FZ53" s="20"/>
      <c r="GA53" s="20"/>
      <c r="GB53" s="20"/>
      <c r="GC53" s="20"/>
      <c r="GD53" s="20"/>
      <c r="GE53" s="20"/>
      <c r="GF53" s="20"/>
      <c r="GG53" s="20"/>
      <c r="GH53" s="20"/>
      <c r="GI53" s="20"/>
      <c r="GJ53" s="20"/>
      <c r="GK53" s="20"/>
      <c r="GL53" s="20"/>
      <c r="GM53" s="20"/>
      <c r="GN53" s="20"/>
      <c r="GO53" s="20"/>
      <c r="GP53" s="20"/>
      <c r="GQ53" s="20"/>
      <c r="GR53" s="20"/>
      <c r="GS53" s="20"/>
      <c r="GT53" s="20"/>
      <c r="GU53" s="20"/>
      <c r="GV53" s="20"/>
      <c r="GW53" s="20"/>
      <c r="GX53" s="20"/>
      <c r="GY53" s="20"/>
      <c r="GZ53" s="20"/>
      <c r="HA53" s="20"/>
      <c r="HB53" s="20"/>
      <c r="HC53" s="20"/>
      <c r="HD53" s="20"/>
      <c r="HE53" s="20"/>
    </row>
    <row r="54" spans="1:213" s="27" customFormat="1" ht="21.75" customHeight="1" x14ac:dyDescent="0.2">
      <c r="A54" s="106"/>
      <c r="B54" s="115" t="s">
        <v>69</v>
      </c>
      <c r="C54" s="108"/>
      <c r="D54" s="113">
        <v>1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</row>
    <row r="55" spans="1:213" s="27" customFormat="1" ht="21.75" customHeight="1" x14ac:dyDescent="0.2">
      <c r="A55" s="106"/>
      <c r="B55" s="115" t="s">
        <v>33</v>
      </c>
      <c r="C55" s="108"/>
      <c r="D55" s="113">
        <v>642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</row>
    <row r="56" spans="1:213" s="27" customFormat="1" ht="21.75" customHeight="1" x14ac:dyDescent="0.2">
      <c r="A56" s="106"/>
      <c r="B56" s="115" t="s">
        <v>32</v>
      </c>
      <c r="C56" s="108"/>
      <c r="D56" s="113">
        <v>3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  <c r="ES56" s="20"/>
      <c r="ET56" s="20"/>
      <c r="EU56" s="20"/>
      <c r="EV56" s="20"/>
      <c r="EW56" s="20"/>
      <c r="EX56" s="20"/>
      <c r="EY56" s="20"/>
      <c r="EZ56" s="20"/>
      <c r="FA56" s="20"/>
      <c r="FB56" s="20"/>
      <c r="FC56" s="20"/>
      <c r="FD56" s="20"/>
      <c r="FE56" s="20"/>
      <c r="FF56" s="20"/>
      <c r="FG56" s="20"/>
      <c r="FH56" s="20"/>
      <c r="FI56" s="20"/>
      <c r="FJ56" s="20"/>
      <c r="FK56" s="20"/>
      <c r="FL56" s="20"/>
      <c r="FM56" s="20"/>
      <c r="FN56" s="20"/>
      <c r="FO56" s="20"/>
      <c r="FP56" s="20"/>
      <c r="FQ56" s="20"/>
      <c r="FR56" s="20"/>
      <c r="FS56" s="20"/>
      <c r="FT56" s="20"/>
      <c r="FU56" s="20"/>
      <c r="FV56" s="20"/>
      <c r="FW56" s="20"/>
      <c r="FX56" s="20"/>
      <c r="FY56" s="20"/>
      <c r="FZ56" s="20"/>
      <c r="GA56" s="20"/>
      <c r="GB56" s="20"/>
      <c r="GC56" s="20"/>
      <c r="GD56" s="20"/>
      <c r="GE56" s="20"/>
      <c r="GF56" s="20"/>
      <c r="GG56" s="20"/>
      <c r="GH56" s="20"/>
      <c r="GI56" s="20"/>
      <c r="GJ56" s="20"/>
      <c r="GK56" s="20"/>
      <c r="GL56" s="20"/>
      <c r="GM56" s="20"/>
      <c r="GN56" s="20"/>
      <c r="GO56" s="20"/>
      <c r="GP56" s="20"/>
      <c r="GQ56" s="20"/>
      <c r="GR56" s="20"/>
      <c r="GS56" s="20"/>
      <c r="GT56" s="20"/>
      <c r="GU56" s="20"/>
      <c r="GV56" s="20"/>
      <c r="GW56" s="20"/>
      <c r="GX56" s="20"/>
      <c r="GY56" s="20"/>
      <c r="GZ56" s="20"/>
      <c r="HA56" s="20"/>
      <c r="HB56" s="20"/>
      <c r="HC56" s="20"/>
      <c r="HD56" s="20"/>
      <c r="HE56" s="20"/>
    </row>
    <row r="57" spans="1:213" s="27" customFormat="1" ht="21.75" customHeight="1" x14ac:dyDescent="0.2">
      <c r="A57" s="106"/>
      <c r="B57" s="115" t="s">
        <v>66</v>
      </c>
      <c r="C57" s="108"/>
      <c r="D57" s="113">
        <v>1</v>
      </c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</row>
    <row r="58" spans="1:213" s="27" customFormat="1" ht="22.35" customHeight="1" x14ac:dyDescent="0.2">
      <c r="A58" s="106"/>
      <c r="B58" s="115" t="s">
        <v>34</v>
      </c>
      <c r="C58" s="108"/>
      <c r="D58" s="113">
        <v>49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</row>
    <row r="59" spans="1:213" s="26" customFormat="1" ht="21.75" customHeight="1" x14ac:dyDescent="0.2">
      <c r="A59" s="115"/>
      <c r="B59" s="115" t="s">
        <v>23</v>
      </c>
      <c r="C59" s="108"/>
      <c r="D59" s="113">
        <v>17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</row>
    <row r="60" spans="1:213" s="26" customFormat="1" ht="12" customHeight="1" x14ac:dyDescent="0.2">
      <c r="A60" s="106"/>
      <c r="B60" s="109"/>
      <c r="C60" s="108"/>
      <c r="D60" s="113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</row>
    <row r="61" spans="1:213" s="26" customFormat="1" ht="20.25" customHeight="1" x14ac:dyDescent="0.2">
      <c r="A61" s="135" t="s">
        <v>35</v>
      </c>
      <c r="B61" s="135"/>
      <c r="C61" s="111"/>
      <c r="D61" s="114">
        <f>SUM(D63)</f>
        <v>2</v>
      </c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</row>
    <row r="62" spans="1:213" s="26" customFormat="1" ht="9" customHeight="1" x14ac:dyDescent="0.2">
      <c r="A62" s="106"/>
      <c r="B62" s="109"/>
      <c r="C62" s="108"/>
      <c r="D62" s="113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</row>
    <row r="63" spans="1:213" s="26" customFormat="1" ht="19.5" customHeight="1" x14ac:dyDescent="0.2">
      <c r="A63" s="106"/>
      <c r="B63" s="115" t="s">
        <v>36</v>
      </c>
      <c r="C63" s="108"/>
      <c r="D63" s="113">
        <v>2</v>
      </c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</row>
    <row r="64" spans="1:213" s="26" customFormat="1" ht="8.1" customHeight="1" x14ac:dyDescent="0.2">
      <c r="A64" s="106"/>
      <c r="B64" s="109"/>
      <c r="C64" s="108"/>
      <c r="D64" s="113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</row>
    <row r="65" spans="1:213" s="26" customFormat="1" ht="18" customHeight="1" x14ac:dyDescent="0.2">
      <c r="A65" s="135" t="s">
        <v>410</v>
      </c>
      <c r="B65" s="135"/>
      <c r="C65" s="111"/>
      <c r="D65" s="114">
        <f>+D67</f>
        <v>6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</row>
    <row r="66" spans="1:213" s="26" customFormat="1" ht="11.25" customHeight="1" x14ac:dyDescent="0.2">
      <c r="A66" s="106"/>
      <c r="B66" s="115"/>
      <c r="C66" s="111"/>
      <c r="D66" s="113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</row>
    <row r="67" spans="1:213" s="26" customFormat="1" ht="18" customHeight="1" x14ac:dyDescent="0.2">
      <c r="A67" s="115"/>
      <c r="B67" s="115" t="s">
        <v>332</v>
      </c>
      <c r="C67" s="111"/>
      <c r="D67" s="113">
        <v>6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</row>
    <row r="68" spans="1:213" s="26" customFormat="1" ht="13.5" customHeight="1" x14ac:dyDescent="0.2">
      <c r="A68" s="106"/>
      <c r="B68" s="107"/>
      <c r="C68" s="108"/>
      <c r="D68" s="113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  <c r="ES68" s="20"/>
      <c r="ET68" s="20"/>
      <c r="EU68" s="20"/>
      <c r="EV68" s="20"/>
      <c r="EW68" s="20"/>
      <c r="EX68" s="20"/>
      <c r="EY68" s="20"/>
      <c r="EZ68" s="20"/>
      <c r="FA68" s="20"/>
      <c r="FB68" s="20"/>
      <c r="FC68" s="20"/>
      <c r="FD68" s="20"/>
      <c r="FE68" s="20"/>
      <c r="FF68" s="20"/>
      <c r="FG68" s="20"/>
      <c r="FH68" s="20"/>
      <c r="FI68" s="20"/>
      <c r="FJ68" s="20"/>
      <c r="FK68" s="20"/>
      <c r="FL68" s="20"/>
      <c r="FM68" s="20"/>
      <c r="FN68" s="20"/>
      <c r="FO68" s="20"/>
      <c r="FP68" s="20"/>
      <c r="FQ68" s="20"/>
      <c r="FR68" s="20"/>
      <c r="FS68" s="20"/>
      <c r="FT68" s="20"/>
      <c r="FU68" s="20"/>
      <c r="FV68" s="20"/>
      <c r="FW68" s="20"/>
      <c r="FX68" s="20"/>
      <c r="FY68" s="20"/>
      <c r="FZ68" s="20"/>
      <c r="GA68" s="20"/>
      <c r="GB68" s="20"/>
      <c r="GC68" s="20"/>
      <c r="GD68" s="20"/>
      <c r="GE68" s="20"/>
      <c r="GF68" s="20"/>
      <c r="GG68" s="20"/>
      <c r="GH68" s="20"/>
      <c r="GI68" s="20"/>
      <c r="GJ68" s="20"/>
      <c r="GK68" s="20"/>
      <c r="GL68" s="20"/>
      <c r="GM68" s="20"/>
      <c r="GN68" s="20"/>
      <c r="GO68" s="20"/>
      <c r="GP68" s="20"/>
      <c r="GQ68" s="20"/>
      <c r="GR68" s="20"/>
      <c r="GS68" s="20"/>
      <c r="GT68" s="20"/>
      <c r="GU68" s="20"/>
      <c r="GV68" s="20"/>
      <c r="GW68" s="20"/>
      <c r="GX68" s="20"/>
      <c r="GY68" s="20"/>
      <c r="GZ68" s="20"/>
      <c r="HA68" s="20"/>
      <c r="HB68" s="20"/>
      <c r="HC68" s="20"/>
      <c r="HD68" s="20"/>
      <c r="HE68" s="20"/>
    </row>
    <row r="69" spans="1:213" s="26" customFormat="1" ht="20.100000000000001" customHeight="1" x14ac:dyDescent="0.2">
      <c r="A69" s="133" t="s">
        <v>37</v>
      </c>
      <c r="B69" s="133"/>
      <c r="C69" s="111"/>
      <c r="D69" s="118">
        <f>+D71+D78</f>
        <v>868</v>
      </c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20"/>
      <c r="FH69" s="20"/>
      <c r="FI69" s="20"/>
      <c r="FJ69" s="20"/>
      <c r="FK69" s="20"/>
      <c r="FL69" s="20"/>
      <c r="FM69" s="20"/>
      <c r="FN69" s="20"/>
      <c r="FO69" s="20"/>
      <c r="FP69" s="20"/>
      <c r="FQ69" s="20"/>
      <c r="FR69" s="20"/>
      <c r="FS69" s="20"/>
      <c r="FT69" s="20"/>
      <c r="FU69" s="20"/>
      <c r="FV69" s="20"/>
      <c r="FW69" s="20"/>
      <c r="FX69" s="20"/>
      <c r="FY69" s="20"/>
      <c r="FZ69" s="20"/>
      <c r="GA69" s="20"/>
      <c r="GB69" s="20"/>
      <c r="GC69" s="20"/>
      <c r="GD69" s="20"/>
      <c r="GE69" s="20"/>
      <c r="GF69" s="20"/>
      <c r="GG69" s="20"/>
      <c r="GH69" s="20"/>
      <c r="GI69" s="20"/>
      <c r="GJ69" s="20"/>
      <c r="GK69" s="20"/>
      <c r="GL69" s="20"/>
      <c r="GM69" s="20"/>
      <c r="GN69" s="20"/>
      <c r="GO69" s="20"/>
      <c r="GP69" s="20"/>
      <c r="GQ69" s="20"/>
      <c r="GR69" s="20"/>
      <c r="GS69" s="20"/>
      <c r="GT69" s="20"/>
      <c r="GU69" s="20"/>
      <c r="GV69" s="20"/>
      <c r="GW69" s="20"/>
      <c r="GX69" s="20"/>
      <c r="GY69" s="20"/>
      <c r="GZ69" s="20"/>
      <c r="HA69" s="20"/>
      <c r="HB69" s="20"/>
      <c r="HC69" s="20"/>
      <c r="HD69" s="20"/>
      <c r="HE69" s="20"/>
    </row>
    <row r="70" spans="1:213" s="26" customFormat="1" ht="20.100000000000001" customHeight="1" x14ac:dyDescent="0.2">
      <c r="A70" s="106"/>
      <c r="B70" s="107"/>
      <c r="C70" s="108"/>
      <c r="D70" s="113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</row>
    <row r="71" spans="1:213" s="26" customFormat="1" ht="20.100000000000001" customHeight="1" x14ac:dyDescent="0.2">
      <c r="A71" s="134" t="s">
        <v>11</v>
      </c>
      <c r="B71" s="134"/>
      <c r="C71" s="111"/>
      <c r="D71" s="114">
        <f>+D73</f>
        <v>4</v>
      </c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0"/>
      <c r="EX71" s="20"/>
      <c r="EY71" s="20"/>
      <c r="EZ71" s="20"/>
      <c r="FA71" s="20"/>
      <c r="FB71" s="20"/>
      <c r="FC71" s="20"/>
      <c r="FD71" s="20"/>
      <c r="FE71" s="20"/>
      <c r="FF71" s="20"/>
      <c r="FG71" s="20"/>
      <c r="FH71" s="20"/>
      <c r="FI71" s="20"/>
      <c r="FJ71" s="20"/>
      <c r="FK71" s="20"/>
      <c r="FL71" s="20"/>
      <c r="FM71" s="20"/>
      <c r="FN71" s="20"/>
      <c r="FO71" s="20"/>
      <c r="FP71" s="20"/>
      <c r="FQ71" s="20"/>
      <c r="FR71" s="20"/>
      <c r="FS71" s="20"/>
      <c r="FT71" s="20"/>
      <c r="FU71" s="20"/>
      <c r="FV71" s="20"/>
      <c r="FW71" s="20"/>
      <c r="FX71" s="20"/>
      <c r="FY71" s="20"/>
      <c r="FZ71" s="20"/>
      <c r="GA71" s="20"/>
      <c r="GB71" s="20"/>
      <c r="GC71" s="20"/>
      <c r="GD71" s="20"/>
      <c r="GE71" s="20"/>
      <c r="GF71" s="20"/>
      <c r="GG71" s="20"/>
      <c r="GH71" s="20"/>
      <c r="GI71" s="20"/>
      <c r="GJ71" s="20"/>
      <c r="GK71" s="20"/>
      <c r="GL71" s="20"/>
      <c r="GM71" s="20"/>
      <c r="GN71" s="20"/>
      <c r="GO71" s="20"/>
      <c r="GP71" s="20"/>
      <c r="GQ71" s="20"/>
      <c r="GR71" s="20"/>
      <c r="GS71" s="20"/>
      <c r="GT71" s="20"/>
      <c r="GU71" s="20"/>
      <c r="GV71" s="20"/>
      <c r="GW71" s="20"/>
      <c r="GX71" s="20"/>
      <c r="GY71" s="20"/>
      <c r="GZ71" s="20"/>
      <c r="HA71" s="20"/>
      <c r="HB71" s="20"/>
      <c r="HC71" s="20"/>
      <c r="HD71" s="20"/>
      <c r="HE71" s="20"/>
    </row>
    <row r="72" spans="1:213" s="26" customFormat="1" ht="10.5" customHeight="1" x14ac:dyDescent="0.2">
      <c r="A72" s="106"/>
      <c r="B72" s="109"/>
      <c r="C72" s="108"/>
      <c r="D72" s="113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</row>
    <row r="73" spans="1:213" s="26" customFormat="1" ht="20.100000000000001" customHeight="1" x14ac:dyDescent="0.2">
      <c r="A73" s="135" t="s">
        <v>347</v>
      </c>
      <c r="B73" s="135"/>
      <c r="C73" s="111"/>
      <c r="D73" s="119">
        <f>SUM(D75:D76)</f>
        <v>4</v>
      </c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  <c r="DJ73" s="20"/>
      <c r="DK73" s="20"/>
      <c r="DL73" s="20"/>
      <c r="DM73" s="20"/>
      <c r="DN73" s="20"/>
      <c r="DO73" s="20"/>
      <c r="DP73" s="20"/>
      <c r="DQ73" s="20"/>
      <c r="DR73" s="20"/>
      <c r="DS73" s="20"/>
      <c r="DT73" s="20"/>
      <c r="DU73" s="20"/>
      <c r="DV73" s="20"/>
      <c r="DW73" s="20"/>
      <c r="DX73" s="20"/>
      <c r="DY73" s="20"/>
      <c r="DZ73" s="20"/>
      <c r="EA73" s="20"/>
      <c r="EB73" s="20"/>
      <c r="EC73" s="20"/>
      <c r="ED73" s="20"/>
      <c r="EE73" s="20"/>
      <c r="EF73" s="20"/>
      <c r="EG73" s="20"/>
      <c r="EH73" s="20"/>
      <c r="EI73" s="20"/>
      <c r="EJ73" s="20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0"/>
      <c r="EX73" s="20"/>
      <c r="EY73" s="20"/>
      <c r="EZ73" s="20"/>
      <c r="FA73" s="20"/>
      <c r="FB73" s="20"/>
      <c r="FC73" s="20"/>
      <c r="FD73" s="20"/>
      <c r="FE73" s="20"/>
      <c r="FF73" s="20"/>
      <c r="FG73" s="20"/>
      <c r="FH73" s="20"/>
      <c r="FI73" s="20"/>
      <c r="FJ73" s="20"/>
      <c r="FK73" s="20"/>
      <c r="FL73" s="20"/>
      <c r="FM73" s="20"/>
      <c r="FN73" s="20"/>
      <c r="FO73" s="20"/>
      <c r="FP73" s="20"/>
      <c r="FQ73" s="20"/>
      <c r="FR73" s="20"/>
      <c r="FS73" s="20"/>
      <c r="FT73" s="20"/>
      <c r="FU73" s="20"/>
      <c r="FV73" s="20"/>
      <c r="FW73" s="20"/>
      <c r="FX73" s="20"/>
      <c r="FY73" s="20"/>
      <c r="FZ73" s="20"/>
      <c r="GA73" s="20"/>
      <c r="GB73" s="20"/>
      <c r="GC73" s="20"/>
      <c r="GD73" s="20"/>
      <c r="GE73" s="20"/>
      <c r="GF73" s="20"/>
      <c r="GG73" s="20"/>
      <c r="GH73" s="20"/>
      <c r="GI73" s="20"/>
      <c r="GJ73" s="20"/>
      <c r="GK73" s="20"/>
      <c r="GL73" s="20"/>
      <c r="GM73" s="20"/>
      <c r="GN73" s="20"/>
      <c r="GO73" s="20"/>
      <c r="GP73" s="20"/>
      <c r="GQ73" s="20"/>
      <c r="GR73" s="20"/>
      <c r="GS73" s="20"/>
      <c r="GT73" s="20"/>
      <c r="GU73" s="20"/>
      <c r="GV73" s="20"/>
      <c r="GW73" s="20"/>
      <c r="GX73" s="20"/>
      <c r="GY73" s="20"/>
      <c r="GZ73" s="20"/>
      <c r="HA73" s="20"/>
      <c r="HB73" s="20"/>
      <c r="HC73" s="20"/>
      <c r="HD73" s="20"/>
      <c r="HE73" s="20"/>
    </row>
    <row r="74" spans="1:213" s="26" customFormat="1" ht="9" customHeight="1" x14ac:dyDescent="0.2">
      <c r="A74" s="106"/>
      <c r="B74" s="109"/>
      <c r="C74" s="108"/>
      <c r="D74" s="113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</row>
    <row r="75" spans="1:213" s="26" customFormat="1" ht="21" customHeight="1" x14ac:dyDescent="0.2">
      <c r="A75" s="106"/>
      <c r="B75" s="109" t="s">
        <v>411</v>
      </c>
      <c r="C75" s="108"/>
      <c r="D75" s="113">
        <v>3</v>
      </c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</row>
    <row r="76" spans="1:213" s="26" customFormat="1" ht="20.100000000000001" customHeight="1" x14ac:dyDescent="0.2">
      <c r="A76" s="106"/>
      <c r="B76" s="117" t="s">
        <v>348</v>
      </c>
      <c r="C76" s="108"/>
      <c r="D76" s="113">
        <v>1</v>
      </c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0"/>
      <c r="FH76" s="20"/>
      <c r="FI76" s="20"/>
      <c r="FJ76" s="20"/>
      <c r="FK76" s="20"/>
      <c r="FL76" s="20"/>
      <c r="FM76" s="20"/>
      <c r="FN76" s="20"/>
      <c r="FO76" s="20"/>
      <c r="FP76" s="20"/>
      <c r="FQ76" s="20"/>
      <c r="FR76" s="20"/>
      <c r="FS76" s="20"/>
      <c r="FT76" s="20"/>
      <c r="FU76" s="20"/>
      <c r="FV76" s="20"/>
      <c r="FW76" s="20"/>
      <c r="FX76" s="20"/>
      <c r="FY76" s="20"/>
      <c r="FZ76" s="20"/>
      <c r="GA76" s="20"/>
      <c r="GB76" s="20"/>
      <c r="GC76" s="20"/>
      <c r="GD76" s="20"/>
      <c r="GE76" s="20"/>
      <c r="GF76" s="20"/>
      <c r="GG76" s="20"/>
      <c r="GH76" s="20"/>
      <c r="GI76" s="20"/>
      <c r="GJ76" s="20"/>
      <c r="GK76" s="20"/>
      <c r="GL76" s="20"/>
      <c r="GM76" s="20"/>
      <c r="GN76" s="20"/>
      <c r="GO76" s="20"/>
      <c r="GP76" s="20"/>
      <c r="GQ76" s="20"/>
      <c r="GR76" s="20"/>
      <c r="GS76" s="20"/>
      <c r="GT76" s="20"/>
      <c r="GU76" s="20"/>
      <c r="GV76" s="20"/>
      <c r="GW76" s="20"/>
      <c r="GX76" s="20"/>
      <c r="GY76" s="20"/>
      <c r="GZ76" s="20"/>
      <c r="HA76" s="20"/>
      <c r="HB76" s="20"/>
      <c r="HC76" s="20"/>
      <c r="HD76" s="20"/>
      <c r="HE76" s="20"/>
    </row>
    <row r="77" spans="1:213" s="27" customFormat="1" ht="15" customHeight="1" x14ac:dyDescent="0.2">
      <c r="A77" s="106"/>
      <c r="B77" s="109"/>
      <c r="C77" s="108"/>
      <c r="D77" s="113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20"/>
      <c r="FH77" s="20"/>
      <c r="FI77" s="20"/>
      <c r="FJ77" s="20"/>
      <c r="FK77" s="20"/>
      <c r="FL77" s="20"/>
      <c r="FM77" s="20"/>
      <c r="FN77" s="20"/>
      <c r="FO77" s="20"/>
      <c r="FP77" s="20"/>
      <c r="FQ77" s="20"/>
      <c r="FR77" s="20"/>
      <c r="FS77" s="20"/>
      <c r="FT77" s="20"/>
      <c r="FU77" s="20"/>
      <c r="FV77" s="20"/>
      <c r="FW77" s="20"/>
      <c r="FX77" s="20"/>
      <c r="FY77" s="20"/>
      <c r="FZ77" s="20"/>
      <c r="GA77" s="20"/>
      <c r="GB77" s="20"/>
      <c r="GC77" s="20"/>
      <c r="GD77" s="20"/>
      <c r="GE77" s="20"/>
      <c r="GF77" s="20"/>
      <c r="GG77" s="20"/>
      <c r="GH77" s="20"/>
      <c r="GI77" s="20"/>
      <c r="GJ77" s="20"/>
      <c r="GK77" s="20"/>
      <c r="GL77" s="20"/>
      <c r="GM77" s="20"/>
      <c r="GN77" s="20"/>
      <c r="GO77" s="20"/>
      <c r="GP77" s="20"/>
      <c r="GQ77" s="20"/>
      <c r="GR77" s="20"/>
      <c r="GS77" s="20"/>
      <c r="GT77" s="20"/>
      <c r="GU77" s="20"/>
      <c r="GV77" s="20"/>
      <c r="GW77" s="20"/>
      <c r="GX77" s="20"/>
      <c r="GY77" s="20"/>
      <c r="GZ77" s="20"/>
      <c r="HA77" s="20"/>
      <c r="HB77" s="20"/>
      <c r="HC77" s="20"/>
      <c r="HD77" s="20"/>
      <c r="HE77" s="20"/>
    </row>
    <row r="78" spans="1:213" s="27" customFormat="1" ht="22.35" customHeight="1" x14ac:dyDescent="0.2">
      <c r="A78" s="134" t="s">
        <v>28</v>
      </c>
      <c r="B78" s="134"/>
      <c r="C78" s="111"/>
      <c r="D78" s="114">
        <f>+D80+D87</f>
        <v>864</v>
      </c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  <c r="ES78" s="20"/>
      <c r="ET78" s="20"/>
      <c r="EU78" s="20"/>
      <c r="EV78" s="20"/>
      <c r="EW78" s="20"/>
      <c r="EX78" s="20"/>
      <c r="EY78" s="20"/>
      <c r="EZ78" s="20"/>
      <c r="FA78" s="20"/>
      <c r="FB78" s="20"/>
      <c r="FC78" s="20"/>
      <c r="FD78" s="20"/>
      <c r="FE78" s="20"/>
      <c r="FF78" s="20"/>
      <c r="FG78" s="20"/>
      <c r="FH78" s="20"/>
      <c r="FI78" s="20"/>
      <c r="FJ78" s="20"/>
      <c r="FK78" s="20"/>
      <c r="FL78" s="20"/>
      <c r="FM78" s="20"/>
      <c r="FN78" s="20"/>
      <c r="FO78" s="20"/>
      <c r="FP78" s="20"/>
      <c r="FQ78" s="20"/>
      <c r="FR78" s="20"/>
      <c r="FS78" s="20"/>
      <c r="FT78" s="20"/>
      <c r="FU78" s="20"/>
      <c r="FV78" s="20"/>
      <c r="FW78" s="20"/>
      <c r="FX78" s="20"/>
      <c r="FY78" s="20"/>
      <c r="FZ78" s="20"/>
      <c r="GA78" s="20"/>
      <c r="GB78" s="20"/>
      <c r="GC78" s="20"/>
      <c r="GD78" s="20"/>
      <c r="GE78" s="20"/>
      <c r="GF78" s="20"/>
      <c r="GG78" s="20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  <c r="HE78" s="20"/>
    </row>
    <row r="79" spans="1:213" s="26" customFormat="1" ht="8.1" customHeight="1" x14ac:dyDescent="0.2">
      <c r="A79" s="106"/>
      <c r="B79" s="109"/>
      <c r="C79" s="108"/>
      <c r="D79" s="113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  <c r="DJ79" s="20"/>
      <c r="DK79" s="20"/>
      <c r="DL79" s="20"/>
      <c r="DM79" s="20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0"/>
      <c r="EA79" s="20"/>
      <c r="EB79" s="20"/>
      <c r="EC79" s="20"/>
      <c r="ED79" s="20"/>
      <c r="EE79" s="20"/>
      <c r="EF79" s="20"/>
      <c r="EG79" s="20"/>
      <c r="EH79" s="20"/>
      <c r="EI79" s="20"/>
      <c r="EJ79" s="20"/>
      <c r="EK79" s="20"/>
      <c r="EL79" s="20"/>
      <c r="EM79" s="20"/>
      <c r="EN79" s="20"/>
      <c r="EO79" s="20"/>
      <c r="EP79" s="20"/>
      <c r="EQ79" s="20"/>
      <c r="ER79" s="20"/>
      <c r="ES79" s="20"/>
      <c r="ET79" s="20"/>
      <c r="EU79" s="20"/>
      <c r="EV79" s="20"/>
      <c r="EW79" s="20"/>
      <c r="EX79" s="20"/>
      <c r="EY79" s="20"/>
      <c r="EZ79" s="20"/>
      <c r="FA79" s="20"/>
      <c r="FB79" s="20"/>
      <c r="FC79" s="20"/>
      <c r="FD79" s="20"/>
      <c r="FE79" s="20"/>
      <c r="FF79" s="20"/>
      <c r="FG79" s="20"/>
      <c r="FH79" s="20"/>
      <c r="FI79" s="20"/>
      <c r="FJ79" s="20"/>
      <c r="FK79" s="20"/>
      <c r="FL79" s="20"/>
      <c r="FM79" s="20"/>
      <c r="FN79" s="20"/>
      <c r="FO79" s="20"/>
      <c r="FP79" s="20"/>
      <c r="FQ79" s="20"/>
      <c r="FR79" s="20"/>
      <c r="FS79" s="20"/>
      <c r="FT79" s="20"/>
      <c r="FU79" s="20"/>
      <c r="FV79" s="20"/>
      <c r="FW79" s="20"/>
      <c r="FX79" s="20"/>
      <c r="FY79" s="20"/>
      <c r="FZ79" s="20"/>
      <c r="GA79" s="20"/>
      <c r="GB79" s="20"/>
      <c r="GC79" s="20"/>
      <c r="GD79" s="20"/>
      <c r="GE79" s="20"/>
      <c r="GF79" s="20"/>
      <c r="GG79" s="20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</row>
    <row r="80" spans="1:213" s="27" customFormat="1" ht="22.35" customHeight="1" x14ac:dyDescent="0.2">
      <c r="A80" s="135" t="s">
        <v>29</v>
      </c>
      <c r="B80" s="135"/>
      <c r="C80" s="111"/>
      <c r="D80" s="114">
        <f>SUM(D82:D85)</f>
        <v>668</v>
      </c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  <c r="DT80" s="20"/>
      <c r="DU80" s="20"/>
      <c r="DV80" s="20"/>
      <c r="DW80" s="20"/>
      <c r="DX80" s="20"/>
      <c r="DY80" s="20"/>
      <c r="DZ80" s="20"/>
      <c r="EA80" s="20"/>
      <c r="EB80" s="20"/>
      <c r="EC80" s="20"/>
      <c r="ED80" s="20"/>
      <c r="EE80" s="20"/>
      <c r="EF80" s="20"/>
      <c r="EG80" s="20"/>
      <c r="EH80" s="20"/>
      <c r="EI80" s="20"/>
      <c r="EJ80" s="20"/>
      <c r="EK80" s="20"/>
      <c r="EL80" s="20"/>
      <c r="EM80" s="20"/>
      <c r="EN80" s="20"/>
      <c r="EO80" s="20"/>
      <c r="EP80" s="20"/>
      <c r="EQ80" s="20"/>
      <c r="ER80" s="20"/>
      <c r="ES80" s="20"/>
      <c r="ET80" s="20"/>
      <c r="EU80" s="20"/>
      <c r="EV80" s="20"/>
      <c r="EW80" s="20"/>
      <c r="EX80" s="20"/>
      <c r="EY80" s="20"/>
      <c r="EZ80" s="20"/>
      <c r="FA80" s="20"/>
      <c r="FB80" s="20"/>
      <c r="FC80" s="20"/>
      <c r="FD80" s="20"/>
      <c r="FE80" s="20"/>
      <c r="FF80" s="20"/>
      <c r="FG80" s="20"/>
      <c r="FH80" s="20"/>
      <c r="FI80" s="20"/>
      <c r="FJ80" s="20"/>
      <c r="FK80" s="20"/>
      <c r="FL80" s="20"/>
      <c r="FM80" s="20"/>
      <c r="FN80" s="20"/>
      <c r="FO80" s="20"/>
      <c r="FP80" s="20"/>
      <c r="FQ80" s="20"/>
      <c r="FR80" s="20"/>
      <c r="FS80" s="20"/>
      <c r="FT80" s="20"/>
      <c r="FU80" s="20"/>
      <c r="FV80" s="20"/>
      <c r="FW80" s="20"/>
      <c r="FX80" s="20"/>
      <c r="FY80" s="20"/>
      <c r="FZ80" s="20"/>
      <c r="GA80" s="20"/>
      <c r="GB80" s="20"/>
      <c r="GC80" s="20"/>
      <c r="GD80" s="20"/>
      <c r="GE80" s="20"/>
      <c r="GF80" s="20"/>
      <c r="GG80" s="20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</row>
    <row r="81" spans="1:213" s="26" customFormat="1" ht="8.1" customHeight="1" x14ac:dyDescent="0.2">
      <c r="A81" s="106"/>
      <c r="B81" s="109"/>
      <c r="C81" s="108"/>
      <c r="D81" s="113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</row>
    <row r="82" spans="1:213" s="27" customFormat="1" ht="22.35" customHeight="1" x14ac:dyDescent="0.2">
      <c r="A82" s="106"/>
      <c r="B82" s="115" t="s">
        <v>41</v>
      </c>
      <c r="C82" s="108"/>
      <c r="D82" s="113">
        <v>68</v>
      </c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  <c r="ES82" s="20"/>
      <c r="ET82" s="20"/>
      <c r="EU82" s="20"/>
      <c r="EV82" s="20"/>
      <c r="EW82" s="20"/>
      <c r="EX82" s="20"/>
      <c r="EY82" s="20"/>
      <c r="EZ82" s="20"/>
      <c r="FA82" s="20"/>
      <c r="FB82" s="20"/>
      <c r="FC82" s="20"/>
      <c r="FD82" s="20"/>
      <c r="FE82" s="20"/>
      <c r="FF82" s="20"/>
      <c r="FG82" s="20"/>
      <c r="FH82" s="20"/>
      <c r="FI82" s="20"/>
      <c r="FJ82" s="20"/>
      <c r="FK82" s="20"/>
      <c r="FL82" s="20"/>
      <c r="FM82" s="20"/>
      <c r="FN82" s="20"/>
      <c r="FO82" s="20"/>
      <c r="FP82" s="20"/>
      <c r="FQ82" s="20"/>
      <c r="FR82" s="20"/>
      <c r="FS82" s="20"/>
      <c r="FT82" s="20"/>
      <c r="FU82" s="20"/>
      <c r="FV82" s="20"/>
      <c r="FW82" s="20"/>
      <c r="FX82" s="20"/>
      <c r="FY82" s="20"/>
      <c r="FZ82" s="20"/>
      <c r="GA82" s="20"/>
      <c r="GB82" s="20"/>
      <c r="GC82" s="20"/>
      <c r="GD82" s="20"/>
      <c r="GE82" s="20"/>
      <c r="GF82" s="20"/>
      <c r="GG82" s="20"/>
      <c r="GH82" s="20"/>
      <c r="GI82" s="20"/>
      <c r="GJ82" s="20"/>
      <c r="GK82" s="20"/>
      <c r="GL82" s="20"/>
      <c r="GM82" s="20"/>
      <c r="GN82" s="20"/>
      <c r="GO82" s="20"/>
      <c r="GP82" s="20"/>
      <c r="GQ82" s="20"/>
      <c r="GR82" s="20"/>
      <c r="GS82" s="20"/>
      <c r="GT82" s="20"/>
      <c r="GU82" s="20"/>
      <c r="GV82" s="20"/>
      <c r="GW82" s="20"/>
      <c r="GX82" s="20"/>
      <c r="GY82" s="20"/>
      <c r="GZ82" s="20"/>
      <c r="HA82" s="20"/>
      <c r="HB82" s="20"/>
      <c r="HC82" s="20"/>
      <c r="HD82" s="20"/>
      <c r="HE82" s="20"/>
    </row>
    <row r="83" spans="1:213" s="26" customFormat="1" ht="18.75" customHeight="1" x14ac:dyDescent="0.2">
      <c r="A83" s="106"/>
      <c r="B83" s="115" t="s">
        <v>40</v>
      </c>
      <c r="C83" s="108"/>
      <c r="D83" s="113">
        <v>586</v>
      </c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  <c r="GU83" s="20"/>
      <c r="GV83" s="20"/>
      <c r="GW83" s="20"/>
      <c r="GX83" s="20"/>
      <c r="GY83" s="20"/>
      <c r="GZ83" s="20"/>
      <c r="HA83" s="20"/>
      <c r="HB83" s="20"/>
      <c r="HC83" s="20"/>
      <c r="HD83" s="20"/>
      <c r="HE83" s="20"/>
    </row>
    <row r="84" spans="1:213" s="27" customFormat="1" ht="22.35" customHeight="1" x14ac:dyDescent="0.2">
      <c r="A84" s="106"/>
      <c r="B84" s="115" t="s">
        <v>39</v>
      </c>
      <c r="C84" s="108"/>
      <c r="D84" s="113">
        <v>6</v>
      </c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</row>
    <row r="85" spans="1:213" s="26" customFormat="1" ht="18" customHeight="1" x14ac:dyDescent="0.2">
      <c r="A85" s="115"/>
      <c r="B85" s="115" t="s">
        <v>23</v>
      </c>
      <c r="C85" s="73"/>
      <c r="D85" s="113">
        <v>8</v>
      </c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  <c r="CY85" s="20"/>
      <c r="CZ85" s="20"/>
      <c r="DA85" s="20"/>
      <c r="DB85" s="20"/>
      <c r="DC85" s="20"/>
      <c r="DD85" s="20"/>
      <c r="DE85" s="20"/>
      <c r="DF85" s="20"/>
      <c r="DG85" s="20"/>
      <c r="DH85" s="20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  <c r="DT85" s="20"/>
      <c r="DU85" s="20"/>
      <c r="DV85" s="20"/>
      <c r="DW85" s="20"/>
      <c r="DX85" s="20"/>
      <c r="DY85" s="20"/>
      <c r="DZ85" s="20"/>
      <c r="EA85" s="20"/>
      <c r="EB85" s="20"/>
      <c r="EC85" s="20"/>
      <c r="ED85" s="20"/>
      <c r="EE85" s="20"/>
      <c r="EF85" s="20"/>
      <c r="EG85" s="20"/>
      <c r="EH85" s="20"/>
      <c r="EI85" s="20"/>
      <c r="EJ85" s="20"/>
      <c r="EK85" s="20"/>
      <c r="EL85" s="20"/>
      <c r="EM85" s="20"/>
      <c r="EN85" s="20"/>
      <c r="EO85" s="20"/>
      <c r="EP85" s="20"/>
      <c r="EQ85" s="20"/>
      <c r="ER85" s="20"/>
      <c r="ES85" s="20"/>
      <c r="ET85" s="20"/>
      <c r="EU85" s="20"/>
      <c r="EV85" s="20"/>
      <c r="EW85" s="20"/>
      <c r="EX85" s="20"/>
      <c r="EY85" s="20"/>
      <c r="EZ85" s="20"/>
      <c r="FA85" s="20"/>
      <c r="FB85" s="20"/>
      <c r="FC85" s="20"/>
      <c r="FD85" s="20"/>
      <c r="FE85" s="20"/>
      <c r="FF85" s="20"/>
      <c r="FG85" s="20"/>
      <c r="FH85" s="20"/>
      <c r="FI85" s="20"/>
      <c r="FJ85" s="20"/>
      <c r="FK85" s="20"/>
      <c r="FL85" s="20"/>
      <c r="FM85" s="20"/>
      <c r="FN85" s="20"/>
      <c r="FO85" s="20"/>
      <c r="FP85" s="20"/>
      <c r="FQ85" s="20"/>
      <c r="FR85" s="20"/>
      <c r="FS85" s="20"/>
      <c r="FT85" s="20"/>
      <c r="FU85" s="20"/>
      <c r="FV85" s="20"/>
      <c r="FW85" s="20"/>
      <c r="FX85" s="20"/>
      <c r="FY85" s="20"/>
      <c r="FZ85" s="20"/>
      <c r="GA85" s="20"/>
      <c r="GB85" s="20"/>
      <c r="GC85" s="20"/>
      <c r="GD85" s="20"/>
      <c r="GE85" s="20"/>
      <c r="GF85" s="20"/>
      <c r="GG85" s="20"/>
      <c r="GH85" s="20"/>
      <c r="GI85" s="20"/>
      <c r="GJ85" s="20"/>
      <c r="GK85" s="20"/>
      <c r="GL85" s="20"/>
      <c r="GM85" s="20"/>
      <c r="GN85" s="20"/>
      <c r="GO85" s="20"/>
      <c r="GP85" s="20"/>
      <c r="GQ85" s="20"/>
      <c r="GR85" s="20"/>
      <c r="GS85" s="20"/>
      <c r="GT85" s="20"/>
      <c r="GU85" s="20"/>
      <c r="GV85" s="20"/>
      <c r="GW85" s="20"/>
      <c r="GX85" s="20"/>
      <c r="GY85" s="20"/>
      <c r="GZ85" s="20"/>
      <c r="HA85" s="20"/>
      <c r="HB85" s="20"/>
      <c r="HC85" s="20"/>
      <c r="HD85" s="20"/>
      <c r="HE85" s="20"/>
    </row>
    <row r="86" spans="1:213" s="26" customFormat="1" ht="15.75" customHeight="1" x14ac:dyDescent="0.2">
      <c r="A86" s="106"/>
      <c r="B86" s="109"/>
      <c r="C86" s="108"/>
      <c r="D86" s="113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  <c r="GU86" s="20"/>
      <c r="GV86" s="20"/>
      <c r="GW86" s="20"/>
      <c r="GX86" s="20"/>
      <c r="GY86" s="20"/>
      <c r="GZ86" s="20"/>
      <c r="HA86" s="20"/>
      <c r="HB86" s="20"/>
      <c r="HC86" s="20"/>
      <c r="HD86" s="20"/>
      <c r="HE86" s="20"/>
    </row>
    <row r="87" spans="1:213" s="26" customFormat="1" ht="21.75" customHeight="1" x14ac:dyDescent="0.2">
      <c r="A87" s="135" t="s">
        <v>35</v>
      </c>
      <c r="B87" s="135"/>
      <c r="C87" s="111"/>
      <c r="D87" s="114">
        <f>SUM(D89:D92)</f>
        <v>196</v>
      </c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  <c r="CY87" s="20"/>
      <c r="CZ87" s="20"/>
      <c r="DA87" s="20"/>
      <c r="DB87" s="20"/>
      <c r="DC87" s="20"/>
      <c r="DD87" s="20"/>
      <c r="DE87" s="20"/>
      <c r="DF87" s="20"/>
      <c r="DG87" s="20"/>
      <c r="DH87" s="20"/>
      <c r="DI87" s="20"/>
      <c r="DJ87" s="20"/>
      <c r="DK87" s="20"/>
      <c r="DL87" s="20"/>
      <c r="DM87" s="20"/>
      <c r="DN87" s="20"/>
      <c r="DO87" s="20"/>
      <c r="DP87" s="20"/>
      <c r="DQ87" s="20"/>
      <c r="DR87" s="20"/>
      <c r="DS87" s="20"/>
      <c r="DT87" s="20"/>
      <c r="DU87" s="20"/>
      <c r="DV87" s="20"/>
      <c r="DW87" s="20"/>
      <c r="DX87" s="20"/>
      <c r="DY87" s="20"/>
      <c r="DZ87" s="20"/>
      <c r="EA87" s="20"/>
      <c r="EB87" s="20"/>
      <c r="EC87" s="20"/>
      <c r="ED87" s="20"/>
      <c r="EE87" s="20"/>
      <c r="EF87" s="20"/>
      <c r="EG87" s="20"/>
      <c r="EH87" s="20"/>
      <c r="EI87" s="20"/>
      <c r="EJ87" s="20"/>
      <c r="EK87" s="20"/>
      <c r="EL87" s="20"/>
      <c r="EM87" s="20"/>
      <c r="EN87" s="20"/>
      <c r="EO87" s="20"/>
      <c r="EP87" s="20"/>
      <c r="EQ87" s="20"/>
      <c r="ER87" s="20"/>
      <c r="ES87" s="20"/>
      <c r="ET87" s="20"/>
      <c r="EU87" s="20"/>
      <c r="EV87" s="20"/>
      <c r="EW87" s="20"/>
      <c r="EX87" s="20"/>
      <c r="EY87" s="20"/>
      <c r="EZ87" s="20"/>
      <c r="FA87" s="20"/>
      <c r="FB87" s="20"/>
      <c r="FC87" s="20"/>
      <c r="FD87" s="20"/>
      <c r="FE87" s="20"/>
      <c r="FF87" s="20"/>
      <c r="FG87" s="20"/>
      <c r="FH87" s="20"/>
      <c r="FI87" s="20"/>
      <c r="FJ87" s="20"/>
      <c r="FK87" s="20"/>
      <c r="FL87" s="20"/>
      <c r="FM87" s="20"/>
      <c r="FN87" s="20"/>
      <c r="FO87" s="20"/>
      <c r="FP87" s="20"/>
      <c r="FQ87" s="20"/>
      <c r="FR87" s="20"/>
      <c r="FS87" s="20"/>
      <c r="FT87" s="20"/>
      <c r="FU87" s="20"/>
      <c r="FV87" s="20"/>
      <c r="FW87" s="20"/>
      <c r="FX87" s="20"/>
      <c r="FY87" s="20"/>
      <c r="FZ87" s="20"/>
      <c r="GA87" s="20"/>
      <c r="GB87" s="20"/>
      <c r="GC87" s="20"/>
      <c r="GD87" s="20"/>
      <c r="GE87" s="20"/>
      <c r="GF87" s="20"/>
      <c r="GG87" s="20"/>
      <c r="GH87" s="20"/>
      <c r="GI87" s="20"/>
      <c r="GJ87" s="20"/>
      <c r="GK87" s="20"/>
      <c r="GL87" s="20"/>
      <c r="GM87" s="20"/>
      <c r="GN87" s="20"/>
      <c r="GO87" s="20"/>
      <c r="GP87" s="20"/>
      <c r="GQ87" s="20"/>
      <c r="GR87" s="20"/>
      <c r="GS87" s="20"/>
      <c r="GT87" s="20"/>
      <c r="GU87" s="20"/>
      <c r="GV87" s="20"/>
      <c r="GW87" s="20"/>
      <c r="GX87" s="20"/>
      <c r="GY87" s="20"/>
      <c r="GZ87" s="20"/>
      <c r="HA87" s="20"/>
      <c r="HB87" s="20"/>
      <c r="HC87" s="20"/>
      <c r="HD87" s="20"/>
      <c r="HE87" s="20"/>
    </row>
    <row r="88" spans="1:213" s="26" customFormat="1" ht="14.25" customHeight="1" x14ac:dyDescent="0.2">
      <c r="A88" s="106"/>
      <c r="B88" s="109"/>
      <c r="C88" s="108"/>
      <c r="D88" s="113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</row>
    <row r="89" spans="1:213" s="26" customFormat="1" ht="20.100000000000001" customHeight="1" x14ac:dyDescent="0.2">
      <c r="A89" s="106"/>
      <c r="B89" s="115" t="s">
        <v>41</v>
      </c>
      <c r="C89" s="108"/>
      <c r="D89" s="113">
        <v>1</v>
      </c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  <c r="CY89" s="20"/>
      <c r="CZ89" s="20"/>
      <c r="DA89" s="20"/>
      <c r="DB89" s="20"/>
      <c r="DC89" s="20"/>
      <c r="DD89" s="20"/>
      <c r="DE89" s="20"/>
      <c r="DF89" s="20"/>
      <c r="DG89" s="20"/>
      <c r="DH89" s="20"/>
      <c r="DI89" s="20"/>
      <c r="DJ89" s="20"/>
      <c r="DK89" s="20"/>
      <c r="DL89" s="20"/>
      <c r="DM89" s="20"/>
      <c r="DN89" s="20"/>
      <c r="DO89" s="20"/>
      <c r="DP89" s="20"/>
      <c r="DQ89" s="20"/>
      <c r="DR89" s="20"/>
      <c r="DS89" s="20"/>
      <c r="DT89" s="20"/>
      <c r="DU89" s="20"/>
      <c r="DV89" s="20"/>
      <c r="DW89" s="20"/>
      <c r="DX89" s="20"/>
      <c r="DY89" s="20"/>
      <c r="DZ89" s="20"/>
      <c r="EA89" s="20"/>
      <c r="EB89" s="20"/>
      <c r="EC89" s="20"/>
      <c r="ED89" s="20"/>
      <c r="EE89" s="20"/>
      <c r="EF89" s="20"/>
      <c r="EG89" s="20"/>
      <c r="EH89" s="20"/>
      <c r="EI89" s="20"/>
      <c r="EJ89" s="20"/>
      <c r="EK89" s="20"/>
      <c r="EL89" s="20"/>
      <c r="EM89" s="20"/>
      <c r="EN89" s="20"/>
      <c r="EO89" s="20"/>
      <c r="EP89" s="20"/>
      <c r="EQ89" s="20"/>
      <c r="ER89" s="20"/>
      <c r="ES89" s="20"/>
      <c r="ET89" s="20"/>
      <c r="EU89" s="20"/>
      <c r="EV89" s="20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20"/>
      <c r="GD89" s="20"/>
      <c r="GE89" s="20"/>
      <c r="GF89" s="20"/>
      <c r="GG89" s="20"/>
      <c r="GH89" s="20"/>
      <c r="GI89" s="20"/>
      <c r="GJ89" s="20"/>
      <c r="GK89" s="20"/>
      <c r="GL89" s="20"/>
      <c r="GM89" s="20"/>
      <c r="GN89" s="20"/>
      <c r="GO89" s="20"/>
      <c r="GP89" s="20"/>
      <c r="GQ89" s="20"/>
      <c r="GR89" s="20"/>
      <c r="GS89" s="20"/>
      <c r="GT89" s="20"/>
      <c r="GU89" s="20"/>
      <c r="GV89" s="20"/>
      <c r="GW89" s="20"/>
      <c r="GX89" s="20"/>
      <c r="GY89" s="20"/>
      <c r="GZ89" s="20"/>
      <c r="HA89" s="20"/>
      <c r="HB89" s="20"/>
      <c r="HC89" s="20"/>
      <c r="HD89" s="20"/>
      <c r="HE89" s="20"/>
    </row>
    <row r="90" spans="1:213" s="26" customFormat="1" ht="17.25" customHeight="1" x14ac:dyDescent="0.2">
      <c r="A90" s="106"/>
      <c r="B90" s="115" t="s">
        <v>349</v>
      </c>
      <c r="C90" s="108"/>
      <c r="D90" s="113">
        <v>163</v>
      </c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20"/>
      <c r="GD90" s="20"/>
      <c r="GE90" s="20"/>
      <c r="GF90" s="20"/>
      <c r="GG90" s="20"/>
      <c r="GH90" s="20"/>
      <c r="GI90" s="20"/>
      <c r="GJ90" s="20"/>
      <c r="GK90" s="20"/>
      <c r="GL90" s="20"/>
      <c r="GM90" s="20"/>
      <c r="GN90" s="20"/>
      <c r="GO90" s="20"/>
      <c r="GP90" s="20"/>
      <c r="GQ90" s="20"/>
      <c r="GR90" s="20"/>
      <c r="GS90" s="20"/>
      <c r="GT90" s="20"/>
      <c r="GU90" s="20"/>
      <c r="GV90" s="20"/>
      <c r="GW90" s="20"/>
      <c r="GX90" s="20"/>
      <c r="GY90" s="20"/>
      <c r="GZ90" s="20"/>
      <c r="HA90" s="20"/>
      <c r="HB90" s="20"/>
      <c r="HC90" s="20"/>
      <c r="HD90" s="20"/>
      <c r="HE90" s="20"/>
    </row>
    <row r="91" spans="1:213" s="26" customFormat="1" ht="18.75" customHeight="1" x14ac:dyDescent="0.2">
      <c r="A91" s="106"/>
      <c r="B91" s="115" t="s">
        <v>39</v>
      </c>
      <c r="C91" s="108"/>
      <c r="D91" s="113">
        <v>1</v>
      </c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  <c r="CY91" s="20"/>
      <c r="CZ91" s="20"/>
      <c r="DA91" s="20"/>
      <c r="DB91" s="20"/>
      <c r="DC91" s="20"/>
      <c r="DD91" s="20"/>
      <c r="DE91" s="20"/>
      <c r="DF91" s="20"/>
      <c r="DG91" s="20"/>
      <c r="DH91" s="20"/>
      <c r="DI91" s="20"/>
      <c r="DJ91" s="20"/>
      <c r="DK91" s="20"/>
      <c r="DL91" s="20"/>
      <c r="DM91" s="20"/>
      <c r="DN91" s="20"/>
      <c r="DO91" s="20"/>
      <c r="DP91" s="20"/>
      <c r="DQ91" s="20"/>
      <c r="DR91" s="20"/>
      <c r="DS91" s="20"/>
      <c r="DT91" s="20"/>
      <c r="DU91" s="20"/>
      <c r="DV91" s="20"/>
      <c r="DW91" s="20"/>
      <c r="DX91" s="20"/>
      <c r="DY91" s="20"/>
      <c r="DZ91" s="20"/>
      <c r="EA91" s="20"/>
      <c r="EB91" s="20"/>
      <c r="EC91" s="20"/>
      <c r="ED91" s="20"/>
      <c r="EE91" s="20"/>
      <c r="EF91" s="20"/>
      <c r="EG91" s="20"/>
      <c r="EH91" s="20"/>
      <c r="EI91" s="20"/>
      <c r="EJ91" s="20"/>
      <c r="EK91" s="20"/>
      <c r="EL91" s="20"/>
      <c r="EM91" s="20"/>
      <c r="EN91" s="20"/>
      <c r="EO91" s="20"/>
      <c r="EP91" s="20"/>
      <c r="EQ91" s="20"/>
      <c r="ER91" s="20"/>
      <c r="ES91" s="20"/>
      <c r="ET91" s="20"/>
      <c r="EU91" s="20"/>
      <c r="EV91" s="20"/>
      <c r="EW91" s="20"/>
      <c r="EX91" s="20"/>
      <c r="EY91" s="20"/>
      <c r="EZ91" s="20"/>
      <c r="FA91" s="20"/>
      <c r="FB91" s="20"/>
      <c r="FC91" s="20"/>
      <c r="FD91" s="20"/>
      <c r="FE91" s="20"/>
      <c r="FF91" s="20"/>
      <c r="FG91" s="20"/>
      <c r="FH91" s="20"/>
      <c r="FI91" s="20"/>
      <c r="FJ91" s="20"/>
      <c r="FK91" s="20"/>
      <c r="FL91" s="20"/>
      <c r="FM91" s="20"/>
      <c r="FN91" s="20"/>
      <c r="FO91" s="20"/>
      <c r="FP91" s="20"/>
      <c r="FQ91" s="20"/>
      <c r="FR91" s="20"/>
      <c r="FS91" s="20"/>
      <c r="FT91" s="20"/>
      <c r="FU91" s="20"/>
      <c r="FV91" s="20"/>
      <c r="FW91" s="20"/>
      <c r="FX91" s="20"/>
      <c r="FY91" s="20"/>
      <c r="FZ91" s="20"/>
      <c r="GA91" s="20"/>
      <c r="GB91" s="20"/>
      <c r="GC91" s="20"/>
      <c r="GD91" s="20"/>
      <c r="GE91" s="20"/>
      <c r="GF91" s="20"/>
      <c r="GG91" s="20"/>
      <c r="GH91" s="20"/>
      <c r="GI91" s="20"/>
      <c r="GJ91" s="20"/>
      <c r="GK91" s="20"/>
      <c r="GL91" s="20"/>
      <c r="GM91" s="20"/>
      <c r="GN91" s="20"/>
      <c r="GO91" s="20"/>
      <c r="GP91" s="20"/>
      <c r="GQ91" s="20"/>
      <c r="GR91" s="20"/>
      <c r="GS91" s="20"/>
      <c r="GT91" s="20"/>
      <c r="GU91" s="20"/>
      <c r="GV91" s="20"/>
      <c r="GW91" s="20"/>
      <c r="GX91" s="20"/>
      <c r="GY91" s="20"/>
      <c r="GZ91" s="20"/>
      <c r="HA91" s="20"/>
      <c r="HB91" s="20"/>
      <c r="HC91" s="20"/>
      <c r="HD91" s="20"/>
      <c r="HE91" s="20"/>
    </row>
    <row r="92" spans="1:213" s="26" customFormat="1" ht="18" customHeight="1" x14ac:dyDescent="0.2">
      <c r="A92" s="106"/>
      <c r="B92" s="115" t="s">
        <v>338</v>
      </c>
      <c r="C92" s="108"/>
      <c r="D92" s="113">
        <v>31</v>
      </c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  <c r="CY92" s="20"/>
      <c r="CZ92" s="20"/>
      <c r="DA92" s="20"/>
      <c r="DB92" s="20"/>
      <c r="DC92" s="20"/>
      <c r="DD92" s="20"/>
      <c r="DE92" s="20"/>
      <c r="DF92" s="20"/>
      <c r="DG92" s="20"/>
      <c r="DH92" s="20"/>
      <c r="DI92" s="20"/>
      <c r="DJ92" s="20"/>
      <c r="DK92" s="20"/>
      <c r="DL92" s="20"/>
      <c r="DM92" s="20"/>
      <c r="DN92" s="20"/>
      <c r="DO92" s="20"/>
      <c r="DP92" s="20"/>
      <c r="DQ92" s="20"/>
      <c r="DR92" s="20"/>
      <c r="DS92" s="20"/>
      <c r="DT92" s="20"/>
      <c r="DU92" s="20"/>
      <c r="DV92" s="20"/>
      <c r="DW92" s="20"/>
      <c r="DX92" s="20"/>
      <c r="DY92" s="20"/>
      <c r="DZ92" s="20"/>
      <c r="EA92" s="20"/>
      <c r="EB92" s="20"/>
      <c r="EC92" s="20"/>
      <c r="ED92" s="20"/>
      <c r="EE92" s="20"/>
      <c r="EF92" s="20"/>
      <c r="EG92" s="20"/>
      <c r="EH92" s="20"/>
      <c r="EI92" s="20"/>
      <c r="EJ92" s="20"/>
      <c r="EK92" s="20"/>
      <c r="EL92" s="20"/>
      <c r="EM92" s="20"/>
      <c r="EN92" s="20"/>
      <c r="EO92" s="20"/>
      <c r="EP92" s="20"/>
      <c r="EQ92" s="20"/>
      <c r="ER92" s="20"/>
      <c r="ES92" s="20"/>
      <c r="ET92" s="20"/>
      <c r="EU92" s="20"/>
      <c r="EV92" s="20"/>
      <c r="EW92" s="20"/>
      <c r="EX92" s="20"/>
      <c r="EY92" s="20"/>
      <c r="EZ92" s="20"/>
      <c r="FA92" s="20"/>
      <c r="FB92" s="20"/>
      <c r="FC92" s="20"/>
      <c r="FD92" s="20"/>
      <c r="FE92" s="20"/>
      <c r="FF92" s="20"/>
      <c r="FG92" s="20"/>
      <c r="FH92" s="20"/>
      <c r="FI92" s="20"/>
      <c r="FJ92" s="20"/>
      <c r="FK92" s="20"/>
      <c r="FL92" s="20"/>
      <c r="FM92" s="20"/>
      <c r="FN92" s="20"/>
      <c r="FO92" s="20"/>
      <c r="FP92" s="20"/>
      <c r="FQ92" s="20"/>
      <c r="FR92" s="20"/>
      <c r="FS92" s="20"/>
      <c r="FT92" s="20"/>
      <c r="FU92" s="20"/>
      <c r="FV92" s="20"/>
      <c r="FW92" s="20"/>
      <c r="FX92" s="20"/>
      <c r="FY92" s="20"/>
      <c r="FZ92" s="20"/>
      <c r="GA92" s="20"/>
      <c r="GB92" s="20"/>
      <c r="GC92" s="20"/>
      <c r="GD92" s="20"/>
      <c r="GE92" s="20"/>
      <c r="GF92" s="20"/>
      <c r="GG92" s="20"/>
      <c r="GH92" s="20"/>
      <c r="GI92" s="20"/>
      <c r="GJ92" s="20"/>
      <c r="GK92" s="20"/>
      <c r="GL92" s="20"/>
      <c r="GM92" s="20"/>
      <c r="GN92" s="20"/>
      <c r="GO92" s="20"/>
      <c r="GP92" s="20"/>
      <c r="GQ92" s="20"/>
      <c r="GR92" s="20"/>
      <c r="GS92" s="20"/>
      <c r="GT92" s="20"/>
      <c r="GU92" s="20"/>
      <c r="GV92" s="20"/>
      <c r="GW92" s="20"/>
      <c r="GX92" s="20"/>
      <c r="GY92" s="20"/>
      <c r="GZ92" s="20"/>
      <c r="HA92" s="20"/>
      <c r="HB92" s="20"/>
      <c r="HC92" s="20"/>
      <c r="HD92" s="20"/>
      <c r="HE92" s="20"/>
    </row>
    <row r="93" spans="1:213" s="26" customFormat="1" ht="20.100000000000001" customHeight="1" x14ac:dyDescent="0.2">
      <c r="A93" s="106"/>
      <c r="B93" s="109"/>
      <c r="C93" s="108"/>
      <c r="D93" s="113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  <c r="CY93" s="20"/>
      <c r="CZ93" s="20"/>
      <c r="DA93" s="20"/>
      <c r="DB93" s="20"/>
      <c r="DC93" s="20"/>
      <c r="DD93" s="20"/>
      <c r="DE93" s="20"/>
      <c r="DF93" s="20"/>
      <c r="DG93" s="20"/>
      <c r="DH93" s="20"/>
      <c r="DI93" s="20"/>
      <c r="DJ93" s="20"/>
      <c r="DK93" s="20"/>
      <c r="DL93" s="20"/>
      <c r="DM93" s="20"/>
      <c r="DN93" s="20"/>
      <c r="DO93" s="20"/>
      <c r="DP93" s="20"/>
      <c r="DQ93" s="20"/>
      <c r="DR93" s="20"/>
      <c r="DS93" s="20"/>
      <c r="DT93" s="20"/>
      <c r="DU93" s="20"/>
      <c r="DV93" s="20"/>
      <c r="DW93" s="20"/>
      <c r="DX93" s="20"/>
      <c r="DY93" s="20"/>
      <c r="DZ93" s="20"/>
      <c r="EA93" s="20"/>
      <c r="EB93" s="20"/>
      <c r="EC93" s="20"/>
      <c r="ED93" s="20"/>
      <c r="EE93" s="20"/>
      <c r="EF93" s="20"/>
      <c r="EG93" s="20"/>
      <c r="EH93" s="20"/>
      <c r="EI93" s="20"/>
      <c r="EJ93" s="20"/>
      <c r="EK93" s="20"/>
      <c r="EL93" s="20"/>
      <c r="EM93" s="20"/>
      <c r="EN93" s="20"/>
      <c r="EO93" s="20"/>
      <c r="EP93" s="20"/>
      <c r="EQ93" s="20"/>
      <c r="ER93" s="20"/>
      <c r="ES93" s="20"/>
      <c r="ET93" s="20"/>
      <c r="EU93" s="20"/>
      <c r="EV93" s="20"/>
      <c r="EW93" s="20"/>
      <c r="EX93" s="20"/>
      <c r="EY93" s="20"/>
      <c r="EZ93" s="20"/>
      <c r="FA93" s="20"/>
      <c r="FB93" s="20"/>
      <c r="FC93" s="20"/>
      <c r="FD93" s="20"/>
      <c r="FE93" s="20"/>
      <c r="FF93" s="20"/>
      <c r="FG93" s="20"/>
      <c r="FH93" s="20"/>
      <c r="FI93" s="20"/>
      <c r="FJ93" s="20"/>
      <c r="FK93" s="20"/>
      <c r="FL93" s="20"/>
      <c r="FM93" s="20"/>
      <c r="FN93" s="20"/>
      <c r="FO93" s="20"/>
      <c r="FP93" s="20"/>
      <c r="FQ93" s="20"/>
      <c r="FR93" s="20"/>
      <c r="FS93" s="20"/>
      <c r="FT93" s="20"/>
      <c r="FU93" s="20"/>
      <c r="FV93" s="20"/>
      <c r="FW93" s="20"/>
      <c r="FX93" s="20"/>
      <c r="FY93" s="20"/>
      <c r="FZ93" s="20"/>
      <c r="GA93" s="20"/>
      <c r="GB93" s="20"/>
      <c r="GC93" s="20"/>
      <c r="GD93" s="20"/>
      <c r="GE93" s="20"/>
      <c r="GF93" s="20"/>
      <c r="GG93" s="20"/>
      <c r="GH93" s="20"/>
      <c r="GI93" s="20"/>
      <c r="GJ93" s="20"/>
      <c r="GK93" s="20"/>
      <c r="GL93" s="20"/>
      <c r="GM93" s="20"/>
      <c r="GN93" s="20"/>
      <c r="GO93" s="20"/>
      <c r="GP93" s="20"/>
      <c r="GQ93" s="20"/>
      <c r="GR93" s="20"/>
      <c r="GS93" s="20"/>
      <c r="GT93" s="20"/>
      <c r="GU93" s="20"/>
      <c r="GV93" s="20"/>
      <c r="GW93" s="20"/>
      <c r="GX93" s="20"/>
      <c r="GY93" s="20"/>
      <c r="GZ93" s="20"/>
      <c r="HA93" s="20"/>
      <c r="HB93" s="20"/>
      <c r="HC93" s="20"/>
      <c r="HD93" s="20"/>
      <c r="HE93" s="20"/>
    </row>
    <row r="94" spans="1:213" s="26" customFormat="1" ht="20.100000000000001" customHeight="1" x14ac:dyDescent="0.2">
      <c r="A94" s="132" t="s">
        <v>350</v>
      </c>
      <c r="B94" s="132"/>
      <c r="C94" s="132"/>
      <c r="D94" s="132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</row>
    <row r="95" spans="1:213" s="26" customFormat="1" ht="20.100000000000001" customHeight="1" x14ac:dyDescent="0.2">
      <c r="A95" s="132"/>
      <c r="B95" s="132"/>
      <c r="C95" s="132"/>
      <c r="D95" s="132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  <c r="CY95" s="20"/>
      <c r="CZ95" s="20"/>
      <c r="DA95" s="20"/>
      <c r="DB95" s="20"/>
      <c r="DC95" s="20"/>
      <c r="DD95" s="20"/>
      <c r="DE95" s="20"/>
      <c r="DF95" s="20"/>
      <c r="DG95" s="20"/>
      <c r="DH95" s="20"/>
      <c r="DI95" s="20"/>
      <c r="DJ95" s="20"/>
      <c r="DK95" s="20"/>
      <c r="DL95" s="20"/>
      <c r="DM95" s="20"/>
      <c r="DN95" s="20"/>
      <c r="DO95" s="20"/>
      <c r="DP95" s="20"/>
      <c r="DQ95" s="20"/>
      <c r="DR95" s="20"/>
      <c r="DS95" s="20"/>
      <c r="DT95" s="20"/>
      <c r="DU95" s="20"/>
      <c r="DV95" s="20"/>
      <c r="DW95" s="20"/>
      <c r="DX95" s="20"/>
      <c r="DY95" s="20"/>
      <c r="DZ95" s="20"/>
      <c r="EA95" s="20"/>
      <c r="EB95" s="20"/>
      <c r="EC95" s="20"/>
      <c r="ED95" s="20"/>
      <c r="EE95" s="20"/>
      <c r="EF95" s="20"/>
      <c r="EG95" s="20"/>
      <c r="EH95" s="20"/>
      <c r="EI95" s="20"/>
      <c r="EJ95" s="20"/>
      <c r="EK95" s="20"/>
      <c r="EL95" s="20"/>
      <c r="EM95" s="20"/>
      <c r="EN95" s="20"/>
      <c r="EO95" s="20"/>
      <c r="EP95" s="20"/>
      <c r="EQ95" s="20"/>
      <c r="ER95" s="20"/>
      <c r="ES95" s="20"/>
      <c r="ET95" s="20"/>
      <c r="EU95" s="20"/>
      <c r="EV95" s="20"/>
      <c r="EW95" s="20"/>
      <c r="EX95" s="20"/>
      <c r="EY95" s="20"/>
      <c r="EZ95" s="20"/>
      <c r="FA95" s="20"/>
      <c r="FB95" s="20"/>
      <c r="FC95" s="20"/>
      <c r="FD95" s="20"/>
      <c r="FE95" s="20"/>
      <c r="FF95" s="20"/>
      <c r="FG95" s="20"/>
      <c r="FH95" s="20"/>
      <c r="FI95" s="20"/>
      <c r="FJ95" s="20"/>
      <c r="FK95" s="20"/>
      <c r="FL95" s="20"/>
      <c r="FM95" s="20"/>
      <c r="FN95" s="20"/>
      <c r="FO95" s="20"/>
      <c r="FP95" s="20"/>
      <c r="FQ95" s="20"/>
      <c r="FR95" s="20"/>
      <c r="FS95" s="20"/>
      <c r="FT95" s="20"/>
      <c r="FU95" s="20"/>
      <c r="FV95" s="20"/>
      <c r="FW95" s="20"/>
      <c r="FX95" s="20"/>
      <c r="FY95" s="20"/>
      <c r="FZ95" s="20"/>
      <c r="GA95" s="20"/>
      <c r="GB95" s="20"/>
      <c r="GC95" s="20"/>
      <c r="GD95" s="20"/>
      <c r="GE95" s="20"/>
      <c r="GF95" s="20"/>
      <c r="GG95" s="20"/>
      <c r="GH95" s="20"/>
      <c r="GI95" s="20"/>
      <c r="GJ95" s="20"/>
      <c r="GK95" s="20"/>
      <c r="GL95" s="20"/>
      <c r="GM95" s="20"/>
      <c r="GN95" s="20"/>
      <c r="GO95" s="20"/>
      <c r="GP95" s="20"/>
      <c r="GQ95" s="20"/>
      <c r="GR95" s="20"/>
      <c r="GS95" s="20"/>
      <c r="GT95" s="20"/>
      <c r="GU95" s="20"/>
      <c r="GV95" s="20"/>
      <c r="GW95" s="20"/>
      <c r="GX95" s="20"/>
      <c r="GY95" s="20"/>
      <c r="GZ95" s="20"/>
      <c r="HA95" s="20"/>
      <c r="HB95" s="20"/>
      <c r="HC95" s="20"/>
      <c r="HD95" s="20"/>
      <c r="HE95" s="20"/>
    </row>
    <row r="96" spans="1:213" s="26" customFormat="1" ht="20.100000000000001" customHeight="1" x14ac:dyDescent="0.2">
      <c r="A96" s="106"/>
      <c r="B96" s="107"/>
      <c r="C96" s="108"/>
      <c r="D96" s="113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  <c r="FG96" s="20"/>
      <c r="FH96" s="20"/>
      <c r="FI96" s="20"/>
      <c r="FJ96" s="20"/>
      <c r="FK96" s="20"/>
      <c r="FL96" s="20"/>
      <c r="FM96" s="20"/>
      <c r="FN96" s="20"/>
      <c r="FO96" s="20"/>
      <c r="FP96" s="20"/>
      <c r="FQ96" s="20"/>
      <c r="FR96" s="20"/>
      <c r="FS96" s="20"/>
      <c r="FT96" s="20"/>
      <c r="FU96" s="20"/>
      <c r="FV96" s="20"/>
      <c r="FW96" s="20"/>
      <c r="FX96" s="20"/>
      <c r="FY96" s="20"/>
      <c r="FZ96" s="20"/>
      <c r="GA96" s="20"/>
      <c r="GB96" s="20"/>
      <c r="GC96" s="20"/>
      <c r="GD96" s="20"/>
      <c r="GE96" s="20"/>
      <c r="GF96" s="20"/>
      <c r="GG96" s="20"/>
      <c r="GH96" s="20"/>
      <c r="GI96" s="20"/>
      <c r="GJ96" s="20"/>
      <c r="GK96" s="20"/>
      <c r="GL96" s="20"/>
      <c r="GM96" s="20"/>
      <c r="GN96" s="20"/>
      <c r="GO96" s="20"/>
      <c r="GP96" s="20"/>
      <c r="GQ96" s="20"/>
      <c r="GR96" s="20"/>
      <c r="GS96" s="20"/>
      <c r="GT96" s="20"/>
      <c r="GU96" s="20"/>
      <c r="GV96" s="20"/>
      <c r="GW96" s="20"/>
      <c r="GX96" s="20"/>
      <c r="GY96" s="20"/>
      <c r="GZ96" s="20"/>
      <c r="HA96" s="20"/>
      <c r="HB96" s="20"/>
      <c r="HC96" s="20"/>
      <c r="HD96" s="20"/>
      <c r="HE96" s="20"/>
    </row>
    <row r="97" spans="1:213" s="26" customFormat="1" ht="27" customHeight="1" x14ac:dyDescent="0.2">
      <c r="A97" s="133" t="s">
        <v>42</v>
      </c>
      <c r="B97" s="133"/>
      <c r="C97" s="111"/>
      <c r="D97" s="118">
        <f>+D99+D121+D131</f>
        <v>14323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  <c r="FG97" s="20"/>
      <c r="FH97" s="20"/>
      <c r="FI97" s="20"/>
      <c r="FJ97" s="20"/>
      <c r="FK97" s="20"/>
      <c r="FL97" s="20"/>
      <c r="FM97" s="20"/>
      <c r="FN97" s="20"/>
      <c r="FO97" s="20"/>
      <c r="FP97" s="20"/>
      <c r="FQ97" s="20"/>
      <c r="FR97" s="20"/>
      <c r="FS97" s="20"/>
      <c r="FT97" s="20"/>
      <c r="FU97" s="20"/>
      <c r="FV97" s="20"/>
      <c r="FW97" s="20"/>
      <c r="FX97" s="20"/>
      <c r="FY97" s="20"/>
      <c r="FZ97" s="20"/>
      <c r="GA97" s="20"/>
      <c r="GB97" s="20"/>
      <c r="GC97" s="20"/>
      <c r="GD97" s="20"/>
      <c r="GE97" s="20"/>
      <c r="GF97" s="20"/>
      <c r="GG97" s="20"/>
      <c r="GH97" s="20"/>
      <c r="GI97" s="20"/>
      <c r="GJ97" s="20"/>
      <c r="GK97" s="20"/>
      <c r="GL97" s="20"/>
      <c r="GM97" s="20"/>
      <c r="GN97" s="20"/>
      <c r="GO97" s="20"/>
      <c r="GP97" s="20"/>
      <c r="GQ97" s="20"/>
      <c r="GR97" s="20"/>
      <c r="GS97" s="20"/>
      <c r="GT97" s="20"/>
      <c r="GU97" s="20"/>
      <c r="GV97" s="20"/>
      <c r="GW97" s="20"/>
      <c r="GX97" s="20"/>
      <c r="GY97" s="20"/>
      <c r="GZ97" s="20"/>
      <c r="HA97" s="20"/>
      <c r="HB97" s="20"/>
      <c r="HC97" s="20"/>
      <c r="HD97" s="20"/>
      <c r="HE97" s="20"/>
    </row>
    <row r="98" spans="1:213" s="27" customFormat="1" ht="17.25" customHeight="1" x14ac:dyDescent="0.2">
      <c r="A98" s="106"/>
      <c r="B98" s="107"/>
      <c r="C98" s="108"/>
      <c r="D98" s="113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</row>
    <row r="99" spans="1:213" s="27" customFormat="1" ht="22.35" customHeight="1" x14ac:dyDescent="0.2">
      <c r="A99" s="134" t="s">
        <v>43</v>
      </c>
      <c r="B99" s="134"/>
      <c r="C99" s="111"/>
      <c r="D99" s="114">
        <f>SUM(D101:D119)</f>
        <v>9109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</row>
    <row r="100" spans="1:213" s="27" customFormat="1" ht="15" customHeight="1" x14ac:dyDescent="0.2">
      <c r="A100" s="106"/>
      <c r="B100" s="107"/>
      <c r="C100" s="108"/>
      <c r="D100" s="113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</row>
    <row r="101" spans="1:213" s="26" customFormat="1" ht="21.75" customHeight="1" x14ac:dyDescent="0.2">
      <c r="A101" s="106"/>
      <c r="B101" s="115" t="s">
        <v>47</v>
      </c>
      <c r="C101" s="108"/>
      <c r="D101" s="113">
        <v>9046</v>
      </c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  <c r="HD101" s="20"/>
      <c r="HE101" s="20"/>
    </row>
    <row r="102" spans="1:213" s="27" customFormat="1" ht="22.35" customHeight="1" x14ac:dyDescent="0.2">
      <c r="A102" s="106"/>
      <c r="B102" s="115" t="s">
        <v>329</v>
      </c>
      <c r="C102" s="108"/>
      <c r="D102" s="113">
        <v>10</v>
      </c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  <c r="GU102" s="20"/>
      <c r="GV102" s="20"/>
      <c r="GW102" s="20"/>
      <c r="GX102" s="20"/>
      <c r="GY102" s="20"/>
      <c r="GZ102" s="20"/>
      <c r="HA102" s="20"/>
      <c r="HB102" s="20"/>
      <c r="HC102" s="20"/>
      <c r="HD102" s="20"/>
      <c r="HE102" s="20"/>
    </row>
    <row r="103" spans="1:213" s="26" customFormat="1" ht="19.5" customHeight="1" x14ac:dyDescent="0.2">
      <c r="A103" s="106"/>
      <c r="B103" s="115" t="s">
        <v>45</v>
      </c>
      <c r="C103" s="108"/>
      <c r="D103" s="113">
        <v>5</v>
      </c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  <c r="FG103" s="20"/>
      <c r="FH103" s="20"/>
      <c r="FI103" s="20"/>
      <c r="FJ103" s="20"/>
      <c r="FK103" s="20"/>
      <c r="FL103" s="20"/>
      <c r="FM103" s="20"/>
      <c r="FN103" s="20"/>
      <c r="FO103" s="20"/>
      <c r="FP103" s="20"/>
      <c r="FQ103" s="20"/>
      <c r="FR103" s="20"/>
      <c r="FS103" s="20"/>
      <c r="FT103" s="20"/>
      <c r="FU103" s="20"/>
      <c r="FV103" s="20"/>
      <c r="FW103" s="20"/>
      <c r="FX103" s="20"/>
      <c r="FY103" s="20"/>
      <c r="FZ103" s="20"/>
      <c r="GA103" s="20"/>
      <c r="GB103" s="20"/>
      <c r="GC103" s="20"/>
      <c r="GD103" s="20"/>
      <c r="GE103" s="20"/>
      <c r="GF103" s="20"/>
      <c r="GG103" s="20"/>
      <c r="GH103" s="20"/>
      <c r="GI103" s="20"/>
      <c r="GJ103" s="20"/>
      <c r="GK103" s="20"/>
      <c r="GL103" s="20"/>
      <c r="GM103" s="20"/>
      <c r="GN103" s="20"/>
      <c r="GO103" s="20"/>
      <c r="GP103" s="20"/>
      <c r="GQ103" s="20"/>
      <c r="GR103" s="20"/>
      <c r="GS103" s="20"/>
      <c r="GT103" s="20"/>
      <c r="GU103" s="20"/>
      <c r="GV103" s="20"/>
      <c r="GW103" s="20"/>
      <c r="GX103" s="20"/>
      <c r="GY103" s="20"/>
      <c r="GZ103" s="20"/>
      <c r="HA103" s="20"/>
      <c r="HB103" s="20"/>
      <c r="HC103" s="20"/>
      <c r="HD103" s="20"/>
      <c r="HE103" s="20"/>
    </row>
    <row r="104" spans="1:213" s="27" customFormat="1" ht="22.35" customHeight="1" x14ac:dyDescent="0.2">
      <c r="A104" s="106"/>
      <c r="B104" s="115" t="s">
        <v>51</v>
      </c>
      <c r="C104" s="108"/>
      <c r="D104" s="113">
        <v>5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  <c r="FG104" s="20"/>
      <c r="FH104" s="20"/>
      <c r="FI104" s="20"/>
      <c r="FJ104" s="20"/>
      <c r="FK104" s="20"/>
      <c r="FL104" s="20"/>
      <c r="FM104" s="20"/>
      <c r="FN104" s="20"/>
      <c r="FO104" s="20"/>
      <c r="FP104" s="20"/>
      <c r="FQ104" s="20"/>
      <c r="FR104" s="20"/>
      <c r="FS104" s="20"/>
      <c r="FT104" s="20"/>
      <c r="FU104" s="20"/>
      <c r="FV104" s="20"/>
      <c r="FW104" s="20"/>
      <c r="FX104" s="20"/>
      <c r="FY104" s="20"/>
      <c r="FZ104" s="20"/>
      <c r="GA104" s="20"/>
      <c r="GB104" s="20"/>
      <c r="GC104" s="20"/>
      <c r="GD104" s="20"/>
      <c r="GE104" s="20"/>
      <c r="GF104" s="20"/>
      <c r="GG104" s="20"/>
      <c r="GH104" s="20"/>
      <c r="GI104" s="20"/>
      <c r="GJ104" s="20"/>
      <c r="GK104" s="20"/>
      <c r="GL104" s="20"/>
      <c r="GM104" s="20"/>
      <c r="GN104" s="20"/>
      <c r="GO104" s="20"/>
      <c r="GP104" s="20"/>
      <c r="GQ104" s="20"/>
      <c r="GR104" s="20"/>
      <c r="GS104" s="20"/>
      <c r="GT104" s="20"/>
      <c r="GU104" s="20"/>
      <c r="GV104" s="20"/>
      <c r="GW104" s="20"/>
      <c r="GX104" s="20"/>
      <c r="GY104" s="20"/>
      <c r="GZ104" s="20"/>
      <c r="HA104" s="20"/>
      <c r="HB104" s="20"/>
      <c r="HC104" s="20"/>
      <c r="HD104" s="20"/>
      <c r="HE104" s="20"/>
    </row>
    <row r="105" spans="1:213" s="26" customFormat="1" ht="20.100000000000001" customHeight="1" x14ac:dyDescent="0.2">
      <c r="A105" s="106"/>
      <c r="B105" s="115" t="s">
        <v>351</v>
      </c>
      <c r="C105" s="108"/>
      <c r="D105" s="113">
        <v>1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  <c r="GU105" s="20"/>
      <c r="GV105" s="20"/>
      <c r="GW105" s="20"/>
      <c r="GX105" s="20"/>
      <c r="GY105" s="20"/>
      <c r="GZ105" s="20"/>
      <c r="HA105" s="20"/>
      <c r="HB105" s="20"/>
      <c r="HC105" s="20"/>
      <c r="HD105" s="20"/>
      <c r="HE105" s="20"/>
    </row>
    <row r="106" spans="1:213" s="26" customFormat="1" ht="20.100000000000001" customHeight="1" x14ac:dyDescent="0.2">
      <c r="A106" s="106"/>
      <c r="B106" s="115" t="s">
        <v>113</v>
      </c>
      <c r="C106" s="108"/>
      <c r="D106" s="113">
        <v>2</v>
      </c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</row>
    <row r="107" spans="1:213" s="26" customFormat="1" ht="20.100000000000001" customHeight="1" x14ac:dyDescent="0.2">
      <c r="A107" s="106"/>
      <c r="B107" s="115" t="s">
        <v>415</v>
      </c>
      <c r="C107" s="108"/>
      <c r="D107" s="113">
        <v>2</v>
      </c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  <c r="FG107" s="20"/>
      <c r="FH107" s="20"/>
      <c r="FI107" s="20"/>
      <c r="FJ107" s="20"/>
      <c r="FK107" s="20"/>
      <c r="FL107" s="20"/>
      <c r="FM107" s="20"/>
      <c r="FN107" s="20"/>
      <c r="FO107" s="20"/>
      <c r="FP107" s="20"/>
      <c r="FQ107" s="20"/>
      <c r="FR107" s="20"/>
      <c r="FS107" s="20"/>
      <c r="FT107" s="20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20"/>
      <c r="GI107" s="20"/>
      <c r="GJ107" s="20"/>
      <c r="GK107" s="20"/>
      <c r="GL107" s="20"/>
      <c r="GM107" s="20"/>
      <c r="GN107" s="20"/>
      <c r="GO107" s="20"/>
      <c r="GP107" s="20"/>
      <c r="GQ107" s="20"/>
      <c r="GR107" s="20"/>
      <c r="GS107" s="20"/>
      <c r="GT107" s="20"/>
      <c r="GU107" s="20"/>
      <c r="GV107" s="20"/>
      <c r="GW107" s="20"/>
      <c r="GX107" s="20"/>
      <c r="GY107" s="20"/>
      <c r="GZ107" s="20"/>
      <c r="HA107" s="20"/>
      <c r="HB107" s="20"/>
      <c r="HC107" s="20"/>
      <c r="HD107" s="20"/>
      <c r="HE107" s="20"/>
    </row>
    <row r="108" spans="1:213" s="26" customFormat="1" ht="20.100000000000001" customHeight="1" x14ac:dyDescent="0.2">
      <c r="A108" s="106"/>
      <c r="B108" s="115" t="s">
        <v>416</v>
      </c>
      <c r="C108" s="108"/>
      <c r="D108" s="113">
        <v>1</v>
      </c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</row>
    <row r="109" spans="1:213" s="26" customFormat="1" ht="20.100000000000001" customHeight="1" x14ac:dyDescent="0.2">
      <c r="A109" s="106"/>
      <c r="B109" s="115" t="s">
        <v>417</v>
      </c>
      <c r="C109" s="108"/>
      <c r="D109" s="113">
        <v>4</v>
      </c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  <c r="FG109" s="20"/>
      <c r="FH109" s="20"/>
      <c r="FI109" s="20"/>
      <c r="FJ109" s="20"/>
      <c r="FK109" s="20"/>
      <c r="FL109" s="20"/>
      <c r="FM109" s="20"/>
      <c r="FN109" s="20"/>
      <c r="FO109" s="20"/>
      <c r="FP109" s="20"/>
      <c r="FQ109" s="20"/>
      <c r="FR109" s="20"/>
      <c r="FS109" s="20"/>
      <c r="FT109" s="20"/>
      <c r="FU109" s="20"/>
      <c r="FV109" s="20"/>
      <c r="FW109" s="20"/>
      <c r="FX109" s="20"/>
      <c r="FY109" s="20"/>
      <c r="FZ109" s="20"/>
      <c r="GA109" s="20"/>
      <c r="GB109" s="20"/>
      <c r="GC109" s="20"/>
      <c r="GD109" s="20"/>
      <c r="GE109" s="20"/>
      <c r="GF109" s="20"/>
      <c r="GG109" s="20"/>
      <c r="GH109" s="20"/>
      <c r="GI109" s="20"/>
      <c r="GJ109" s="20"/>
      <c r="GK109" s="20"/>
      <c r="GL109" s="20"/>
      <c r="GM109" s="20"/>
      <c r="GN109" s="20"/>
      <c r="GO109" s="20"/>
      <c r="GP109" s="20"/>
      <c r="GQ109" s="20"/>
      <c r="GR109" s="20"/>
      <c r="GS109" s="20"/>
      <c r="GT109" s="20"/>
      <c r="GU109" s="20"/>
      <c r="GV109" s="20"/>
      <c r="GW109" s="20"/>
      <c r="GX109" s="20"/>
      <c r="GY109" s="20"/>
      <c r="GZ109" s="20"/>
      <c r="HA109" s="20"/>
      <c r="HB109" s="20"/>
      <c r="HC109" s="20"/>
      <c r="HD109" s="20"/>
      <c r="HE109" s="20"/>
    </row>
    <row r="110" spans="1:213" s="26" customFormat="1" ht="20.100000000000001" customHeight="1" x14ac:dyDescent="0.2">
      <c r="A110" s="106"/>
      <c r="B110" s="115" t="s">
        <v>414</v>
      </c>
      <c r="C110" s="108"/>
      <c r="D110" s="113">
        <v>1</v>
      </c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  <c r="FG110" s="20"/>
      <c r="FH110" s="20"/>
      <c r="FI110" s="20"/>
      <c r="FJ110" s="20"/>
      <c r="FK110" s="20"/>
      <c r="FL110" s="20"/>
      <c r="FM110" s="20"/>
      <c r="FN110" s="20"/>
      <c r="FO110" s="20"/>
      <c r="FP110" s="20"/>
      <c r="FQ110" s="20"/>
      <c r="FR110" s="20"/>
      <c r="FS110" s="20"/>
      <c r="FT110" s="20"/>
      <c r="FU110" s="20"/>
      <c r="FV110" s="20"/>
      <c r="FW110" s="20"/>
      <c r="FX110" s="20"/>
      <c r="FY110" s="20"/>
      <c r="FZ110" s="20"/>
      <c r="GA110" s="20"/>
      <c r="GB110" s="20"/>
      <c r="GC110" s="20"/>
      <c r="GD110" s="20"/>
      <c r="GE110" s="20"/>
      <c r="GF110" s="20"/>
      <c r="GG110" s="20"/>
      <c r="GH110" s="20"/>
      <c r="GI110" s="20"/>
      <c r="GJ110" s="20"/>
      <c r="GK110" s="20"/>
      <c r="GL110" s="20"/>
      <c r="GM110" s="20"/>
      <c r="GN110" s="20"/>
      <c r="GO110" s="20"/>
      <c r="GP110" s="20"/>
      <c r="GQ110" s="20"/>
      <c r="GR110" s="20"/>
      <c r="GS110" s="20"/>
      <c r="GT110" s="20"/>
      <c r="GU110" s="20"/>
      <c r="GV110" s="20"/>
      <c r="GW110" s="20"/>
      <c r="GX110" s="20"/>
      <c r="GY110" s="20"/>
      <c r="GZ110" s="20"/>
      <c r="HA110" s="20"/>
      <c r="HB110" s="20"/>
      <c r="HC110" s="20"/>
      <c r="HD110" s="20"/>
      <c r="HE110" s="20"/>
    </row>
    <row r="111" spans="1:213" s="26" customFormat="1" ht="20.100000000000001" customHeight="1" x14ac:dyDescent="0.2">
      <c r="A111" s="106"/>
      <c r="B111" s="115" t="s">
        <v>46</v>
      </c>
      <c r="C111" s="108"/>
      <c r="D111" s="113">
        <v>1</v>
      </c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  <c r="FG111" s="20"/>
      <c r="FH111" s="20"/>
      <c r="FI111" s="20"/>
      <c r="FJ111" s="20"/>
      <c r="FK111" s="20"/>
      <c r="FL111" s="20"/>
      <c r="FM111" s="20"/>
      <c r="FN111" s="20"/>
      <c r="FO111" s="20"/>
      <c r="FP111" s="20"/>
      <c r="FQ111" s="20"/>
      <c r="FR111" s="20"/>
      <c r="FS111" s="20"/>
      <c r="FT111" s="20"/>
      <c r="FU111" s="20"/>
      <c r="FV111" s="20"/>
      <c r="FW111" s="20"/>
      <c r="FX111" s="20"/>
      <c r="FY111" s="20"/>
      <c r="FZ111" s="20"/>
      <c r="GA111" s="20"/>
      <c r="GB111" s="20"/>
      <c r="GC111" s="20"/>
      <c r="GD111" s="20"/>
      <c r="GE111" s="20"/>
      <c r="GF111" s="20"/>
      <c r="GG111" s="20"/>
      <c r="GH111" s="20"/>
      <c r="GI111" s="20"/>
      <c r="GJ111" s="20"/>
      <c r="GK111" s="20"/>
      <c r="GL111" s="20"/>
      <c r="GM111" s="20"/>
      <c r="GN111" s="20"/>
      <c r="GO111" s="20"/>
      <c r="GP111" s="20"/>
      <c r="GQ111" s="20"/>
      <c r="GR111" s="20"/>
      <c r="GS111" s="20"/>
      <c r="GT111" s="20"/>
      <c r="GU111" s="20"/>
      <c r="GV111" s="20"/>
      <c r="GW111" s="20"/>
      <c r="GX111" s="20"/>
      <c r="GY111" s="20"/>
      <c r="GZ111" s="20"/>
      <c r="HA111" s="20"/>
      <c r="HB111" s="20"/>
      <c r="HC111" s="20"/>
      <c r="HD111" s="20"/>
      <c r="HE111" s="20"/>
    </row>
    <row r="112" spans="1:213" s="26" customFormat="1" ht="20.100000000000001" customHeight="1" x14ac:dyDescent="0.2">
      <c r="A112" s="106"/>
      <c r="B112" s="115" t="s">
        <v>48</v>
      </c>
      <c r="C112" s="108"/>
      <c r="D112" s="113">
        <v>3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  <c r="FG112" s="20"/>
      <c r="FH112" s="20"/>
      <c r="FI112" s="20"/>
      <c r="FJ112" s="20"/>
      <c r="FK112" s="20"/>
      <c r="FL112" s="20"/>
      <c r="FM112" s="20"/>
      <c r="FN112" s="20"/>
      <c r="FO112" s="20"/>
      <c r="FP112" s="20"/>
      <c r="FQ112" s="20"/>
      <c r="FR112" s="20"/>
      <c r="FS112" s="20"/>
      <c r="FT112" s="20"/>
      <c r="FU112" s="20"/>
      <c r="FV112" s="20"/>
      <c r="FW112" s="20"/>
      <c r="FX112" s="20"/>
      <c r="FY112" s="20"/>
      <c r="FZ112" s="20"/>
      <c r="GA112" s="20"/>
      <c r="GB112" s="20"/>
      <c r="GC112" s="20"/>
      <c r="GD112" s="20"/>
      <c r="GE112" s="20"/>
      <c r="GF112" s="20"/>
      <c r="GG112" s="20"/>
      <c r="GH112" s="20"/>
      <c r="GI112" s="20"/>
      <c r="GJ112" s="20"/>
      <c r="GK112" s="20"/>
      <c r="GL112" s="20"/>
      <c r="GM112" s="20"/>
      <c r="GN112" s="20"/>
      <c r="GO112" s="20"/>
      <c r="GP112" s="20"/>
      <c r="GQ112" s="20"/>
      <c r="GR112" s="20"/>
      <c r="GS112" s="20"/>
      <c r="GT112" s="20"/>
      <c r="GU112" s="20"/>
      <c r="GV112" s="20"/>
      <c r="GW112" s="20"/>
      <c r="GX112" s="20"/>
      <c r="GY112" s="20"/>
      <c r="GZ112" s="20"/>
      <c r="HA112" s="20"/>
      <c r="HB112" s="20"/>
      <c r="HC112" s="20"/>
      <c r="HD112" s="20"/>
      <c r="HE112" s="20"/>
    </row>
    <row r="113" spans="1:213" s="26" customFormat="1" ht="21" customHeight="1" x14ac:dyDescent="0.2">
      <c r="A113" s="106"/>
      <c r="B113" s="115" t="s">
        <v>49</v>
      </c>
      <c r="C113" s="108"/>
      <c r="D113" s="113">
        <v>8</v>
      </c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  <c r="FG113" s="20"/>
      <c r="FH113" s="20"/>
      <c r="FI113" s="20"/>
      <c r="FJ113" s="20"/>
      <c r="FK113" s="20"/>
      <c r="FL113" s="20"/>
      <c r="FM113" s="20"/>
      <c r="FN113" s="20"/>
      <c r="FO113" s="20"/>
      <c r="FP113" s="20"/>
      <c r="FQ113" s="20"/>
      <c r="FR113" s="20"/>
      <c r="FS113" s="20"/>
      <c r="FT113" s="20"/>
      <c r="FU113" s="20"/>
      <c r="FV113" s="20"/>
      <c r="FW113" s="20"/>
      <c r="FX113" s="20"/>
      <c r="FY113" s="20"/>
      <c r="FZ113" s="20"/>
      <c r="GA113" s="20"/>
      <c r="GB113" s="20"/>
      <c r="GC113" s="20"/>
      <c r="GD113" s="20"/>
      <c r="GE113" s="20"/>
      <c r="GF113" s="20"/>
      <c r="GG113" s="20"/>
      <c r="GH113" s="20"/>
      <c r="GI113" s="20"/>
      <c r="GJ113" s="20"/>
      <c r="GK113" s="20"/>
      <c r="GL113" s="20"/>
      <c r="GM113" s="20"/>
      <c r="GN113" s="20"/>
      <c r="GO113" s="20"/>
      <c r="GP113" s="20"/>
      <c r="GQ113" s="20"/>
      <c r="GR113" s="20"/>
      <c r="GS113" s="20"/>
      <c r="GT113" s="20"/>
      <c r="GU113" s="20"/>
      <c r="GV113" s="20"/>
      <c r="GW113" s="20"/>
      <c r="GX113" s="20"/>
      <c r="GY113" s="20"/>
      <c r="GZ113" s="20"/>
      <c r="HA113" s="20"/>
      <c r="HB113" s="20"/>
      <c r="HC113" s="20"/>
      <c r="HD113" s="20"/>
      <c r="HE113" s="20"/>
    </row>
    <row r="114" spans="1:213" s="27" customFormat="1" ht="22.35" customHeight="1" x14ac:dyDescent="0.2">
      <c r="A114" s="106"/>
      <c r="B114" s="117" t="s">
        <v>44</v>
      </c>
      <c r="C114" s="108"/>
      <c r="D114" s="113">
        <v>2</v>
      </c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  <c r="FG114" s="20"/>
      <c r="FH114" s="20"/>
      <c r="FI114" s="20"/>
      <c r="FJ114" s="20"/>
      <c r="FK114" s="20"/>
      <c r="FL114" s="20"/>
      <c r="FM114" s="20"/>
      <c r="FN114" s="20"/>
      <c r="FO114" s="20"/>
      <c r="FP114" s="20"/>
      <c r="FQ114" s="20"/>
      <c r="FR114" s="20"/>
      <c r="FS114" s="20"/>
      <c r="FT114" s="20"/>
      <c r="FU114" s="20"/>
      <c r="FV114" s="20"/>
      <c r="FW114" s="20"/>
      <c r="FX114" s="20"/>
      <c r="FY114" s="20"/>
      <c r="FZ114" s="20"/>
      <c r="GA114" s="20"/>
      <c r="GB114" s="20"/>
      <c r="GC114" s="20"/>
      <c r="GD114" s="20"/>
      <c r="GE114" s="20"/>
      <c r="GF114" s="20"/>
      <c r="GG114" s="20"/>
      <c r="GH114" s="20"/>
      <c r="GI114" s="20"/>
      <c r="GJ114" s="20"/>
      <c r="GK114" s="20"/>
      <c r="GL114" s="20"/>
      <c r="GM114" s="20"/>
      <c r="GN114" s="20"/>
      <c r="GO114" s="20"/>
      <c r="GP114" s="20"/>
      <c r="GQ114" s="20"/>
      <c r="GR114" s="20"/>
      <c r="GS114" s="20"/>
      <c r="GT114" s="20"/>
      <c r="GU114" s="20"/>
      <c r="GV114" s="20"/>
      <c r="GW114" s="20"/>
      <c r="GX114" s="20"/>
      <c r="GY114" s="20"/>
      <c r="GZ114" s="20"/>
      <c r="HA114" s="20"/>
      <c r="HB114" s="20"/>
      <c r="HC114" s="20"/>
      <c r="HD114" s="20"/>
      <c r="HE114" s="20"/>
    </row>
    <row r="115" spans="1:213" s="27" customFormat="1" ht="22.35" customHeight="1" x14ac:dyDescent="0.2">
      <c r="A115" s="106"/>
      <c r="B115" s="117" t="s">
        <v>413</v>
      </c>
      <c r="C115" s="108"/>
      <c r="D115" s="113">
        <v>2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  <c r="GU115" s="20"/>
      <c r="GV115" s="20"/>
      <c r="GW115" s="20"/>
      <c r="GX115" s="20"/>
      <c r="GY115" s="20"/>
      <c r="GZ115" s="20"/>
      <c r="HA115" s="20"/>
      <c r="HB115" s="20"/>
      <c r="HC115" s="20"/>
      <c r="HD115" s="20"/>
      <c r="HE115" s="20"/>
    </row>
    <row r="116" spans="1:213" s="26" customFormat="1" ht="19.5" customHeight="1" x14ac:dyDescent="0.2">
      <c r="A116" s="106"/>
      <c r="B116" s="117" t="s">
        <v>352</v>
      </c>
      <c r="C116" s="108"/>
      <c r="D116" s="113">
        <v>9</v>
      </c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  <c r="GU116" s="20"/>
      <c r="GV116" s="20"/>
      <c r="GW116" s="20"/>
      <c r="GX116" s="20"/>
      <c r="GY116" s="20"/>
      <c r="GZ116" s="20"/>
      <c r="HA116" s="20"/>
      <c r="HB116" s="20"/>
      <c r="HC116" s="20"/>
      <c r="HD116" s="20"/>
      <c r="HE116" s="20"/>
    </row>
    <row r="117" spans="1:213" s="26" customFormat="1" ht="19.5" customHeight="1" x14ac:dyDescent="0.2">
      <c r="A117" s="106"/>
      <c r="B117" s="117" t="s">
        <v>412</v>
      </c>
      <c r="C117" s="108"/>
      <c r="D117" s="113">
        <v>2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  <c r="GU117" s="20"/>
      <c r="GV117" s="20"/>
      <c r="GW117" s="20"/>
      <c r="GX117" s="20"/>
      <c r="GY117" s="20"/>
      <c r="GZ117" s="20"/>
      <c r="HA117" s="20"/>
      <c r="HB117" s="20"/>
      <c r="HC117" s="20"/>
      <c r="HD117" s="20"/>
      <c r="HE117" s="20"/>
    </row>
    <row r="118" spans="1:213" s="26" customFormat="1" ht="18" customHeight="1" x14ac:dyDescent="0.2">
      <c r="A118" s="106"/>
      <c r="B118" s="115" t="s">
        <v>330</v>
      </c>
      <c r="C118" s="108"/>
      <c r="D118" s="113">
        <v>4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</row>
    <row r="119" spans="1:213" s="26" customFormat="1" ht="20.100000000000001" customHeight="1" x14ac:dyDescent="0.2">
      <c r="A119" s="106"/>
      <c r="B119" s="115" t="s">
        <v>23</v>
      </c>
      <c r="C119" s="108"/>
      <c r="D119" s="113">
        <v>1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</row>
    <row r="120" spans="1:213" s="26" customFormat="1" ht="20.100000000000001" customHeight="1" x14ac:dyDescent="0.2">
      <c r="A120" s="106"/>
      <c r="B120" s="107"/>
      <c r="C120" s="108"/>
      <c r="D120" s="113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</row>
    <row r="121" spans="1:213" ht="15" customHeight="1" x14ac:dyDescent="0.2">
      <c r="A121" s="134" t="s">
        <v>354</v>
      </c>
      <c r="B121" s="134"/>
      <c r="C121" s="111"/>
      <c r="D121" s="114">
        <f>SUM(D123:D129)</f>
        <v>5212</v>
      </c>
    </row>
    <row r="122" spans="1:213" ht="14.25" x14ac:dyDescent="0.2">
      <c r="A122" s="106"/>
      <c r="B122" s="109"/>
      <c r="C122" s="108"/>
      <c r="D122" s="113"/>
    </row>
    <row r="123" spans="1:213" ht="20.25" customHeight="1" x14ac:dyDescent="0.2">
      <c r="A123" s="106"/>
      <c r="B123" s="115" t="s">
        <v>287</v>
      </c>
      <c r="C123" s="108"/>
      <c r="D123" s="113">
        <v>4921</v>
      </c>
    </row>
    <row r="124" spans="1:213" ht="20.25" customHeight="1" x14ac:dyDescent="0.2">
      <c r="A124" s="106"/>
      <c r="B124" s="115" t="s">
        <v>269</v>
      </c>
      <c r="C124" s="108"/>
      <c r="D124" s="113">
        <v>1</v>
      </c>
    </row>
    <row r="125" spans="1:213" ht="18.75" customHeight="1" x14ac:dyDescent="0.2">
      <c r="A125" s="106"/>
      <c r="B125" s="115" t="s">
        <v>270</v>
      </c>
      <c r="C125" s="108"/>
      <c r="D125" s="113">
        <v>1</v>
      </c>
    </row>
    <row r="126" spans="1:213" ht="21.75" customHeight="1" x14ac:dyDescent="0.2">
      <c r="A126" s="106"/>
      <c r="B126" s="115" t="s">
        <v>276</v>
      </c>
      <c r="C126" s="108"/>
      <c r="D126" s="113">
        <v>123</v>
      </c>
    </row>
    <row r="127" spans="1:213" ht="18.75" customHeight="1" x14ac:dyDescent="0.2">
      <c r="A127" s="106"/>
      <c r="B127" s="115" t="s">
        <v>280</v>
      </c>
      <c r="C127" s="108"/>
      <c r="D127" s="113">
        <v>4</v>
      </c>
    </row>
    <row r="128" spans="1:213" ht="19.5" customHeight="1" x14ac:dyDescent="0.2">
      <c r="A128" s="106"/>
      <c r="B128" s="115" t="s">
        <v>283</v>
      </c>
      <c r="C128" s="108"/>
      <c r="D128" s="113">
        <v>2</v>
      </c>
    </row>
    <row r="129" spans="1:4" ht="23.25" customHeight="1" x14ac:dyDescent="0.2">
      <c r="A129" s="115"/>
      <c r="B129" s="115" t="s">
        <v>418</v>
      </c>
      <c r="C129" s="108"/>
      <c r="D129" s="113">
        <v>160</v>
      </c>
    </row>
    <row r="130" spans="1:4" ht="11.25" customHeight="1" x14ac:dyDescent="0.2">
      <c r="A130" s="115"/>
      <c r="B130" s="115"/>
      <c r="C130" s="108"/>
      <c r="D130" s="113"/>
    </row>
    <row r="131" spans="1:4" ht="20.25" customHeight="1" x14ac:dyDescent="0.2">
      <c r="A131" s="134" t="s">
        <v>362</v>
      </c>
      <c r="B131" s="134"/>
      <c r="C131" s="111"/>
      <c r="D131" s="114">
        <v>2</v>
      </c>
    </row>
    <row r="132" spans="1:4" ht="15.75" customHeight="1" x14ac:dyDescent="0.2">
      <c r="A132" s="115"/>
      <c r="B132" s="115"/>
      <c r="C132" s="108"/>
      <c r="D132" s="113"/>
    </row>
    <row r="133" spans="1:4" ht="23.25" customHeight="1" x14ac:dyDescent="0.2">
      <c r="A133" s="133" t="s">
        <v>52</v>
      </c>
      <c r="B133" s="133"/>
      <c r="C133" s="111"/>
      <c r="D133" s="118">
        <f>SUM(D135:D140)</f>
        <v>1924</v>
      </c>
    </row>
    <row r="134" spans="1:4" ht="15" x14ac:dyDescent="0.2">
      <c r="A134" s="106"/>
      <c r="B134" s="107"/>
      <c r="C134" s="108"/>
      <c r="D134" s="113"/>
    </row>
    <row r="135" spans="1:4" ht="20.25" customHeight="1" x14ac:dyDescent="0.2">
      <c r="A135" s="106"/>
      <c r="B135" s="115" t="s">
        <v>54</v>
      </c>
      <c r="C135" s="108"/>
      <c r="D135" s="113">
        <v>75</v>
      </c>
    </row>
    <row r="136" spans="1:4" ht="17.25" customHeight="1" x14ac:dyDescent="0.2">
      <c r="A136" s="106"/>
      <c r="B136" s="115" t="s">
        <v>355</v>
      </c>
      <c r="C136" s="108"/>
      <c r="D136" s="113">
        <v>15</v>
      </c>
    </row>
    <row r="137" spans="1:4" ht="22.5" customHeight="1" x14ac:dyDescent="0.2">
      <c r="A137" s="106"/>
      <c r="B137" s="115" t="s">
        <v>53</v>
      </c>
      <c r="C137" s="108"/>
      <c r="D137" s="113">
        <v>188</v>
      </c>
    </row>
    <row r="138" spans="1:4" ht="18.75" customHeight="1" x14ac:dyDescent="0.2">
      <c r="A138" s="106"/>
      <c r="B138" s="115" t="s">
        <v>55</v>
      </c>
      <c r="C138" s="108"/>
      <c r="D138" s="113">
        <v>1605</v>
      </c>
    </row>
    <row r="139" spans="1:4" ht="19.5" customHeight="1" x14ac:dyDescent="0.2">
      <c r="A139" s="106"/>
      <c r="B139" s="115" t="s">
        <v>309</v>
      </c>
      <c r="C139" s="108"/>
      <c r="D139" s="113">
        <v>11</v>
      </c>
    </row>
    <row r="140" spans="1:4" ht="20.25" customHeight="1" x14ac:dyDescent="0.2">
      <c r="A140" s="106"/>
      <c r="B140" s="115" t="s">
        <v>38</v>
      </c>
      <c r="C140" s="108"/>
      <c r="D140" s="113">
        <v>30</v>
      </c>
    </row>
    <row r="141" spans="1:4" ht="15" x14ac:dyDescent="0.2">
      <c r="A141" s="106"/>
      <c r="B141" s="107"/>
      <c r="C141" s="108"/>
      <c r="D141" s="113"/>
    </row>
    <row r="142" spans="1:4" ht="12.75" customHeight="1" x14ac:dyDescent="0.2">
      <c r="A142" s="132" t="s">
        <v>56</v>
      </c>
      <c r="B142" s="132"/>
      <c r="C142" s="132"/>
      <c r="D142" s="132"/>
    </row>
    <row r="143" spans="1:4" ht="12.75" customHeight="1" x14ac:dyDescent="0.2">
      <c r="A143" s="132"/>
      <c r="B143" s="132"/>
      <c r="C143" s="132"/>
      <c r="D143" s="132"/>
    </row>
    <row r="144" spans="1:4" ht="15" x14ac:dyDescent="0.2">
      <c r="A144" s="106"/>
      <c r="B144" s="107"/>
      <c r="C144" s="108"/>
      <c r="D144" s="113"/>
    </row>
    <row r="145" spans="1:4" ht="27.75" customHeight="1" x14ac:dyDescent="0.2">
      <c r="A145" s="133" t="s">
        <v>313</v>
      </c>
      <c r="B145" s="133"/>
      <c r="C145" s="111"/>
      <c r="D145" s="118">
        <f>+D147+D177</f>
        <v>1370</v>
      </c>
    </row>
    <row r="146" spans="1:4" ht="15" x14ac:dyDescent="0.2">
      <c r="A146" s="106"/>
      <c r="B146" s="107"/>
      <c r="C146" s="108"/>
      <c r="D146" s="113"/>
    </row>
    <row r="147" spans="1:4" ht="21.75" customHeight="1" x14ac:dyDescent="0.2">
      <c r="A147" s="134" t="s">
        <v>57</v>
      </c>
      <c r="B147" s="134"/>
      <c r="C147" s="111"/>
      <c r="D147" s="114">
        <f>SUM(D149:D175)</f>
        <v>266</v>
      </c>
    </row>
    <row r="148" spans="1:4" ht="15" x14ac:dyDescent="0.2">
      <c r="A148" s="106"/>
      <c r="B148" s="107"/>
      <c r="C148" s="108"/>
      <c r="D148" s="113"/>
    </row>
    <row r="149" spans="1:4" ht="21" customHeight="1" x14ac:dyDescent="0.2">
      <c r="A149" s="106"/>
      <c r="B149" s="115" t="s">
        <v>47</v>
      </c>
      <c r="C149" s="108"/>
      <c r="D149" s="113">
        <v>117</v>
      </c>
    </row>
    <row r="150" spans="1:4" ht="18" customHeight="1" x14ac:dyDescent="0.2">
      <c r="A150" s="106"/>
      <c r="B150" s="115" t="s">
        <v>356</v>
      </c>
      <c r="C150" s="108"/>
      <c r="D150" s="113">
        <v>7</v>
      </c>
    </row>
    <row r="151" spans="1:4" ht="18.75" customHeight="1" x14ac:dyDescent="0.2">
      <c r="A151" s="106"/>
      <c r="B151" s="115" t="s">
        <v>357</v>
      </c>
      <c r="C151" s="108"/>
      <c r="D151" s="113">
        <v>1</v>
      </c>
    </row>
    <row r="152" spans="1:4" ht="21" customHeight="1" x14ac:dyDescent="0.2">
      <c r="A152" s="106"/>
      <c r="B152" s="115" t="s">
        <v>358</v>
      </c>
      <c r="C152" s="108"/>
      <c r="D152" s="113">
        <v>1</v>
      </c>
    </row>
    <row r="153" spans="1:4" ht="21" customHeight="1" x14ac:dyDescent="0.2">
      <c r="A153" s="106"/>
      <c r="B153" s="115" t="s">
        <v>419</v>
      </c>
      <c r="C153" s="108"/>
      <c r="D153" s="113">
        <v>10</v>
      </c>
    </row>
    <row r="154" spans="1:4" ht="21" customHeight="1" x14ac:dyDescent="0.2">
      <c r="A154" s="106"/>
      <c r="B154" s="115" t="s">
        <v>420</v>
      </c>
      <c r="C154" s="108"/>
      <c r="D154" s="113">
        <v>6</v>
      </c>
    </row>
    <row r="155" spans="1:4" ht="21" customHeight="1" x14ac:dyDescent="0.2">
      <c r="A155" s="106"/>
      <c r="B155" s="115" t="s">
        <v>50</v>
      </c>
      <c r="C155" s="108"/>
      <c r="D155" s="113">
        <v>1</v>
      </c>
    </row>
    <row r="156" spans="1:4" ht="19.5" customHeight="1" x14ac:dyDescent="0.2">
      <c r="A156" s="106"/>
      <c r="B156" s="115" t="s">
        <v>421</v>
      </c>
      <c r="C156" s="108"/>
      <c r="D156" s="113">
        <v>1</v>
      </c>
    </row>
    <row r="157" spans="1:4" ht="21" customHeight="1" x14ac:dyDescent="0.2">
      <c r="A157" s="106"/>
      <c r="B157" s="115" t="s">
        <v>422</v>
      </c>
      <c r="C157" s="108"/>
      <c r="D157" s="113">
        <v>39</v>
      </c>
    </row>
    <row r="158" spans="1:4" ht="21" customHeight="1" x14ac:dyDescent="0.2">
      <c r="A158" s="106"/>
      <c r="B158" s="115" t="s">
        <v>423</v>
      </c>
      <c r="C158" s="108"/>
      <c r="D158" s="113">
        <v>2</v>
      </c>
    </row>
    <row r="159" spans="1:4" ht="20.25" customHeight="1" x14ac:dyDescent="0.2">
      <c r="A159" s="106"/>
      <c r="B159" s="115" t="s">
        <v>359</v>
      </c>
      <c r="C159" s="108"/>
      <c r="D159" s="113">
        <v>2</v>
      </c>
    </row>
    <row r="160" spans="1:4" ht="20.25" customHeight="1" x14ac:dyDescent="0.2">
      <c r="A160" s="106"/>
      <c r="B160" s="115" t="s">
        <v>58</v>
      </c>
      <c r="C160" s="108"/>
      <c r="D160" s="113">
        <v>2</v>
      </c>
    </row>
    <row r="161" spans="1:4" ht="19.5" customHeight="1" x14ac:dyDescent="0.2">
      <c r="A161" s="106"/>
      <c r="B161" s="115" t="s">
        <v>424</v>
      </c>
      <c r="C161" s="108"/>
      <c r="D161" s="113">
        <v>3</v>
      </c>
    </row>
    <row r="162" spans="1:4" ht="21" customHeight="1" x14ac:dyDescent="0.2">
      <c r="A162" s="106"/>
      <c r="B162" s="115" t="s">
        <v>425</v>
      </c>
      <c r="C162" s="108"/>
      <c r="D162" s="113">
        <v>6</v>
      </c>
    </row>
    <row r="163" spans="1:4" ht="21" customHeight="1" x14ac:dyDescent="0.2">
      <c r="A163" s="106"/>
      <c r="B163" s="115" t="s">
        <v>426</v>
      </c>
      <c r="C163" s="108"/>
      <c r="D163" s="113">
        <v>1</v>
      </c>
    </row>
    <row r="164" spans="1:4" ht="21" customHeight="1" x14ac:dyDescent="0.2">
      <c r="A164" s="106"/>
      <c r="B164" s="115" t="s">
        <v>427</v>
      </c>
      <c r="C164" s="108"/>
      <c r="D164" s="113">
        <v>1</v>
      </c>
    </row>
    <row r="165" spans="1:4" ht="21" customHeight="1" x14ac:dyDescent="0.2">
      <c r="A165" s="106"/>
      <c r="B165" s="115" t="s">
        <v>44</v>
      </c>
      <c r="C165" s="108"/>
      <c r="D165" s="113">
        <v>1</v>
      </c>
    </row>
    <row r="166" spans="1:4" ht="21" customHeight="1" x14ac:dyDescent="0.2">
      <c r="A166" s="106"/>
      <c r="B166" s="115" t="s">
        <v>413</v>
      </c>
      <c r="C166" s="108"/>
      <c r="D166" s="113">
        <v>7</v>
      </c>
    </row>
    <row r="167" spans="1:4" ht="21" customHeight="1" x14ac:dyDescent="0.2">
      <c r="A167" s="106"/>
      <c r="B167" s="115" t="s">
        <v>428</v>
      </c>
      <c r="C167" s="108"/>
      <c r="D167" s="113">
        <v>11</v>
      </c>
    </row>
    <row r="168" spans="1:4" ht="21" customHeight="1" x14ac:dyDescent="0.2">
      <c r="A168" s="106"/>
      <c r="B168" s="115" t="s">
        <v>331</v>
      </c>
      <c r="C168" s="108"/>
      <c r="D168" s="113">
        <v>2</v>
      </c>
    </row>
    <row r="169" spans="1:4" ht="21" customHeight="1" x14ac:dyDescent="0.2">
      <c r="A169" s="106"/>
      <c r="B169" s="115" t="s">
        <v>429</v>
      </c>
      <c r="C169" s="108"/>
      <c r="D169" s="113">
        <v>6</v>
      </c>
    </row>
    <row r="170" spans="1:4" ht="21" customHeight="1" x14ac:dyDescent="0.2">
      <c r="A170" s="106"/>
      <c r="B170" s="115" t="s">
        <v>48</v>
      </c>
      <c r="C170" s="108"/>
      <c r="D170" s="113">
        <v>1</v>
      </c>
    </row>
    <row r="171" spans="1:4" ht="21" customHeight="1" x14ac:dyDescent="0.2">
      <c r="A171" s="106"/>
      <c r="B171" s="115" t="s">
        <v>430</v>
      </c>
      <c r="C171" s="108"/>
      <c r="D171" s="113">
        <v>10</v>
      </c>
    </row>
    <row r="172" spans="1:4" ht="21" customHeight="1" x14ac:dyDescent="0.2">
      <c r="A172" s="106"/>
      <c r="B172" s="115" t="s">
        <v>62</v>
      </c>
      <c r="C172" s="108"/>
      <c r="D172" s="113">
        <v>1</v>
      </c>
    </row>
    <row r="173" spans="1:4" ht="21" customHeight="1" x14ac:dyDescent="0.2">
      <c r="A173" s="106"/>
      <c r="B173" s="115" t="s">
        <v>431</v>
      </c>
      <c r="C173" s="108"/>
      <c r="D173" s="113">
        <v>12</v>
      </c>
    </row>
    <row r="174" spans="1:4" ht="21.75" customHeight="1" x14ac:dyDescent="0.2">
      <c r="A174" s="106"/>
      <c r="B174" s="115" t="s">
        <v>63</v>
      </c>
      <c r="C174" s="108"/>
      <c r="D174" s="113">
        <v>13</v>
      </c>
    </row>
    <row r="175" spans="1:4" ht="19.5" customHeight="1" x14ac:dyDescent="0.2">
      <c r="A175" s="106"/>
      <c r="B175" s="115" t="s">
        <v>23</v>
      </c>
      <c r="C175" s="108"/>
      <c r="D175" s="113">
        <v>2</v>
      </c>
    </row>
    <row r="176" spans="1:4" ht="15" x14ac:dyDescent="0.2">
      <c r="A176" s="106"/>
      <c r="B176" s="107"/>
      <c r="C176" s="108"/>
      <c r="D176" s="113"/>
    </row>
    <row r="177" spans="1:4" ht="15" customHeight="1" x14ac:dyDescent="0.2">
      <c r="A177" s="134" t="s">
        <v>354</v>
      </c>
      <c r="B177" s="134"/>
      <c r="C177" s="111"/>
      <c r="D177" s="114">
        <f>SUM(D179:D187)</f>
        <v>1104</v>
      </c>
    </row>
    <row r="178" spans="1:4" ht="15" x14ac:dyDescent="0.2">
      <c r="A178" s="106"/>
      <c r="B178" s="107"/>
      <c r="C178" s="108"/>
      <c r="D178" s="113"/>
    </row>
    <row r="179" spans="1:4" ht="19.5" customHeight="1" x14ac:dyDescent="0.2">
      <c r="A179" s="106"/>
      <c r="B179" s="117" t="s">
        <v>332</v>
      </c>
      <c r="C179" s="108"/>
      <c r="D179" s="113">
        <v>1030</v>
      </c>
    </row>
    <row r="180" spans="1:4" ht="18.75" customHeight="1" x14ac:dyDescent="0.2">
      <c r="A180" s="106"/>
      <c r="B180" s="115" t="s">
        <v>269</v>
      </c>
      <c r="C180" s="108"/>
      <c r="D180" s="113">
        <v>14</v>
      </c>
    </row>
    <row r="181" spans="1:4" ht="19.5" customHeight="1" x14ac:dyDescent="0.2">
      <c r="A181" s="106"/>
      <c r="B181" s="115" t="s">
        <v>271</v>
      </c>
      <c r="C181" s="108"/>
      <c r="D181" s="113">
        <v>1</v>
      </c>
    </row>
    <row r="182" spans="1:4" ht="17.25" customHeight="1" x14ac:dyDescent="0.2">
      <c r="A182" s="106"/>
      <c r="B182" s="115" t="s">
        <v>276</v>
      </c>
      <c r="C182" s="108"/>
      <c r="D182" s="113">
        <v>29</v>
      </c>
    </row>
    <row r="183" spans="1:4" ht="17.25" customHeight="1" x14ac:dyDescent="0.2">
      <c r="A183" s="106"/>
      <c r="B183" s="115" t="s">
        <v>278</v>
      </c>
      <c r="C183" s="108"/>
      <c r="D183" s="113">
        <v>7</v>
      </c>
    </row>
    <row r="184" spans="1:4" ht="18.75" customHeight="1" x14ac:dyDescent="0.2">
      <c r="A184" s="106"/>
      <c r="B184" s="115" t="s">
        <v>280</v>
      </c>
      <c r="C184" s="108"/>
      <c r="D184" s="113">
        <v>1</v>
      </c>
    </row>
    <row r="185" spans="1:4" ht="17.25" customHeight="1" x14ac:dyDescent="0.2">
      <c r="A185" s="106"/>
      <c r="B185" s="115" t="s">
        <v>283</v>
      </c>
      <c r="C185" s="108"/>
      <c r="D185" s="113">
        <v>5</v>
      </c>
    </row>
    <row r="186" spans="1:4" ht="20.25" customHeight="1" x14ac:dyDescent="0.2">
      <c r="A186" s="106"/>
      <c r="B186" s="115" t="s">
        <v>360</v>
      </c>
      <c r="C186" s="108"/>
      <c r="D186" s="113">
        <v>8</v>
      </c>
    </row>
    <row r="187" spans="1:4" ht="18.75" customHeight="1" x14ac:dyDescent="0.2">
      <c r="A187" s="106"/>
      <c r="B187" s="115" t="s">
        <v>361</v>
      </c>
      <c r="C187" s="108"/>
      <c r="D187" s="113">
        <v>9</v>
      </c>
    </row>
    <row r="188" spans="1:4" ht="15" x14ac:dyDescent="0.2">
      <c r="A188" s="106"/>
      <c r="B188" s="107"/>
      <c r="C188" s="108"/>
      <c r="D188" s="113"/>
    </row>
    <row r="189" spans="1:4" ht="15" x14ac:dyDescent="0.2">
      <c r="A189" s="106"/>
      <c r="B189" s="107"/>
      <c r="C189" s="108"/>
      <c r="D189" s="113"/>
    </row>
    <row r="190" spans="1:4" ht="23.25" customHeight="1" x14ac:dyDescent="0.2">
      <c r="A190" s="133" t="s">
        <v>312</v>
      </c>
      <c r="B190" s="133"/>
      <c r="C190" s="111"/>
      <c r="D190" s="118">
        <f>+D192+D219</f>
        <v>1765</v>
      </c>
    </row>
    <row r="191" spans="1:4" ht="15" x14ac:dyDescent="0.2">
      <c r="A191" s="106"/>
      <c r="B191" s="107"/>
      <c r="C191" s="108"/>
      <c r="D191" s="113"/>
    </row>
    <row r="192" spans="1:4" ht="21" customHeight="1" x14ac:dyDescent="0.2">
      <c r="A192" s="134" t="s">
        <v>11</v>
      </c>
      <c r="B192" s="134"/>
      <c r="C192" s="111"/>
      <c r="D192" s="114">
        <f>+D194+D200+D211+D215</f>
        <v>101</v>
      </c>
    </row>
    <row r="193" spans="1:4" ht="14.25" x14ac:dyDescent="0.2">
      <c r="A193" s="106"/>
      <c r="B193" s="109"/>
      <c r="C193" s="108"/>
      <c r="D193" s="113"/>
    </row>
    <row r="194" spans="1:4" ht="21" customHeight="1" x14ac:dyDescent="0.2">
      <c r="A194" s="135" t="s">
        <v>12</v>
      </c>
      <c r="B194" s="135"/>
      <c r="C194" s="111"/>
      <c r="D194" s="114">
        <f>SUM(D196:D198)</f>
        <v>33</v>
      </c>
    </row>
    <row r="195" spans="1:4" ht="14.25" x14ac:dyDescent="0.2">
      <c r="A195" s="106"/>
      <c r="B195" s="109"/>
      <c r="C195" s="108"/>
      <c r="D195" s="113"/>
    </row>
    <row r="196" spans="1:4" ht="21.75" customHeight="1" x14ac:dyDescent="0.2">
      <c r="A196" s="106"/>
      <c r="B196" s="115" t="s">
        <v>333</v>
      </c>
      <c r="C196" s="108"/>
      <c r="D196" s="113">
        <v>11</v>
      </c>
    </row>
    <row r="197" spans="1:4" ht="20.25" customHeight="1" x14ac:dyDescent="0.2">
      <c r="A197" s="106"/>
      <c r="B197" s="115" t="s">
        <v>364</v>
      </c>
      <c r="C197" s="108"/>
      <c r="D197" s="113">
        <v>14</v>
      </c>
    </row>
    <row r="198" spans="1:4" ht="17.25" customHeight="1" x14ac:dyDescent="0.2">
      <c r="A198" s="106"/>
      <c r="B198" s="115" t="s">
        <v>23</v>
      </c>
      <c r="C198" s="108"/>
      <c r="D198" s="113">
        <v>8</v>
      </c>
    </row>
    <row r="199" spans="1:4" ht="14.25" x14ac:dyDescent="0.2">
      <c r="A199" s="106"/>
      <c r="B199" s="109"/>
      <c r="C199" s="108"/>
      <c r="D199" s="113"/>
    </row>
    <row r="200" spans="1:4" ht="16.5" customHeight="1" x14ac:dyDescent="0.2">
      <c r="A200" s="135" t="s">
        <v>15</v>
      </c>
      <c r="B200" s="135"/>
      <c r="C200" s="111"/>
      <c r="D200" s="114">
        <f>SUM(D202:D209)</f>
        <v>62</v>
      </c>
    </row>
    <row r="201" spans="1:4" ht="14.25" x14ac:dyDescent="0.2">
      <c r="A201" s="106"/>
      <c r="B201" s="109"/>
      <c r="C201" s="108"/>
      <c r="D201" s="113"/>
    </row>
    <row r="202" spans="1:4" ht="18" customHeight="1" x14ac:dyDescent="0.2">
      <c r="A202" s="106"/>
      <c r="B202" s="115" t="s">
        <v>65</v>
      </c>
      <c r="C202" s="108"/>
      <c r="D202" s="113">
        <v>3</v>
      </c>
    </row>
    <row r="203" spans="1:4" ht="19.5" customHeight="1" x14ac:dyDescent="0.2">
      <c r="A203" s="106"/>
      <c r="B203" s="115" t="s">
        <v>432</v>
      </c>
      <c r="C203" s="108"/>
      <c r="D203" s="113">
        <v>6</v>
      </c>
    </row>
    <row r="204" spans="1:4" ht="21" customHeight="1" x14ac:dyDescent="0.2">
      <c r="A204" s="106"/>
      <c r="B204" s="115" t="s">
        <v>433</v>
      </c>
      <c r="C204" s="108"/>
      <c r="D204" s="113">
        <v>1</v>
      </c>
    </row>
    <row r="205" spans="1:4" ht="18.75" customHeight="1" x14ac:dyDescent="0.2">
      <c r="A205" s="106"/>
      <c r="B205" s="115" t="s">
        <v>19</v>
      </c>
      <c r="C205" s="108"/>
      <c r="D205" s="113">
        <v>8</v>
      </c>
    </row>
    <row r="206" spans="1:4" ht="19.5" customHeight="1" x14ac:dyDescent="0.2">
      <c r="A206" s="106"/>
      <c r="B206" s="115" t="s">
        <v>64</v>
      </c>
      <c r="C206" s="108"/>
      <c r="D206" s="113">
        <v>4</v>
      </c>
    </row>
    <row r="207" spans="1:4" ht="18.75" customHeight="1" x14ac:dyDescent="0.2">
      <c r="A207" s="106"/>
      <c r="B207" s="115" t="s">
        <v>365</v>
      </c>
      <c r="C207" s="108"/>
      <c r="D207" s="113">
        <v>3</v>
      </c>
    </row>
    <row r="208" spans="1:4" ht="18.75" customHeight="1" x14ac:dyDescent="0.2">
      <c r="A208" s="106"/>
      <c r="B208" s="115" t="s">
        <v>434</v>
      </c>
      <c r="C208" s="108"/>
      <c r="D208" s="113">
        <v>3</v>
      </c>
    </row>
    <row r="209" spans="1:4" ht="19.5" customHeight="1" x14ac:dyDescent="0.2">
      <c r="A209" s="106"/>
      <c r="B209" s="115" t="s">
        <v>23</v>
      </c>
      <c r="C209" s="108"/>
      <c r="D209" s="113">
        <v>34</v>
      </c>
    </row>
    <row r="210" spans="1:4" ht="14.25" x14ac:dyDescent="0.2">
      <c r="A210" s="106"/>
      <c r="B210" s="109"/>
      <c r="C210" s="108"/>
      <c r="D210" s="113"/>
    </row>
    <row r="211" spans="1:4" ht="16.5" customHeight="1" x14ac:dyDescent="0.2">
      <c r="A211" s="135" t="s">
        <v>24</v>
      </c>
      <c r="B211" s="135"/>
      <c r="C211" s="111"/>
      <c r="D211" s="114">
        <f>SUM(D213)</f>
        <v>3</v>
      </c>
    </row>
    <row r="212" spans="1:4" ht="14.25" x14ac:dyDescent="0.2">
      <c r="A212" s="106"/>
      <c r="B212" s="109"/>
      <c r="C212" s="108"/>
      <c r="D212" s="113"/>
    </row>
    <row r="213" spans="1:4" ht="14.25" x14ac:dyDescent="0.2">
      <c r="A213" s="106"/>
      <c r="B213" s="115" t="s">
        <v>23</v>
      </c>
      <c r="C213" s="108"/>
      <c r="D213" s="113">
        <v>3</v>
      </c>
    </row>
    <row r="214" spans="1:4" ht="14.25" x14ac:dyDescent="0.2">
      <c r="A214" s="106"/>
      <c r="B214" s="109"/>
      <c r="C214" s="108"/>
      <c r="D214" s="113"/>
    </row>
    <row r="215" spans="1:4" ht="19.5" customHeight="1" x14ac:dyDescent="0.2">
      <c r="A215" s="135" t="s">
        <v>27</v>
      </c>
      <c r="B215" s="135"/>
      <c r="C215" s="111"/>
      <c r="D215" s="114">
        <f>SUM(D217)</f>
        <v>3</v>
      </c>
    </row>
    <row r="216" spans="1:4" ht="14.25" x14ac:dyDescent="0.2">
      <c r="A216" s="106"/>
      <c r="B216" s="109"/>
      <c r="C216" s="108"/>
      <c r="D216" s="113"/>
    </row>
    <row r="217" spans="1:4" ht="19.5" customHeight="1" x14ac:dyDescent="0.2">
      <c r="A217" s="106"/>
      <c r="B217" s="115" t="s">
        <v>23</v>
      </c>
      <c r="C217" s="108"/>
      <c r="D217" s="113">
        <v>3</v>
      </c>
    </row>
    <row r="218" spans="1:4" ht="14.25" x14ac:dyDescent="0.2">
      <c r="A218" s="106"/>
      <c r="B218" s="109"/>
      <c r="C218" s="108"/>
      <c r="D218" s="113"/>
    </row>
    <row r="219" spans="1:4" ht="20.25" customHeight="1" x14ac:dyDescent="0.2">
      <c r="A219" s="134" t="s">
        <v>28</v>
      </c>
      <c r="B219" s="134"/>
      <c r="C219" s="111"/>
      <c r="D219" s="114">
        <f>+D221+D233+D237</f>
        <v>1664</v>
      </c>
    </row>
    <row r="220" spans="1:4" ht="14.25" x14ac:dyDescent="0.2">
      <c r="A220" s="106"/>
      <c r="B220" s="109"/>
      <c r="C220" s="108"/>
      <c r="D220" s="113"/>
    </row>
    <row r="221" spans="1:4" ht="20.25" customHeight="1" x14ac:dyDescent="0.2">
      <c r="A221" s="135" t="s">
        <v>29</v>
      </c>
      <c r="B221" s="135"/>
      <c r="C221" s="111"/>
      <c r="D221" s="114">
        <f>SUM(D223:D231)</f>
        <v>1152</v>
      </c>
    </row>
    <row r="222" spans="1:4" ht="14.25" x14ac:dyDescent="0.2">
      <c r="A222" s="106"/>
      <c r="B222" s="109"/>
      <c r="C222" s="108"/>
      <c r="D222" s="113"/>
    </row>
    <row r="223" spans="1:4" ht="21" customHeight="1" x14ac:dyDescent="0.2">
      <c r="A223" s="106"/>
      <c r="B223" s="115" t="s">
        <v>30</v>
      </c>
      <c r="C223" s="108"/>
      <c r="D223" s="113">
        <v>758</v>
      </c>
    </row>
    <row r="224" spans="1:4" ht="17.25" customHeight="1" x14ac:dyDescent="0.2">
      <c r="A224" s="106"/>
      <c r="B224" s="115" t="s">
        <v>67</v>
      </c>
      <c r="C224" s="108"/>
      <c r="D224" s="113">
        <v>151</v>
      </c>
    </row>
    <row r="225" spans="1:4" ht="21.75" customHeight="1" x14ac:dyDescent="0.2">
      <c r="A225" s="106"/>
      <c r="B225" s="115" t="s">
        <v>31</v>
      </c>
      <c r="C225" s="108"/>
      <c r="D225" s="113">
        <v>7</v>
      </c>
    </row>
    <row r="226" spans="1:4" ht="16.5" customHeight="1" x14ac:dyDescent="0.2">
      <c r="A226" s="106"/>
      <c r="B226" s="115" t="s">
        <v>69</v>
      </c>
      <c r="C226" s="108"/>
      <c r="D226" s="113">
        <v>4</v>
      </c>
    </row>
    <row r="227" spans="1:4" ht="18.75" customHeight="1" x14ac:dyDescent="0.2">
      <c r="A227" s="106"/>
      <c r="B227" s="115" t="s">
        <v>36</v>
      </c>
      <c r="C227" s="108"/>
      <c r="D227" s="113">
        <v>101</v>
      </c>
    </row>
    <row r="228" spans="1:4" ht="21.75" customHeight="1" x14ac:dyDescent="0.2">
      <c r="A228" s="106"/>
      <c r="B228" s="115" t="s">
        <v>68</v>
      </c>
      <c r="C228" s="108"/>
      <c r="D228" s="113">
        <v>42</v>
      </c>
    </row>
    <row r="229" spans="1:4" ht="18" customHeight="1" x14ac:dyDescent="0.2">
      <c r="A229" s="106"/>
      <c r="B229" s="115" t="s">
        <v>32</v>
      </c>
      <c r="C229" s="108"/>
      <c r="D229" s="113">
        <v>12</v>
      </c>
    </row>
    <row r="230" spans="1:4" ht="17.25" customHeight="1" x14ac:dyDescent="0.2">
      <c r="A230" s="106"/>
      <c r="B230" s="115" t="s">
        <v>34</v>
      </c>
      <c r="C230" s="108"/>
      <c r="D230" s="113">
        <v>7</v>
      </c>
    </row>
    <row r="231" spans="1:4" ht="17.25" customHeight="1" x14ac:dyDescent="0.2">
      <c r="A231" s="106"/>
      <c r="B231" s="115" t="s">
        <v>23</v>
      </c>
      <c r="C231" s="108"/>
      <c r="D231" s="113">
        <v>70</v>
      </c>
    </row>
    <row r="232" spans="1:4" ht="14.25" x14ac:dyDescent="0.2">
      <c r="A232" s="106"/>
      <c r="B232" s="109"/>
      <c r="C232" s="108"/>
      <c r="D232" s="113"/>
    </row>
    <row r="233" spans="1:4" ht="18.75" customHeight="1" x14ac:dyDescent="0.2">
      <c r="A233" s="135" t="s">
        <v>35</v>
      </c>
      <c r="B233" s="135"/>
      <c r="C233" s="111"/>
      <c r="D233" s="114">
        <f>SUM(D235)</f>
        <v>508</v>
      </c>
    </row>
    <row r="234" spans="1:4" ht="14.25" x14ac:dyDescent="0.2">
      <c r="A234" s="106"/>
      <c r="B234" s="109"/>
      <c r="C234" s="108"/>
      <c r="D234" s="113"/>
    </row>
    <row r="235" spans="1:4" ht="17.25" customHeight="1" x14ac:dyDescent="0.2">
      <c r="A235" s="106"/>
      <c r="B235" s="115" t="s">
        <v>23</v>
      </c>
      <c r="C235" s="108"/>
      <c r="D235" s="113">
        <v>508</v>
      </c>
    </row>
    <row r="236" spans="1:4" ht="14.25" x14ac:dyDescent="0.2">
      <c r="A236" s="106"/>
      <c r="B236" s="109"/>
      <c r="C236" s="108"/>
      <c r="D236" s="113"/>
    </row>
    <row r="237" spans="1:4" ht="18" customHeight="1" x14ac:dyDescent="0.2">
      <c r="A237" s="135" t="s">
        <v>70</v>
      </c>
      <c r="B237" s="135"/>
      <c r="C237" s="111"/>
      <c r="D237" s="114">
        <f>SUM(D239)</f>
        <v>4</v>
      </c>
    </row>
    <row r="238" spans="1:4" ht="14.25" x14ac:dyDescent="0.2">
      <c r="A238" s="106"/>
      <c r="B238" s="109"/>
      <c r="C238" s="108"/>
      <c r="D238" s="113"/>
    </row>
    <row r="239" spans="1:4" ht="20.25" customHeight="1" x14ac:dyDescent="0.2">
      <c r="A239" s="106"/>
      <c r="B239" s="115" t="s">
        <v>23</v>
      </c>
      <c r="C239" s="108"/>
      <c r="D239" s="113">
        <v>4</v>
      </c>
    </row>
    <row r="240" spans="1:4" ht="14.25" x14ac:dyDescent="0.2">
      <c r="A240" s="106"/>
      <c r="B240" s="109"/>
      <c r="C240" s="108"/>
      <c r="D240" s="113"/>
    </row>
    <row r="241" spans="1:4" ht="14.25" x14ac:dyDescent="0.2">
      <c r="A241" s="106"/>
      <c r="B241" s="109"/>
      <c r="C241" s="108"/>
      <c r="D241" s="113"/>
    </row>
    <row r="242" spans="1:4" ht="24" customHeight="1" x14ac:dyDescent="0.2">
      <c r="A242" s="133" t="s">
        <v>314</v>
      </c>
      <c r="B242" s="133"/>
      <c r="C242" s="111"/>
      <c r="D242" s="118">
        <f>SUM(D244:D247)</f>
        <v>405</v>
      </c>
    </row>
    <row r="243" spans="1:4" ht="14.25" x14ac:dyDescent="0.2">
      <c r="A243" s="106"/>
      <c r="B243" s="109"/>
      <c r="C243" s="108"/>
      <c r="D243" s="113"/>
    </row>
    <row r="244" spans="1:4" ht="19.5" customHeight="1" x14ac:dyDescent="0.2">
      <c r="A244" s="106"/>
      <c r="B244" s="115" t="s">
        <v>72</v>
      </c>
      <c r="C244" s="108"/>
      <c r="D244" s="113">
        <v>41</v>
      </c>
    </row>
    <row r="245" spans="1:4" ht="18.75" customHeight="1" x14ac:dyDescent="0.2">
      <c r="A245" s="106"/>
      <c r="B245" s="115" t="s">
        <v>71</v>
      </c>
      <c r="C245" s="108"/>
      <c r="D245" s="113">
        <v>345</v>
      </c>
    </row>
    <row r="246" spans="1:4" ht="18.75" customHeight="1" x14ac:dyDescent="0.2">
      <c r="A246" s="106"/>
      <c r="B246" s="115" t="s">
        <v>55</v>
      </c>
      <c r="C246" s="108"/>
      <c r="D246" s="113">
        <v>7</v>
      </c>
    </row>
    <row r="247" spans="1:4" ht="18" customHeight="1" x14ac:dyDescent="0.2">
      <c r="A247" s="106"/>
      <c r="B247" s="115" t="s">
        <v>23</v>
      </c>
      <c r="C247" s="108"/>
      <c r="D247" s="113">
        <v>12</v>
      </c>
    </row>
    <row r="248" spans="1:4" ht="14.25" x14ac:dyDescent="0.2">
      <c r="A248" s="106"/>
      <c r="B248" s="115"/>
      <c r="C248" s="108"/>
      <c r="D248" s="113"/>
    </row>
  </sheetData>
  <mergeCells count="39">
    <mergeCell ref="A233:B233"/>
    <mergeCell ref="A237:B237"/>
    <mergeCell ref="A242:B242"/>
    <mergeCell ref="A194:B194"/>
    <mergeCell ref="A200:B200"/>
    <mergeCell ref="A211:B211"/>
    <mergeCell ref="A215:B215"/>
    <mergeCell ref="A219:B219"/>
    <mergeCell ref="A147:B147"/>
    <mergeCell ref="A177:B177"/>
    <mergeCell ref="A190:B190"/>
    <mergeCell ref="A192:B192"/>
    <mergeCell ref="A221:B221"/>
    <mergeCell ref="A121:B121"/>
    <mergeCell ref="A133:B133"/>
    <mergeCell ref="A142:D143"/>
    <mergeCell ref="A145:B145"/>
    <mergeCell ref="A73:B73"/>
    <mergeCell ref="A78:B78"/>
    <mergeCell ref="A87:B87"/>
    <mergeCell ref="A80:B80"/>
    <mergeCell ref="A99:B99"/>
    <mergeCell ref="A131:B131"/>
    <mergeCell ref="A61:B61"/>
    <mergeCell ref="A69:B69"/>
    <mergeCell ref="A71:B71"/>
    <mergeCell ref="A94:D95"/>
    <mergeCell ref="A97:B97"/>
    <mergeCell ref="A65:B65"/>
    <mergeCell ref="A36:B36"/>
    <mergeCell ref="A43:B43"/>
    <mergeCell ref="A47:B47"/>
    <mergeCell ref="A49:B49"/>
    <mergeCell ref="A21:B21"/>
    <mergeCell ref="D2:D3"/>
    <mergeCell ref="A6:D7"/>
    <mergeCell ref="A9:B9"/>
    <mergeCell ref="A11:B11"/>
    <mergeCell ref="A13:B13"/>
  </mergeCells>
  <hyperlinks>
    <hyperlink ref="D1" location="Índice!A1" display="índice"/>
  </hyperlinks>
  <printOptions horizontalCentered="1"/>
  <pageMargins left="0.17" right="0.17" top="0.18" bottom="0.17" header="0" footer="0"/>
  <pageSetup paperSize="9" scale="60" orientation="portrait" r:id="rId1"/>
  <headerFooter alignWithMargins="0"/>
  <rowBreaks count="1" manualBreakCount="1">
    <brk id="97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K69"/>
  <sheetViews>
    <sheetView showGridLines="0" zoomScale="85" zoomScaleNormal="85" zoomScaleSheetLayoutView="85" workbookViewId="0">
      <pane ySplit="7" topLeftCell="A8" activePane="bottomLeft" state="frozen"/>
      <selection pane="bottomLeft"/>
    </sheetView>
  </sheetViews>
  <sheetFormatPr baseColWidth="10" defaultColWidth="8.5703125" defaultRowHeight="12.75" x14ac:dyDescent="0.2"/>
  <cols>
    <col min="1" max="1" width="6.42578125" style="50" customWidth="1"/>
    <col min="2" max="2" width="98" style="35" customWidth="1"/>
    <col min="3" max="3" width="2.140625" style="36" customWidth="1"/>
    <col min="4" max="4" width="17.42578125" style="35" customWidth="1"/>
    <col min="5" max="5" width="1.5703125" style="36" customWidth="1"/>
    <col min="6" max="255" width="8.5703125" style="35"/>
    <col min="256" max="256" width="3" style="35" customWidth="1"/>
    <col min="257" max="257" width="92.28515625" style="35" customWidth="1"/>
    <col min="258" max="258" width="1.5703125" style="35" customWidth="1"/>
    <col min="259" max="259" width="0" style="35" hidden="1" customWidth="1"/>
    <col min="260" max="260" width="17.42578125" style="35" customWidth="1"/>
    <col min="261" max="261" width="1.5703125" style="35" customWidth="1"/>
    <col min="262" max="511" width="8.5703125" style="35"/>
    <col min="512" max="512" width="3" style="35" customWidth="1"/>
    <col min="513" max="513" width="92.28515625" style="35" customWidth="1"/>
    <col min="514" max="514" width="1.5703125" style="35" customWidth="1"/>
    <col min="515" max="515" width="0" style="35" hidden="1" customWidth="1"/>
    <col min="516" max="516" width="17.42578125" style="35" customWidth="1"/>
    <col min="517" max="517" width="1.5703125" style="35" customWidth="1"/>
    <col min="518" max="767" width="8.5703125" style="35"/>
    <col min="768" max="768" width="3" style="35" customWidth="1"/>
    <col min="769" max="769" width="92.28515625" style="35" customWidth="1"/>
    <col min="770" max="770" width="1.5703125" style="35" customWidth="1"/>
    <col min="771" max="771" width="0" style="35" hidden="1" customWidth="1"/>
    <col min="772" max="772" width="17.42578125" style="35" customWidth="1"/>
    <col min="773" max="773" width="1.5703125" style="35" customWidth="1"/>
    <col min="774" max="1023" width="8.5703125" style="35"/>
    <col min="1024" max="1024" width="3" style="35" customWidth="1"/>
    <col min="1025" max="1025" width="92.28515625" style="35" customWidth="1"/>
    <col min="1026" max="1026" width="1.5703125" style="35" customWidth="1"/>
    <col min="1027" max="1027" width="0" style="35" hidden="1" customWidth="1"/>
    <col min="1028" max="1028" width="17.42578125" style="35" customWidth="1"/>
    <col min="1029" max="1029" width="1.5703125" style="35" customWidth="1"/>
    <col min="1030" max="1279" width="8.5703125" style="35"/>
    <col min="1280" max="1280" width="3" style="35" customWidth="1"/>
    <col min="1281" max="1281" width="92.28515625" style="35" customWidth="1"/>
    <col min="1282" max="1282" width="1.5703125" style="35" customWidth="1"/>
    <col min="1283" max="1283" width="0" style="35" hidden="1" customWidth="1"/>
    <col min="1284" max="1284" width="17.42578125" style="35" customWidth="1"/>
    <col min="1285" max="1285" width="1.5703125" style="35" customWidth="1"/>
    <col min="1286" max="1535" width="8.5703125" style="35"/>
    <col min="1536" max="1536" width="3" style="35" customWidth="1"/>
    <col min="1537" max="1537" width="92.28515625" style="35" customWidth="1"/>
    <col min="1538" max="1538" width="1.5703125" style="35" customWidth="1"/>
    <col min="1539" max="1539" width="0" style="35" hidden="1" customWidth="1"/>
    <col min="1540" max="1540" width="17.42578125" style="35" customWidth="1"/>
    <col min="1541" max="1541" width="1.5703125" style="35" customWidth="1"/>
    <col min="1542" max="1791" width="8.5703125" style="35"/>
    <col min="1792" max="1792" width="3" style="35" customWidth="1"/>
    <col min="1793" max="1793" width="92.28515625" style="35" customWidth="1"/>
    <col min="1794" max="1794" width="1.5703125" style="35" customWidth="1"/>
    <col min="1795" max="1795" width="0" style="35" hidden="1" customWidth="1"/>
    <col min="1796" max="1796" width="17.42578125" style="35" customWidth="1"/>
    <col min="1797" max="1797" width="1.5703125" style="35" customWidth="1"/>
    <col min="1798" max="2047" width="8.5703125" style="35"/>
    <col min="2048" max="2048" width="3" style="35" customWidth="1"/>
    <col min="2049" max="2049" width="92.28515625" style="35" customWidth="1"/>
    <col min="2050" max="2050" width="1.5703125" style="35" customWidth="1"/>
    <col min="2051" max="2051" width="0" style="35" hidden="1" customWidth="1"/>
    <col min="2052" max="2052" width="17.42578125" style="35" customWidth="1"/>
    <col min="2053" max="2053" width="1.5703125" style="35" customWidth="1"/>
    <col min="2054" max="2303" width="8.5703125" style="35"/>
    <col min="2304" max="2304" width="3" style="35" customWidth="1"/>
    <col min="2305" max="2305" width="92.28515625" style="35" customWidth="1"/>
    <col min="2306" max="2306" width="1.5703125" style="35" customWidth="1"/>
    <col min="2307" max="2307" width="0" style="35" hidden="1" customWidth="1"/>
    <col min="2308" max="2308" width="17.42578125" style="35" customWidth="1"/>
    <col min="2309" max="2309" width="1.5703125" style="35" customWidth="1"/>
    <col min="2310" max="2559" width="8.5703125" style="35"/>
    <col min="2560" max="2560" width="3" style="35" customWidth="1"/>
    <col min="2561" max="2561" width="92.28515625" style="35" customWidth="1"/>
    <col min="2562" max="2562" width="1.5703125" style="35" customWidth="1"/>
    <col min="2563" max="2563" width="0" style="35" hidden="1" customWidth="1"/>
    <col min="2564" max="2564" width="17.42578125" style="35" customWidth="1"/>
    <col min="2565" max="2565" width="1.5703125" style="35" customWidth="1"/>
    <col min="2566" max="2815" width="8.5703125" style="35"/>
    <col min="2816" max="2816" width="3" style="35" customWidth="1"/>
    <col min="2817" max="2817" width="92.28515625" style="35" customWidth="1"/>
    <col min="2818" max="2818" width="1.5703125" style="35" customWidth="1"/>
    <col min="2819" max="2819" width="0" style="35" hidden="1" customWidth="1"/>
    <col min="2820" max="2820" width="17.42578125" style="35" customWidth="1"/>
    <col min="2821" max="2821" width="1.5703125" style="35" customWidth="1"/>
    <col min="2822" max="3071" width="8.5703125" style="35"/>
    <col min="3072" max="3072" width="3" style="35" customWidth="1"/>
    <col min="3073" max="3073" width="92.28515625" style="35" customWidth="1"/>
    <col min="3074" max="3074" width="1.5703125" style="35" customWidth="1"/>
    <col min="3075" max="3075" width="0" style="35" hidden="1" customWidth="1"/>
    <col min="3076" max="3076" width="17.42578125" style="35" customWidth="1"/>
    <col min="3077" max="3077" width="1.5703125" style="35" customWidth="1"/>
    <col min="3078" max="3327" width="8.5703125" style="35"/>
    <col min="3328" max="3328" width="3" style="35" customWidth="1"/>
    <col min="3329" max="3329" width="92.28515625" style="35" customWidth="1"/>
    <col min="3330" max="3330" width="1.5703125" style="35" customWidth="1"/>
    <col min="3331" max="3331" width="0" style="35" hidden="1" customWidth="1"/>
    <col min="3332" max="3332" width="17.42578125" style="35" customWidth="1"/>
    <col min="3333" max="3333" width="1.5703125" style="35" customWidth="1"/>
    <col min="3334" max="3583" width="8.5703125" style="35"/>
    <col min="3584" max="3584" width="3" style="35" customWidth="1"/>
    <col min="3585" max="3585" width="92.28515625" style="35" customWidth="1"/>
    <col min="3586" max="3586" width="1.5703125" style="35" customWidth="1"/>
    <col min="3587" max="3587" width="0" style="35" hidden="1" customWidth="1"/>
    <col min="3588" max="3588" width="17.42578125" style="35" customWidth="1"/>
    <col min="3589" max="3589" width="1.5703125" style="35" customWidth="1"/>
    <col min="3590" max="3839" width="8.5703125" style="35"/>
    <col min="3840" max="3840" width="3" style="35" customWidth="1"/>
    <col min="3841" max="3841" width="92.28515625" style="35" customWidth="1"/>
    <col min="3842" max="3842" width="1.5703125" style="35" customWidth="1"/>
    <col min="3843" max="3843" width="0" style="35" hidden="1" customWidth="1"/>
    <col min="3844" max="3844" width="17.42578125" style="35" customWidth="1"/>
    <col min="3845" max="3845" width="1.5703125" style="35" customWidth="1"/>
    <col min="3846" max="4095" width="8.5703125" style="35"/>
    <col min="4096" max="4096" width="3" style="35" customWidth="1"/>
    <col min="4097" max="4097" width="92.28515625" style="35" customWidth="1"/>
    <col min="4098" max="4098" width="1.5703125" style="35" customWidth="1"/>
    <col min="4099" max="4099" width="0" style="35" hidden="1" customWidth="1"/>
    <col min="4100" max="4100" width="17.42578125" style="35" customWidth="1"/>
    <col min="4101" max="4101" width="1.5703125" style="35" customWidth="1"/>
    <col min="4102" max="4351" width="8.5703125" style="35"/>
    <col min="4352" max="4352" width="3" style="35" customWidth="1"/>
    <col min="4353" max="4353" width="92.28515625" style="35" customWidth="1"/>
    <col min="4354" max="4354" width="1.5703125" style="35" customWidth="1"/>
    <col min="4355" max="4355" width="0" style="35" hidden="1" customWidth="1"/>
    <col min="4356" max="4356" width="17.42578125" style="35" customWidth="1"/>
    <col min="4357" max="4357" width="1.5703125" style="35" customWidth="1"/>
    <col min="4358" max="4607" width="8.5703125" style="35"/>
    <col min="4608" max="4608" width="3" style="35" customWidth="1"/>
    <col min="4609" max="4609" width="92.28515625" style="35" customWidth="1"/>
    <col min="4610" max="4610" width="1.5703125" style="35" customWidth="1"/>
    <col min="4611" max="4611" width="0" style="35" hidden="1" customWidth="1"/>
    <col min="4612" max="4612" width="17.42578125" style="35" customWidth="1"/>
    <col min="4613" max="4613" width="1.5703125" style="35" customWidth="1"/>
    <col min="4614" max="4863" width="8.5703125" style="35"/>
    <col min="4864" max="4864" width="3" style="35" customWidth="1"/>
    <col min="4865" max="4865" width="92.28515625" style="35" customWidth="1"/>
    <col min="4866" max="4866" width="1.5703125" style="35" customWidth="1"/>
    <col min="4867" max="4867" width="0" style="35" hidden="1" customWidth="1"/>
    <col min="4868" max="4868" width="17.42578125" style="35" customWidth="1"/>
    <col min="4869" max="4869" width="1.5703125" style="35" customWidth="1"/>
    <col min="4870" max="5119" width="8.5703125" style="35"/>
    <col min="5120" max="5120" width="3" style="35" customWidth="1"/>
    <col min="5121" max="5121" width="92.28515625" style="35" customWidth="1"/>
    <col min="5122" max="5122" width="1.5703125" style="35" customWidth="1"/>
    <col min="5123" max="5123" width="0" style="35" hidden="1" customWidth="1"/>
    <col min="5124" max="5124" width="17.42578125" style="35" customWidth="1"/>
    <col min="5125" max="5125" width="1.5703125" style="35" customWidth="1"/>
    <col min="5126" max="5375" width="8.5703125" style="35"/>
    <col min="5376" max="5376" width="3" style="35" customWidth="1"/>
    <col min="5377" max="5377" width="92.28515625" style="35" customWidth="1"/>
    <col min="5378" max="5378" width="1.5703125" style="35" customWidth="1"/>
    <col min="5379" max="5379" width="0" style="35" hidden="1" customWidth="1"/>
    <col min="5380" max="5380" width="17.42578125" style="35" customWidth="1"/>
    <col min="5381" max="5381" width="1.5703125" style="35" customWidth="1"/>
    <col min="5382" max="5631" width="8.5703125" style="35"/>
    <col min="5632" max="5632" width="3" style="35" customWidth="1"/>
    <col min="5633" max="5633" width="92.28515625" style="35" customWidth="1"/>
    <col min="5634" max="5634" width="1.5703125" style="35" customWidth="1"/>
    <col min="5635" max="5635" width="0" style="35" hidden="1" customWidth="1"/>
    <col min="5636" max="5636" width="17.42578125" style="35" customWidth="1"/>
    <col min="5637" max="5637" width="1.5703125" style="35" customWidth="1"/>
    <col min="5638" max="5887" width="8.5703125" style="35"/>
    <col min="5888" max="5888" width="3" style="35" customWidth="1"/>
    <col min="5889" max="5889" width="92.28515625" style="35" customWidth="1"/>
    <col min="5890" max="5890" width="1.5703125" style="35" customWidth="1"/>
    <col min="5891" max="5891" width="0" style="35" hidden="1" customWidth="1"/>
    <col min="5892" max="5892" width="17.42578125" style="35" customWidth="1"/>
    <col min="5893" max="5893" width="1.5703125" style="35" customWidth="1"/>
    <col min="5894" max="6143" width="8.5703125" style="35"/>
    <col min="6144" max="6144" width="3" style="35" customWidth="1"/>
    <col min="6145" max="6145" width="92.28515625" style="35" customWidth="1"/>
    <col min="6146" max="6146" width="1.5703125" style="35" customWidth="1"/>
    <col min="6147" max="6147" width="0" style="35" hidden="1" customWidth="1"/>
    <col min="6148" max="6148" width="17.42578125" style="35" customWidth="1"/>
    <col min="6149" max="6149" width="1.5703125" style="35" customWidth="1"/>
    <col min="6150" max="6399" width="8.5703125" style="35"/>
    <col min="6400" max="6400" width="3" style="35" customWidth="1"/>
    <col min="6401" max="6401" width="92.28515625" style="35" customWidth="1"/>
    <col min="6402" max="6402" width="1.5703125" style="35" customWidth="1"/>
    <col min="6403" max="6403" width="0" style="35" hidden="1" customWidth="1"/>
    <col min="6404" max="6404" width="17.42578125" style="35" customWidth="1"/>
    <col min="6405" max="6405" width="1.5703125" style="35" customWidth="1"/>
    <col min="6406" max="6655" width="8.5703125" style="35"/>
    <col min="6656" max="6656" width="3" style="35" customWidth="1"/>
    <col min="6657" max="6657" width="92.28515625" style="35" customWidth="1"/>
    <col min="6658" max="6658" width="1.5703125" style="35" customWidth="1"/>
    <col min="6659" max="6659" width="0" style="35" hidden="1" customWidth="1"/>
    <col min="6660" max="6660" width="17.42578125" style="35" customWidth="1"/>
    <col min="6661" max="6661" width="1.5703125" style="35" customWidth="1"/>
    <col min="6662" max="6911" width="8.5703125" style="35"/>
    <col min="6912" max="6912" width="3" style="35" customWidth="1"/>
    <col min="6913" max="6913" width="92.28515625" style="35" customWidth="1"/>
    <col min="6914" max="6914" width="1.5703125" style="35" customWidth="1"/>
    <col min="6915" max="6915" width="0" style="35" hidden="1" customWidth="1"/>
    <col min="6916" max="6916" width="17.42578125" style="35" customWidth="1"/>
    <col min="6917" max="6917" width="1.5703125" style="35" customWidth="1"/>
    <col min="6918" max="7167" width="8.5703125" style="35"/>
    <col min="7168" max="7168" width="3" style="35" customWidth="1"/>
    <col min="7169" max="7169" width="92.28515625" style="35" customWidth="1"/>
    <col min="7170" max="7170" width="1.5703125" style="35" customWidth="1"/>
    <col min="7171" max="7171" width="0" style="35" hidden="1" customWidth="1"/>
    <col min="7172" max="7172" width="17.42578125" style="35" customWidth="1"/>
    <col min="7173" max="7173" width="1.5703125" style="35" customWidth="1"/>
    <col min="7174" max="7423" width="8.5703125" style="35"/>
    <col min="7424" max="7424" width="3" style="35" customWidth="1"/>
    <col min="7425" max="7425" width="92.28515625" style="35" customWidth="1"/>
    <col min="7426" max="7426" width="1.5703125" style="35" customWidth="1"/>
    <col min="7427" max="7427" width="0" style="35" hidden="1" customWidth="1"/>
    <col min="7428" max="7428" width="17.42578125" style="35" customWidth="1"/>
    <col min="7429" max="7429" width="1.5703125" style="35" customWidth="1"/>
    <col min="7430" max="7679" width="8.5703125" style="35"/>
    <col min="7680" max="7680" width="3" style="35" customWidth="1"/>
    <col min="7681" max="7681" width="92.28515625" style="35" customWidth="1"/>
    <col min="7682" max="7682" width="1.5703125" style="35" customWidth="1"/>
    <col min="7683" max="7683" width="0" style="35" hidden="1" customWidth="1"/>
    <col min="7684" max="7684" width="17.42578125" style="35" customWidth="1"/>
    <col min="7685" max="7685" width="1.5703125" style="35" customWidth="1"/>
    <col min="7686" max="7935" width="8.5703125" style="35"/>
    <col min="7936" max="7936" width="3" style="35" customWidth="1"/>
    <col min="7937" max="7937" width="92.28515625" style="35" customWidth="1"/>
    <col min="7938" max="7938" width="1.5703125" style="35" customWidth="1"/>
    <col min="7939" max="7939" width="0" style="35" hidden="1" customWidth="1"/>
    <col min="7940" max="7940" width="17.42578125" style="35" customWidth="1"/>
    <col min="7941" max="7941" width="1.5703125" style="35" customWidth="1"/>
    <col min="7942" max="8191" width="8.5703125" style="35"/>
    <col min="8192" max="8192" width="3" style="35" customWidth="1"/>
    <col min="8193" max="8193" width="92.28515625" style="35" customWidth="1"/>
    <col min="8194" max="8194" width="1.5703125" style="35" customWidth="1"/>
    <col min="8195" max="8195" width="0" style="35" hidden="1" customWidth="1"/>
    <col min="8196" max="8196" width="17.42578125" style="35" customWidth="1"/>
    <col min="8197" max="8197" width="1.5703125" style="35" customWidth="1"/>
    <col min="8198" max="8447" width="8.5703125" style="35"/>
    <col min="8448" max="8448" width="3" style="35" customWidth="1"/>
    <col min="8449" max="8449" width="92.28515625" style="35" customWidth="1"/>
    <col min="8450" max="8450" width="1.5703125" style="35" customWidth="1"/>
    <col min="8451" max="8451" width="0" style="35" hidden="1" customWidth="1"/>
    <col min="8452" max="8452" width="17.42578125" style="35" customWidth="1"/>
    <col min="8453" max="8453" width="1.5703125" style="35" customWidth="1"/>
    <col min="8454" max="8703" width="8.5703125" style="35"/>
    <col min="8704" max="8704" width="3" style="35" customWidth="1"/>
    <col min="8705" max="8705" width="92.28515625" style="35" customWidth="1"/>
    <col min="8706" max="8706" width="1.5703125" style="35" customWidth="1"/>
    <col min="8707" max="8707" width="0" style="35" hidden="1" customWidth="1"/>
    <col min="8708" max="8708" width="17.42578125" style="35" customWidth="1"/>
    <col min="8709" max="8709" width="1.5703125" style="35" customWidth="1"/>
    <col min="8710" max="8959" width="8.5703125" style="35"/>
    <col min="8960" max="8960" width="3" style="35" customWidth="1"/>
    <col min="8961" max="8961" width="92.28515625" style="35" customWidth="1"/>
    <col min="8962" max="8962" width="1.5703125" style="35" customWidth="1"/>
    <col min="8963" max="8963" width="0" style="35" hidden="1" customWidth="1"/>
    <col min="8964" max="8964" width="17.42578125" style="35" customWidth="1"/>
    <col min="8965" max="8965" width="1.5703125" style="35" customWidth="1"/>
    <col min="8966" max="9215" width="8.5703125" style="35"/>
    <col min="9216" max="9216" width="3" style="35" customWidth="1"/>
    <col min="9217" max="9217" width="92.28515625" style="35" customWidth="1"/>
    <col min="9218" max="9218" width="1.5703125" style="35" customWidth="1"/>
    <col min="9219" max="9219" width="0" style="35" hidden="1" customWidth="1"/>
    <col min="9220" max="9220" width="17.42578125" style="35" customWidth="1"/>
    <col min="9221" max="9221" width="1.5703125" style="35" customWidth="1"/>
    <col min="9222" max="9471" width="8.5703125" style="35"/>
    <col min="9472" max="9472" width="3" style="35" customWidth="1"/>
    <col min="9473" max="9473" width="92.28515625" style="35" customWidth="1"/>
    <col min="9474" max="9474" width="1.5703125" style="35" customWidth="1"/>
    <col min="9475" max="9475" width="0" style="35" hidden="1" customWidth="1"/>
    <col min="9476" max="9476" width="17.42578125" style="35" customWidth="1"/>
    <col min="9477" max="9477" width="1.5703125" style="35" customWidth="1"/>
    <col min="9478" max="9727" width="8.5703125" style="35"/>
    <col min="9728" max="9728" width="3" style="35" customWidth="1"/>
    <col min="9729" max="9729" width="92.28515625" style="35" customWidth="1"/>
    <col min="9730" max="9730" width="1.5703125" style="35" customWidth="1"/>
    <col min="9731" max="9731" width="0" style="35" hidden="1" customWidth="1"/>
    <col min="9732" max="9732" width="17.42578125" style="35" customWidth="1"/>
    <col min="9733" max="9733" width="1.5703125" style="35" customWidth="1"/>
    <col min="9734" max="9983" width="8.5703125" style="35"/>
    <col min="9984" max="9984" width="3" style="35" customWidth="1"/>
    <col min="9985" max="9985" width="92.28515625" style="35" customWidth="1"/>
    <col min="9986" max="9986" width="1.5703125" style="35" customWidth="1"/>
    <col min="9987" max="9987" width="0" style="35" hidden="1" customWidth="1"/>
    <col min="9988" max="9988" width="17.42578125" style="35" customWidth="1"/>
    <col min="9989" max="9989" width="1.5703125" style="35" customWidth="1"/>
    <col min="9990" max="10239" width="8.5703125" style="35"/>
    <col min="10240" max="10240" width="3" style="35" customWidth="1"/>
    <col min="10241" max="10241" width="92.28515625" style="35" customWidth="1"/>
    <col min="10242" max="10242" width="1.5703125" style="35" customWidth="1"/>
    <col min="10243" max="10243" width="0" style="35" hidden="1" customWidth="1"/>
    <col min="10244" max="10244" width="17.42578125" style="35" customWidth="1"/>
    <col min="10245" max="10245" width="1.5703125" style="35" customWidth="1"/>
    <col min="10246" max="10495" width="8.5703125" style="35"/>
    <col min="10496" max="10496" width="3" style="35" customWidth="1"/>
    <col min="10497" max="10497" width="92.28515625" style="35" customWidth="1"/>
    <col min="10498" max="10498" width="1.5703125" style="35" customWidth="1"/>
    <col min="10499" max="10499" width="0" style="35" hidden="1" customWidth="1"/>
    <col min="10500" max="10500" width="17.42578125" style="35" customWidth="1"/>
    <col min="10501" max="10501" width="1.5703125" style="35" customWidth="1"/>
    <col min="10502" max="10751" width="8.5703125" style="35"/>
    <col min="10752" max="10752" width="3" style="35" customWidth="1"/>
    <col min="10753" max="10753" width="92.28515625" style="35" customWidth="1"/>
    <col min="10754" max="10754" width="1.5703125" style="35" customWidth="1"/>
    <col min="10755" max="10755" width="0" style="35" hidden="1" customWidth="1"/>
    <col min="10756" max="10756" width="17.42578125" style="35" customWidth="1"/>
    <col min="10757" max="10757" width="1.5703125" style="35" customWidth="1"/>
    <col min="10758" max="11007" width="8.5703125" style="35"/>
    <col min="11008" max="11008" width="3" style="35" customWidth="1"/>
    <col min="11009" max="11009" width="92.28515625" style="35" customWidth="1"/>
    <col min="11010" max="11010" width="1.5703125" style="35" customWidth="1"/>
    <col min="11011" max="11011" width="0" style="35" hidden="1" customWidth="1"/>
    <col min="11012" max="11012" width="17.42578125" style="35" customWidth="1"/>
    <col min="11013" max="11013" width="1.5703125" style="35" customWidth="1"/>
    <col min="11014" max="11263" width="8.5703125" style="35"/>
    <col min="11264" max="11264" width="3" style="35" customWidth="1"/>
    <col min="11265" max="11265" width="92.28515625" style="35" customWidth="1"/>
    <col min="11266" max="11266" width="1.5703125" style="35" customWidth="1"/>
    <col min="11267" max="11267" width="0" style="35" hidden="1" customWidth="1"/>
    <col min="11268" max="11268" width="17.42578125" style="35" customWidth="1"/>
    <col min="11269" max="11269" width="1.5703125" style="35" customWidth="1"/>
    <col min="11270" max="11519" width="8.5703125" style="35"/>
    <col min="11520" max="11520" width="3" style="35" customWidth="1"/>
    <col min="11521" max="11521" width="92.28515625" style="35" customWidth="1"/>
    <col min="11522" max="11522" width="1.5703125" style="35" customWidth="1"/>
    <col min="11523" max="11523" width="0" style="35" hidden="1" customWidth="1"/>
    <col min="11524" max="11524" width="17.42578125" style="35" customWidth="1"/>
    <col min="11525" max="11525" width="1.5703125" style="35" customWidth="1"/>
    <col min="11526" max="11775" width="8.5703125" style="35"/>
    <col min="11776" max="11776" width="3" style="35" customWidth="1"/>
    <col min="11777" max="11777" width="92.28515625" style="35" customWidth="1"/>
    <col min="11778" max="11778" width="1.5703125" style="35" customWidth="1"/>
    <col min="11779" max="11779" width="0" style="35" hidden="1" customWidth="1"/>
    <col min="11780" max="11780" width="17.42578125" style="35" customWidth="1"/>
    <col min="11781" max="11781" width="1.5703125" style="35" customWidth="1"/>
    <col min="11782" max="12031" width="8.5703125" style="35"/>
    <col min="12032" max="12032" width="3" style="35" customWidth="1"/>
    <col min="12033" max="12033" width="92.28515625" style="35" customWidth="1"/>
    <col min="12034" max="12034" width="1.5703125" style="35" customWidth="1"/>
    <col min="12035" max="12035" width="0" style="35" hidden="1" customWidth="1"/>
    <col min="12036" max="12036" width="17.42578125" style="35" customWidth="1"/>
    <col min="12037" max="12037" width="1.5703125" style="35" customWidth="1"/>
    <col min="12038" max="12287" width="8.5703125" style="35"/>
    <col min="12288" max="12288" width="3" style="35" customWidth="1"/>
    <col min="12289" max="12289" width="92.28515625" style="35" customWidth="1"/>
    <col min="12290" max="12290" width="1.5703125" style="35" customWidth="1"/>
    <col min="12291" max="12291" width="0" style="35" hidden="1" customWidth="1"/>
    <col min="12292" max="12292" width="17.42578125" style="35" customWidth="1"/>
    <col min="12293" max="12293" width="1.5703125" style="35" customWidth="1"/>
    <col min="12294" max="12543" width="8.5703125" style="35"/>
    <col min="12544" max="12544" width="3" style="35" customWidth="1"/>
    <col min="12545" max="12545" width="92.28515625" style="35" customWidth="1"/>
    <col min="12546" max="12546" width="1.5703125" style="35" customWidth="1"/>
    <col min="12547" max="12547" width="0" style="35" hidden="1" customWidth="1"/>
    <col min="12548" max="12548" width="17.42578125" style="35" customWidth="1"/>
    <col min="12549" max="12549" width="1.5703125" style="35" customWidth="1"/>
    <col min="12550" max="12799" width="8.5703125" style="35"/>
    <col min="12800" max="12800" width="3" style="35" customWidth="1"/>
    <col min="12801" max="12801" width="92.28515625" style="35" customWidth="1"/>
    <col min="12802" max="12802" width="1.5703125" style="35" customWidth="1"/>
    <col min="12803" max="12803" width="0" style="35" hidden="1" customWidth="1"/>
    <col min="12804" max="12804" width="17.42578125" style="35" customWidth="1"/>
    <col min="12805" max="12805" width="1.5703125" style="35" customWidth="1"/>
    <col min="12806" max="13055" width="8.5703125" style="35"/>
    <col min="13056" max="13056" width="3" style="35" customWidth="1"/>
    <col min="13057" max="13057" width="92.28515625" style="35" customWidth="1"/>
    <col min="13058" max="13058" width="1.5703125" style="35" customWidth="1"/>
    <col min="13059" max="13059" width="0" style="35" hidden="1" customWidth="1"/>
    <col min="13060" max="13060" width="17.42578125" style="35" customWidth="1"/>
    <col min="13061" max="13061" width="1.5703125" style="35" customWidth="1"/>
    <col min="13062" max="13311" width="8.5703125" style="35"/>
    <col min="13312" max="13312" width="3" style="35" customWidth="1"/>
    <col min="13313" max="13313" width="92.28515625" style="35" customWidth="1"/>
    <col min="13314" max="13314" width="1.5703125" style="35" customWidth="1"/>
    <col min="13315" max="13315" width="0" style="35" hidden="1" customWidth="1"/>
    <col min="13316" max="13316" width="17.42578125" style="35" customWidth="1"/>
    <col min="13317" max="13317" width="1.5703125" style="35" customWidth="1"/>
    <col min="13318" max="13567" width="8.5703125" style="35"/>
    <col min="13568" max="13568" width="3" style="35" customWidth="1"/>
    <col min="13569" max="13569" width="92.28515625" style="35" customWidth="1"/>
    <col min="13570" max="13570" width="1.5703125" style="35" customWidth="1"/>
    <col min="13571" max="13571" width="0" style="35" hidden="1" customWidth="1"/>
    <col min="13572" max="13572" width="17.42578125" style="35" customWidth="1"/>
    <col min="13573" max="13573" width="1.5703125" style="35" customWidth="1"/>
    <col min="13574" max="13823" width="8.5703125" style="35"/>
    <col min="13824" max="13824" width="3" style="35" customWidth="1"/>
    <col min="13825" max="13825" width="92.28515625" style="35" customWidth="1"/>
    <col min="13826" max="13826" width="1.5703125" style="35" customWidth="1"/>
    <col min="13827" max="13827" width="0" style="35" hidden="1" customWidth="1"/>
    <col min="13828" max="13828" width="17.42578125" style="35" customWidth="1"/>
    <col min="13829" max="13829" width="1.5703125" style="35" customWidth="1"/>
    <col min="13830" max="14079" width="8.5703125" style="35"/>
    <col min="14080" max="14080" width="3" style="35" customWidth="1"/>
    <col min="14081" max="14081" width="92.28515625" style="35" customWidth="1"/>
    <col min="14082" max="14082" width="1.5703125" style="35" customWidth="1"/>
    <col min="14083" max="14083" width="0" style="35" hidden="1" customWidth="1"/>
    <col min="14084" max="14084" width="17.42578125" style="35" customWidth="1"/>
    <col min="14085" max="14085" width="1.5703125" style="35" customWidth="1"/>
    <col min="14086" max="14335" width="8.5703125" style="35"/>
    <col min="14336" max="14336" width="3" style="35" customWidth="1"/>
    <col min="14337" max="14337" width="92.28515625" style="35" customWidth="1"/>
    <col min="14338" max="14338" width="1.5703125" style="35" customWidth="1"/>
    <col min="14339" max="14339" width="0" style="35" hidden="1" customWidth="1"/>
    <col min="14340" max="14340" width="17.42578125" style="35" customWidth="1"/>
    <col min="14341" max="14341" width="1.5703125" style="35" customWidth="1"/>
    <col min="14342" max="14591" width="8.5703125" style="35"/>
    <col min="14592" max="14592" width="3" style="35" customWidth="1"/>
    <col min="14593" max="14593" width="92.28515625" style="35" customWidth="1"/>
    <col min="14594" max="14594" width="1.5703125" style="35" customWidth="1"/>
    <col min="14595" max="14595" width="0" style="35" hidden="1" customWidth="1"/>
    <col min="14596" max="14596" width="17.42578125" style="35" customWidth="1"/>
    <col min="14597" max="14597" width="1.5703125" style="35" customWidth="1"/>
    <col min="14598" max="14847" width="8.5703125" style="35"/>
    <col min="14848" max="14848" width="3" style="35" customWidth="1"/>
    <col min="14849" max="14849" width="92.28515625" style="35" customWidth="1"/>
    <col min="14850" max="14850" width="1.5703125" style="35" customWidth="1"/>
    <col min="14851" max="14851" width="0" style="35" hidden="1" customWidth="1"/>
    <col min="14852" max="14852" width="17.42578125" style="35" customWidth="1"/>
    <col min="14853" max="14853" width="1.5703125" style="35" customWidth="1"/>
    <col min="14854" max="15103" width="8.5703125" style="35"/>
    <col min="15104" max="15104" width="3" style="35" customWidth="1"/>
    <col min="15105" max="15105" width="92.28515625" style="35" customWidth="1"/>
    <col min="15106" max="15106" width="1.5703125" style="35" customWidth="1"/>
    <col min="15107" max="15107" width="0" style="35" hidden="1" customWidth="1"/>
    <col min="15108" max="15108" width="17.42578125" style="35" customWidth="1"/>
    <col min="15109" max="15109" width="1.5703125" style="35" customWidth="1"/>
    <col min="15110" max="15359" width="8.5703125" style="35"/>
    <col min="15360" max="15360" width="3" style="35" customWidth="1"/>
    <col min="15361" max="15361" width="92.28515625" style="35" customWidth="1"/>
    <col min="15362" max="15362" width="1.5703125" style="35" customWidth="1"/>
    <col min="15363" max="15363" width="0" style="35" hidden="1" customWidth="1"/>
    <col min="15364" max="15364" width="17.42578125" style="35" customWidth="1"/>
    <col min="15365" max="15365" width="1.5703125" style="35" customWidth="1"/>
    <col min="15366" max="15615" width="8.5703125" style="35"/>
    <col min="15616" max="15616" width="3" style="35" customWidth="1"/>
    <col min="15617" max="15617" width="92.28515625" style="35" customWidth="1"/>
    <col min="15618" max="15618" width="1.5703125" style="35" customWidth="1"/>
    <col min="15619" max="15619" width="0" style="35" hidden="1" customWidth="1"/>
    <col min="15620" max="15620" width="17.42578125" style="35" customWidth="1"/>
    <col min="15621" max="15621" width="1.5703125" style="35" customWidth="1"/>
    <col min="15622" max="15871" width="8.5703125" style="35"/>
    <col min="15872" max="15872" width="3" style="35" customWidth="1"/>
    <col min="15873" max="15873" width="92.28515625" style="35" customWidth="1"/>
    <col min="15874" max="15874" width="1.5703125" style="35" customWidth="1"/>
    <col min="15875" max="15875" width="0" style="35" hidden="1" customWidth="1"/>
    <col min="15876" max="15876" width="17.42578125" style="35" customWidth="1"/>
    <col min="15877" max="15877" width="1.5703125" style="35" customWidth="1"/>
    <col min="15878" max="16127" width="8.5703125" style="35"/>
    <col min="16128" max="16128" width="3" style="35" customWidth="1"/>
    <col min="16129" max="16129" width="92.28515625" style="35" customWidth="1"/>
    <col min="16130" max="16130" width="1.5703125" style="35" customWidth="1"/>
    <col min="16131" max="16131" width="0" style="35" hidden="1" customWidth="1"/>
    <col min="16132" max="16132" width="17.42578125" style="35" customWidth="1"/>
    <col min="16133" max="16133" width="1.5703125" style="35" customWidth="1"/>
    <col min="16134" max="16384" width="8.5703125" style="35"/>
  </cols>
  <sheetData>
    <row r="1" spans="1:219" ht="18" customHeight="1" x14ac:dyDescent="0.25">
      <c r="A1" s="34" t="s">
        <v>297</v>
      </c>
      <c r="D1" s="13" t="s">
        <v>8</v>
      </c>
    </row>
    <row r="2" spans="1:219" s="40" customFormat="1" ht="15" customHeight="1" x14ac:dyDescent="0.25">
      <c r="A2" s="37" t="s">
        <v>9</v>
      </c>
      <c r="B2" s="38"/>
      <c r="C2" s="39"/>
      <c r="D2" s="136"/>
      <c r="E2" s="39"/>
    </row>
    <row r="3" spans="1:219" s="40" customFormat="1" ht="15" x14ac:dyDescent="0.25">
      <c r="A3" s="41"/>
      <c r="B3" s="38"/>
      <c r="C3" s="39"/>
      <c r="D3" s="136"/>
      <c r="E3" s="39"/>
    </row>
    <row r="4" spans="1:219" s="40" customFormat="1" ht="15.75" x14ac:dyDescent="0.25">
      <c r="A4" s="42" t="s">
        <v>403</v>
      </c>
      <c r="B4" s="38" t="s">
        <v>407</v>
      </c>
      <c r="C4" s="39"/>
      <c r="D4" s="136"/>
      <c r="E4" s="39"/>
    </row>
    <row r="5" spans="1:219" s="40" customFormat="1" ht="15.75" x14ac:dyDescent="0.25">
      <c r="A5" s="42"/>
      <c r="B5" s="38"/>
      <c r="C5" s="39"/>
      <c r="D5" s="136"/>
      <c r="E5" s="39"/>
    </row>
    <row r="6" spans="1:219" s="44" customFormat="1" ht="15" customHeight="1" x14ac:dyDescent="0.2">
      <c r="A6" s="127" t="s">
        <v>298</v>
      </c>
      <c r="B6" s="127"/>
      <c r="C6" s="127"/>
      <c r="D6" s="127"/>
      <c r="E6" s="43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</row>
    <row r="7" spans="1:219" s="44" customFormat="1" ht="15" customHeight="1" x14ac:dyDescent="0.2">
      <c r="A7" s="127"/>
      <c r="B7" s="127"/>
      <c r="C7" s="127"/>
      <c r="D7" s="127"/>
      <c r="E7" s="45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</row>
    <row r="8" spans="1:219" s="47" customFormat="1" ht="20.100000000000001" customHeight="1" x14ac:dyDescent="0.2">
      <c r="A8" s="74"/>
      <c r="B8" s="75"/>
      <c r="C8" s="93"/>
      <c r="D8" s="79"/>
      <c r="E8" s="46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</row>
    <row r="9" spans="1:219" s="47" customFormat="1" ht="20.100000000000001" customHeight="1" x14ac:dyDescent="0.2">
      <c r="A9" s="128" t="s">
        <v>37</v>
      </c>
      <c r="B9" s="128"/>
      <c r="C9" s="94"/>
      <c r="D9" s="78">
        <f>+D11</f>
        <v>2132</v>
      </c>
      <c r="E9" s="46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</row>
    <row r="10" spans="1:219" s="47" customFormat="1" ht="7.5" customHeight="1" x14ac:dyDescent="0.2">
      <c r="A10" s="74"/>
      <c r="B10" s="81"/>
      <c r="C10" s="93"/>
      <c r="D10" s="79"/>
      <c r="E10" s="46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</row>
    <row r="11" spans="1:219" s="48" customFormat="1" ht="22.35" customHeight="1" x14ac:dyDescent="0.2">
      <c r="A11" s="124" t="s">
        <v>466</v>
      </c>
      <c r="B11" s="124"/>
      <c r="C11" s="94"/>
      <c r="D11" s="80">
        <f>D13</f>
        <v>2132</v>
      </c>
      <c r="E11" s="45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</row>
    <row r="12" spans="1:219" s="47" customFormat="1" ht="8.1" customHeight="1" x14ac:dyDescent="0.2">
      <c r="A12" s="74"/>
      <c r="B12" s="81"/>
      <c r="C12" s="93"/>
      <c r="D12" s="79"/>
      <c r="E12" s="46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</row>
    <row r="13" spans="1:219" s="48" customFormat="1" ht="22.35" customHeight="1" x14ac:dyDescent="0.2">
      <c r="A13" s="124" t="s">
        <v>467</v>
      </c>
      <c r="B13" s="124"/>
      <c r="C13" s="94"/>
      <c r="D13" s="80">
        <f>SUM(D15:D20)</f>
        <v>2132</v>
      </c>
      <c r="E13" s="45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</row>
    <row r="14" spans="1:219" ht="18.75" customHeight="1" x14ac:dyDescent="0.2">
      <c r="A14" s="74"/>
      <c r="B14" s="84"/>
      <c r="C14" s="93"/>
      <c r="D14" s="79"/>
    </row>
    <row r="15" spans="1:219" ht="18.75" customHeight="1" x14ac:dyDescent="0.2">
      <c r="A15" s="74"/>
      <c r="B15" s="84" t="s">
        <v>299</v>
      </c>
      <c r="C15" s="93"/>
      <c r="D15" s="79">
        <v>1560</v>
      </c>
    </row>
    <row r="16" spans="1:219" ht="17.25" customHeight="1" x14ac:dyDescent="0.2">
      <c r="A16" s="74"/>
      <c r="B16" s="82" t="s">
        <v>301</v>
      </c>
      <c r="C16" s="93"/>
      <c r="D16" s="79">
        <v>488</v>
      </c>
    </row>
    <row r="17" spans="1:4" ht="17.25" customHeight="1" x14ac:dyDescent="0.2">
      <c r="A17" s="82"/>
      <c r="B17" s="82" t="s">
        <v>302</v>
      </c>
      <c r="C17" s="93"/>
      <c r="D17" s="79">
        <v>1</v>
      </c>
    </row>
    <row r="18" spans="1:4" ht="21" customHeight="1" x14ac:dyDescent="0.2">
      <c r="A18" s="74"/>
      <c r="B18" s="82" t="s">
        <v>300</v>
      </c>
      <c r="C18" s="93"/>
      <c r="D18" s="79">
        <v>8</v>
      </c>
    </row>
    <row r="19" spans="1:4" ht="18" customHeight="1" x14ac:dyDescent="0.2">
      <c r="A19" s="74"/>
      <c r="B19" s="82" t="s">
        <v>326</v>
      </c>
      <c r="C19" s="93"/>
      <c r="D19" s="79">
        <v>65</v>
      </c>
    </row>
    <row r="20" spans="1:4" ht="18.75" customHeight="1" x14ac:dyDescent="0.2">
      <c r="A20" s="74"/>
      <c r="B20" s="82" t="s">
        <v>23</v>
      </c>
      <c r="C20" s="93"/>
      <c r="D20" s="79">
        <v>10</v>
      </c>
    </row>
    <row r="21" spans="1:4" x14ac:dyDescent="0.2">
      <c r="A21" s="120"/>
      <c r="B21" s="121"/>
      <c r="C21" s="122"/>
      <c r="D21" s="121"/>
    </row>
    <row r="22" spans="1:4" ht="15" x14ac:dyDescent="0.2">
      <c r="A22" s="74"/>
      <c r="B22" s="75"/>
      <c r="C22" s="93"/>
      <c r="D22" s="79"/>
    </row>
    <row r="23" spans="1:4" ht="12.75" customHeight="1" x14ac:dyDescent="0.2">
      <c r="A23" s="127" t="s">
        <v>303</v>
      </c>
      <c r="B23" s="127"/>
      <c r="C23" s="127"/>
      <c r="D23" s="127"/>
    </row>
    <row r="24" spans="1:4" ht="12.75" customHeight="1" x14ac:dyDescent="0.2">
      <c r="A24" s="127"/>
      <c r="B24" s="127"/>
      <c r="C24" s="127"/>
      <c r="D24" s="127"/>
    </row>
    <row r="25" spans="1:4" ht="15" x14ac:dyDescent="0.2">
      <c r="A25" s="74"/>
      <c r="B25" s="75"/>
      <c r="C25" s="93"/>
      <c r="D25" s="79"/>
    </row>
    <row r="26" spans="1:4" ht="25.5" customHeight="1" x14ac:dyDescent="0.2">
      <c r="A26" s="128" t="s">
        <v>42</v>
      </c>
      <c r="B26" s="128"/>
      <c r="C26" s="94"/>
      <c r="D26" s="78">
        <f>D28+D40+D60</f>
        <v>3351</v>
      </c>
    </row>
    <row r="27" spans="1:4" ht="15" x14ac:dyDescent="0.2">
      <c r="A27" s="74"/>
      <c r="B27" s="75"/>
      <c r="C27" s="93"/>
      <c r="D27" s="79"/>
    </row>
    <row r="28" spans="1:4" ht="23.25" customHeight="1" x14ac:dyDescent="0.2">
      <c r="A28" s="125" t="s">
        <v>57</v>
      </c>
      <c r="B28" s="125"/>
      <c r="C28" s="94"/>
      <c r="D28" s="80">
        <f>SUM(D30:D38)</f>
        <v>111</v>
      </c>
    </row>
    <row r="29" spans="1:4" ht="15" x14ac:dyDescent="0.2">
      <c r="A29" s="74"/>
      <c r="B29" s="75"/>
      <c r="C29" s="93"/>
      <c r="D29" s="79"/>
    </row>
    <row r="30" spans="1:4" ht="18.75" customHeight="1" x14ac:dyDescent="0.2">
      <c r="A30" s="74"/>
      <c r="B30" s="82" t="s">
        <v>47</v>
      </c>
      <c r="C30" s="93"/>
      <c r="D30" s="79">
        <v>11</v>
      </c>
    </row>
    <row r="31" spans="1:4" ht="18" customHeight="1" x14ac:dyDescent="0.2">
      <c r="A31" s="74"/>
      <c r="B31" s="82" t="s">
        <v>304</v>
      </c>
      <c r="C31" s="93"/>
      <c r="D31" s="79">
        <v>1</v>
      </c>
    </row>
    <row r="32" spans="1:4" ht="20.25" customHeight="1" x14ac:dyDescent="0.2">
      <c r="A32" s="74"/>
      <c r="B32" s="82" t="s">
        <v>468</v>
      </c>
      <c r="C32" s="93"/>
      <c r="D32" s="79">
        <v>4</v>
      </c>
    </row>
    <row r="33" spans="1:4" ht="19.5" customHeight="1" x14ac:dyDescent="0.2">
      <c r="A33" s="74"/>
      <c r="B33" s="82" t="s">
        <v>305</v>
      </c>
      <c r="C33" s="93"/>
      <c r="D33" s="79">
        <v>4</v>
      </c>
    </row>
    <row r="34" spans="1:4" ht="18" customHeight="1" x14ac:dyDescent="0.2">
      <c r="A34" s="74"/>
      <c r="B34" s="82" t="s">
        <v>306</v>
      </c>
      <c r="C34" s="93"/>
      <c r="D34" s="79">
        <v>31</v>
      </c>
    </row>
    <row r="35" spans="1:4" ht="18.75" customHeight="1" x14ac:dyDescent="0.2">
      <c r="A35" s="74"/>
      <c r="B35" s="82" t="s">
        <v>307</v>
      </c>
      <c r="C35" s="93"/>
      <c r="D35" s="79">
        <v>2</v>
      </c>
    </row>
    <row r="36" spans="1:4" ht="17.25" customHeight="1" x14ac:dyDescent="0.2">
      <c r="A36" s="74"/>
      <c r="B36" s="82" t="s">
        <v>308</v>
      </c>
      <c r="C36" s="93"/>
      <c r="D36" s="79">
        <v>55</v>
      </c>
    </row>
    <row r="37" spans="1:4" ht="18.75" customHeight="1" x14ac:dyDescent="0.2">
      <c r="A37" s="74"/>
      <c r="B37" s="82" t="s">
        <v>366</v>
      </c>
      <c r="C37" s="93"/>
      <c r="D37" s="79">
        <v>1</v>
      </c>
    </row>
    <row r="38" spans="1:4" ht="19.5" customHeight="1" x14ac:dyDescent="0.2">
      <c r="A38" s="82"/>
      <c r="B38" s="84" t="s">
        <v>151</v>
      </c>
      <c r="C38" s="82"/>
      <c r="D38" s="79">
        <v>2</v>
      </c>
    </row>
    <row r="39" spans="1:4" ht="15" x14ac:dyDescent="0.2">
      <c r="A39" s="74"/>
      <c r="B39" s="75"/>
      <c r="C39" s="93"/>
      <c r="D39" s="79"/>
    </row>
    <row r="40" spans="1:4" ht="15" customHeight="1" x14ac:dyDescent="0.2">
      <c r="A40" s="125" t="s">
        <v>167</v>
      </c>
      <c r="B40" s="125"/>
      <c r="C40" s="94"/>
      <c r="D40" s="80">
        <f>SUM(D42:D59)</f>
        <v>2805</v>
      </c>
    </row>
    <row r="41" spans="1:4" ht="14.25" x14ac:dyDescent="0.2">
      <c r="A41" s="74"/>
      <c r="B41" s="81"/>
      <c r="C41" s="93"/>
      <c r="D41" s="79"/>
    </row>
    <row r="42" spans="1:4" ht="18.75" customHeight="1" x14ac:dyDescent="0.2">
      <c r="A42" s="74"/>
      <c r="B42" s="123" t="s">
        <v>169</v>
      </c>
      <c r="C42" s="93"/>
      <c r="D42" s="79">
        <v>409</v>
      </c>
    </row>
    <row r="43" spans="1:4" ht="19.5" customHeight="1" x14ac:dyDescent="0.2">
      <c r="A43" s="74"/>
      <c r="B43" s="123" t="s">
        <v>170</v>
      </c>
      <c r="C43" s="93"/>
      <c r="D43" s="79">
        <v>87</v>
      </c>
    </row>
    <row r="44" spans="1:4" ht="15.75" customHeight="1" x14ac:dyDescent="0.2">
      <c r="A44" s="74"/>
      <c r="B44" s="123" t="s">
        <v>171</v>
      </c>
      <c r="C44" s="93"/>
      <c r="D44" s="79">
        <v>79</v>
      </c>
    </row>
    <row r="45" spans="1:4" ht="18" customHeight="1" x14ac:dyDescent="0.2">
      <c r="A45" s="74"/>
      <c r="B45" s="123" t="s">
        <v>172</v>
      </c>
      <c r="C45" s="93"/>
      <c r="D45" s="79">
        <v>54</v>
      </c>
    </row>
    <row r="46" spans="1:4" ht="18.75" customHeight="1" x14ac:dyDescent="0.2">
      <c r="A46" s="74"/>
      <c r="B46" s="123" t="s">
        <v>173</v>
      </c>
      <c r="C46" s="93"/>
      <c r="D46" s="79">
        <v>142</v>
      </c>
    </row>
    <row r="47" spans="1:4" ht="17.25" customHeight="1" x14ac:dyDescent="0.2">
      <c r="A47" s="74"/>
      <c r="B47" s="123" t="s">
        <v>174</v>
      </c>
      <c r="C47" s="93"/>
      <c r="D47" s="79">
        <v>44</v>
      </c>
    </row>
    <row r="48" spans="1:4" ht="18.75" customHeight="1" x14ac:dyDescent="0.2">
      <c r="A48" s="74"/>
      <c r="B48" s="123" t="s">
        <v>175</v>
      </c>
      <c r="C48" s="93"/>
      <c r="D48" s="79">
        <v>134</v>
      </c>
    </row>
    <row r="49" spans="1:4" ht="18" customHeight="1" x14ac:dyDescent="0.2">
      <c r="A49" s="74"/>
      <c r="B49" s="123" t="s">
        <v>176</v>
      </c>
      <c r="C49" s="93"/>
      <c r="D49" s="79">
        <v>195</v>
      </c>
    </row>
    <row r="50" spans="1:4" ht="17.25" customHeight="1" x14ac:dyDescent="0.2">
      <c r="A50" s="74"/>
      <c r="B50" s="123" t="s">
        <v>177</v>
      </c>
      <c r="C50" s="93"/>
      <c r="D50" s="79">
        <v>512</v>
      </c>
    </row>
    <row r="51" spans="1:4" ht="18" customHeight="1" x14ac:dyDescent="0.2">
      <c r="A51" s="74"/>
      <c r="B51" s="123" t="s">
        <v>178</v>
      </c>
      <c r="C51" s="93"/>
      <c r="D51" s="79">
        <v>103</v>
      </c>
    </row>
    <row r="52" spans="1:4" ht="18" customHeight="1" x14ac:dyDescent="0.2">
      <c r="A52" s="74"/>
      <c r="B52" s="123" t="s">
        <v>179</v>
      </c>
      <c r="C52" s="93"/>
      <c r="D52" s="79">
        <v>228</v>
      </c>
    </row>
    <row r="53" spans="1:4" ht="16.5" customHeight="1" x14ac:dyDescent="0.2">
      <c r="A53" s="74"/>
      <c r="B53" s="123" t="s">
        <v>180</v>
      </c>
      <c r="C53" s="93"/>
      <c r="D53" s="79">
        <v>405</v>
      </c>
    </row>
    <row r="54" spans="1:4" ht="18.75" customHeight="1" x14ac:dyDescent="0.2">
      <c r="A54" s="74"/>
      <c r="B54" s="123" t="s">
        <v>181</v>
      </c>
      <c r="C54" s="93"/>
      <c r="D54" s="79">
        <v>104</v>
      </c>
    </row>
    <row r="55" spans="1:4" ht="17.25" customHeight="1" x14ac:dyDescent="0.2">
      <c r="A55" s="74"/>
      <c r="B55" s="123" t="s">
        <v>187</v>
      </c>
      <c r="C55" s="93"/>
      <c r="D55" s="79">
        <v>66</v>
      </c>
    </row>
    <row r="56" spans="1:4" ht="17.25" customHeight="1" x14ac:dyDescent="0.2">
      <c r="A56" s="74"/>
      <c r="B56" s="123" t="s">
        <v>182</v>
      </c>
      <c r="C56" s="93"/>
      <c r="D56" s="79">
        <v>16</v>
      </c>
    </row>
    <row r="57" spans="1:4" ht="19.5" customHeight="1" x14ac:dyDescent="0.2">
      <c r="A57" s="74"/>
      <c r="B57" s="123" t="s">
        <v>183</v>
      </c>
      <c r="C57" s="93"/>
      <c r="D57" s="79">
        <v>225</v>
      </c>
    </row>
    <row r="58" spans="1:4" ht="17.25" customHeight="1" x14ac:dyDescent="0.2">
      <c r="A58" s="74"/>
      <c r="B58" s="123" t="s">
        <v>188</v>
      </c>
      <c r="C58" s="93"/>
      <c r="D58" s="79">
        <v>2</v>
      </c>
    </row>
    <row r="59" spans="1:4" ht="14.25" x14ac:dyDescent="0.2">
      <c r="A59" s="82"/>
      <c r="B59" s="82"/>
      <c r="C59" s="96"/>
      <c r="D59" s="82"/>
    </row>
    <row r="60" spans="1:4" ht="22.5" customHeight="1" x14ac:dyDescent="0.2">
      <c r="A60" s="125" t="s">
        <v>189</v>
      </c>
      <c r="B60" s="125"/>
      <c r="C60" s="94"/>
      <c r="D60" s="80">
        <f>SUM(D62:D64)</f>
        <v>435</v>
      </c>
    </row>
    <row r="61" spans="1:4" ht="10.5" customHeight="1" x14ac:dyDescent="0.2">
      <c r="A61" s="74"/>
      <c r="B61" s="81"/>
      <c r="C61" s="93"/>
      <c r="D61" s="79"/>
    </row>
    <row r="62" spans="1:4" ht="19.5" customHeight="1" x14ac:dyDescent="0.2">
      <c r="A62" s="74"/>
      <c r="B62" s="84" t="s">
        <v>367</v>
      </c>
      <c r="C62" s="93"/>
      <c r="D62" s="79">
        <v>195</v>
      </c>
    </row>
    <row r="63" spans="1:4" ht="18" customHeight="1" x14ac:dyDescent="0.2">
      <c r="A63" s="74"/>
      <c r="B63" s="82" t="s">
        <v>23</v>
      </c>
      <c r="C63" s="93"/>
      <c r="D63" s="79">
        <v>240</v>
      </c>
    </row>
    <row r="64" spans="1:4" ht="14.25" x14ac:dyDescent="0.2">
      <c r="A64" s="82"/>
      <c r="B64" s="82"/>
      <c r="C64" s="96"/>
      <c r="D64" s="82"/>
    </row>
    <row r="65" spans="1:4" ht="19.5" customHeight="1" x14ac:dyDescent="0.2">
      <c r="A65" s="128" t="s">
        <v>52</v>
      </c>
      <c r="B65" s="128"/>
      <c r="C65" s="94"/>
      <c r="D65" s="78">
        <f>SUM(D67:D67)</f>
        <v>12</v>
      </c>
    </row>
    <row r="66" spans="1:4" ht="15" x14ac:dyDescent="0.2">
      <c r="A66" s="74"/>
      <c r="B66" s="75"/>
      <c r="C66" s="93"/>
      <c r="D66" s="79"/>
    </row>
    <row r="67" spans="1:4" ht="18" customHeight="1" x14ac:dyDescent="0.2">
      <c r="A67" s="82"/>
      <c r="B67" s="82" t="s">
        <v>310</v>
      </c>
      <c r="C67" s="93"/>
      <c r="D67" s="79">
        <v>12</v>
      </c>
    </row>
    <row r="68" spans="1:4" ht="15" x14ac:dyDescent="0.2">
      <c r="A68" s="74"/>
      <c r="B68" s="75"/>
      <c r="C68" s="93"/>
      <c r="D68" s="79"/>
    </row>
    <row r="69" spans="1:4" ht="14.25" x14ac:dyDescent="0.2">
      <c r="A69" s="82"/>
      <c r="B69" s="82"/>
      <c r="C69" s="96"/>
      <c r="D69" s="82"/>
    </row>
  </sheetData>
  <mergeCells count="12">
    <mergeCell ref="A65:B65"/>
    <mergeCell ref="A26:B26"/>
    <mergeCell ref="A28:B28"/>
    <mergeCell ref="A40:B40"/>
    <mergeCell ref="A60:B60"/>
    <mergeCell ref="A13:B13"/>
    <mergeCell ref="A23:D24"/>
    <mergeCell ref="A11:B11"/>
    <mergeCell ref="D2:D3"/>
    <mergeCell ref="D4:D5"/>
    <mergeCell ref="A6:D7"/>
    <mergeCell ref="A9:B9"/>
  </mergeCells>
  <hyperlinks>
    <hyperlink ref="D1" location="Índice!A1" display="índice"/>
  </hyperlinks>
  <printOptions horizontalCentered="1"/>
  <pageMargins left="0.17" right="0.17" top="0.19" bottom="0.18" header="0" footer="0"/>
  <pageSetup paperSize="9" scale="71" fitToWidth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F546253E6B104EAA1AEBEFC41266EF" ma:contentTypeVersion="1" ma:contentTypeDescription="Crear nuevo documento." ma:contentTypeScope="" ma:versionID="bf9f970932a558e826e2adf4071b3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2B58F2-800C-43BE-B11F-59AB36C0695D}"/>
</file>

<file path=customXml/itemProps2.xml><?xml version="1.0" encoding="utf-8"?>
<ds:datastoreItem xmlns:ds="http://schemas.openxmlformats.org/officeDocument/2006/customXml" ds:itemID="{6E2ADE6B-F841-4A72-85E9-24059FDB42C2}"/>
</file>

<file path=customXml/itemProps3.xml><?xml version="1.0" encoding="utf-8"?>
<ds:datastoreItem xmlns:ds="http://schemas.openxmlformats.org/officeDocument/2006/customXml" ds:itemID="{369C697E-0C88-4A14-87B3-6CDCF0AB2E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Tabla1</vt:lpstr>
      <vt:lpstr>Tabla2</vt:lpstr>
      <vt:lpstr>Tabla3</vt:lpstr>
      <vt:lpstr>Tabla4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2022-12-14T12:44:47Z</dcterms:created>
  <dcterms:modified xsi:type="dcterms:W3CDTF">2022-12-14T12:45:53Z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ategorizacion">
    <vt:lpwstr>28;#Contabilidad Pública:Contabilidad Nacional|951dcb6b-5948-4fb9-b203-5d57a9f39496</vt:lpwstr>
  </property>
  <property fmtid="{D5CDD505-2E9C-101B-9397-08002B2CF9AE}" pid="4" name="ContentTypeId">
    <vt:lpwstr>0x0101004FF546253E6B104EAA1AEBEFC41266EF</vt:lpwstr>
  </property>
</Properties>
</file>