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checkCompatibility="1" defaultThemeVersion="124226"/>
  <xr:revisionPtr revIDLastSave="0" documentId="13_ncr:1_{9B944406-8C56-438E-8F3C-008325864224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Índice" sheetId="4" r:id="rId1"/>
    <sheet name="Tabla1aEmpleos2010" sheetId="15" r:id="rId2"/>
    <sheet name="Tabla1bRecursos2010" sheetId="10" r:id="rId3"/>
    <sheet name="Tabla2aEmpleos2011" sheetId="11" r:id="rId4"/>
    <sheet name="Tabla2bRecursos2011" sheetId="17" r:id="rId5"/>
    <sheet name="Tabla3aEmpleos2012" sheetId="12" r:id="rId6"/>
    <sheet name="Tabla3bRecursos2012" sheetId="9" r:id="rId7"/>
    <sheet name="Tabla4aEmpleos2013" sheetId="2" r:id="rId8"/>
    <sheet name="Tabla4bRecursos2013" sheetId="1" r:id="rId9"/>
    <sheet name="Tabla5aEmpleos2014" sheetId="13" r:id="rId10"/>
    <sheet name="Tabla5bRecursos2014" sheetId="14" r:id="rId11"/>
    <sheet name="Tabla6aEmpleos2015" sheetId="18" r:id="rId12"/>
    <sheet name="Tabla6bRecursos2015" sheetId="19" r:id="rId13"/>
    <sheet name="Tabla7aEmpleos2016" sheetId="21" r:id="rId14"/>
    <sheet name="Tabla7bRecursos2016" sheetId="20" r:id="rId15"/>
    <sheet name="Tabla8aEmpleos2017" sheetId="22" r:id="rId16"/>
    <sheet name="Tabla8bRecursos2017" sheetId="23" r:id="rId17"/>
    <sheet name="Tabla9aEmpleos2018" sheetId="25" r:id="rId18"/>
    <sheet name="Tabla9bRecursos2018" sheetId="24" r:id="rId19"/>
    <sheet name="Tabla10aEmpleos2019" sheetId="26" r:id="rId20"/>
    <sheet name="Tabla10bRecursos2019" sheetId="27" r:id="rId21"/>
    <sheet name="Tabla11aEmpleos2020" sheetId="28" r:id="rId22"/>
    <sheet name="Tabla11bRecursos2020" sheetId="29" r:id="rId23"/>
    <sheet name="Tabla12aEmpleos2021" sheetId="30" r:id="rId24"/>
    <sheet name="Tabla12bRecursos2021" sheetId="31" r:id="rId25"/>
    <sheet name="Tabla13aEmpleos2022" sheetId="32" r:id="rId26"/>
    <sheet name="Tabla13bRecursos2022" sheetId="33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3" l="1"/>
  <c r="K15" i="23" l="1"/>
  <c r="K37" i="1" l="1"/>
  <c r="J101" i="9" l="1"/>
  <c r="J108" i="9"/>
  <c r="J102" i="9"/>
  <c r="J107" i="9"/>
  <c r="J104" i="9"/>
  <c r="J105" i="9"/>
  <c r="J103" i="9"/>
  <c r="J100" i="9"/>
  <c r="J106" i="9"/>
  <c r="E16" i="32" l="1"/>
  <c r="E11" i="32"/>
  <c r="H11" i="32"/>
  <c r="J16" i="32"/>
  <c r="K16" i="32"/>
  <c r="G16" i="32"/>
  <c r="G121" i="32"/>
  <c r="G11" i="32"/>
  <c r="E121" i="32"/>
  <c r="I121" i="32"/>
  <c r="K121" i="32"/>
  <c r="F16" i="32"/>
  <c r="I16" i="32"/>
  <c r="F11" i="32"/>
  <c r="H121" i="32"/>
  <c r="I11" i="32"/>
  <c r="J121" i="32"/>
  <c r="F121" i="32"/>
  <c r="H16" i="32"/>
  <c r="K11" i="32"/>
  <c r="J11" i="32"/>
  <c r="D16" i="32"/>
  <c r="D11" i="32"/>
  <c r="D121" i="32"/>
  <c r="K205" i="9" l="1"/>
  <c r="K204" i="9"/>
  <c r="F203" i="9"/>
  <c r="K193" i="9"/>
  <c r="K192" i="9"/>
  <c r="K191" i="9"/>
  <c r="K190" i="9"/>
  <c r="K189" i="9"/>
  <c r="K188" i="9"/>
  <c r="K184" i="9"/>
  <c r="K183" i="9"/>
  <c r="K182" i="9"/>
  <c r="K181" i="9"/>
  <c r="K180" i="9"/>
  <c r="K179" i="9"/>
  <c r="K174" i="9"/>
  <c r="K173" i="9"/>
  <c r="K172" i="9"/>
  <c r="K171" i="9"/>
  <c r="K170" i="9"/>
  <c r="K169" i="9"/>
  <c r="K168" i="9"/>
  <c r="K164" i="9"/>
  <c r="K163" i="9"/>
  <c r="K162" i="9"/>
  <c r="K161" i="9"/>
  <c r="K160" i="9"/>
  <c r="K152" i="9"/>
  <c r="K150" i="9"/>
  <c r="K148" i="9"/>
  <c r="K144" i="9"/>
  <c r="K142" i="9"/>
  <c r="K141" i="9"/>
  <c r="K140" i="9"/>
  <c r="K136" i="9"/>
  <c r="K134" i="9"/>
  <c r="K132" i="9"/>
  <c r="K131" i="9"/>
  <c r="K130" i="9"/>
  <c r="K129" i="9"/>
  <c r="E128" i="9"/>
  <c r="K126" i="9"/>
  <c r="K125" i="9"/>
  <c r="K124" i="9"/>
  <c r="K120" i="9"/>
  <c r="K118" i="9"/>
  <c r="K116" i="9"/>
  <c r="K115" i="9"/>
  <c r="K114" i="9"/>
  <c r="K113" i="9"/>
  <c r="K112" i="9"/>
  <c r="K94" i="9"/>
  <c r="K93" i="9"/>
  <c r="K92" i="9"/>
  <c r="K91" i="9"/>
  <c r="K89" i="9"/>
  <c r="K88" i="9"/>
  <c r="K87" i="9"/>
  <c r="K86" i="9"/>
  <c r="K85" i="9"/>
  <c r="K84" i="9"/>
  <c r="K83" i="9"/>
  <c r="K82" i="9"/>
  <c r="K81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5" i="9"/>
  <c r="K54" i="9"/>
  <c r="K53" i="9"/>
  <c r="K50" i="9"/>
  <c r="H48" i="9"/>
  <c r="E48" i="9"/>
  <c r="K46" i="9"/>
  <c r="K42" i="9"/>
  <c r="K41" i="9"/>
  <c r="K40" i="9"/>
  <c r="K39" i="9"/>
  <c r="K38" i="9"/>
  <c r="K34" i="9"/>
  <c r="K33" i="9"/>
  <c r="K32" i="9"/>
  <c r="K31" i="9"/>
  <c r="K30" i="9"/>
  <c r="K26" i="9"/>
  <c r="K24" i="9"/>
  <c r="K20" i="9"/>
  <c r="K19" i="9"/>
  <c r="K18" i="9"/>
  <c r="K17" i="9"/>
  <c r="K16" i="9"/>
  <c r="K15" i="9"/>
  <c r="K14" i="9"/>
  <c r="K11" i="9"/>
  <c r="K205" i="1"/>
  <c r="K193" i="1"/>
  <c r="K192" i="1"/>
  <c r="K190" i="1"/>
  <c r="K189" i="1"/>
  <c r="K188" i="1"/>
  <c r="K187" i="1"/>
  <c r="K184" i="1"/>
  <c r="K183" i="1"/>
  <c r="K182" i="1"/>
  <c r="K181" i="1"/>
  <c r="K180" i="1"/>
  <c r="K174" i="1"/>
  <c r="K173" i="1"/>
  <c r="K172" i="1"/>
  <c r="K171" i="1"/>
  <c r="K170" i="1"/>
  <c r="K169" i="1"/>
  <c r="K168" i="1"/>
  <c r="K164" i="1"/>
  <c r="K163" i="1"/>
  <c r="K162" i="1"/>
  <c r="K161" i="1"/>
  <c r="K152" i="1"/>
  <c r="K150" i="1"/>
  <c r="K148" i="1"/>
  <c r="K144" i="1"/>
  <c r="K142" i="1"/>
  <c r="K141" i="1"/>
  <c r="K140" i="1"/>
  <c r="K136" i="1"/>
  <c r="K134" i="1"/>
  <c r="K132" i="1"/>
  <c r="K131" i="1"/>
  <c r="K130" i="1"/>
  <c r="K126" i="1"/>
  <c r="K125" i="1"/>
  <c r="K124" i="1"/>
  <c r="K120" i="1"/>
  <c r="K118" i="1"/>
  <c r="K116" i="1"/>
  <c r="K115" i="1"/>
  <c r="K114" i="1"/>
  <c r="K113" i="1"/>
  <c r="K112" i="1"/>
  <c r="K111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5" i="1"/>
  <c r="K54" i="1"/>
  <c r="K50" i="1"/>
  <c r="K49" i="1"/>
  <c r="K46" i="1"/>
  <c r="K44" i="1"/>
  <c r="K42" i="1"/>
  <c r="K41" i="1"/>
  <c r="K40" i="1"/>
  <c r="K39" i="1"/>
  <c r="K38" i="1"/>
  <c r="K34" i="1"/>
  <c r="K33" i="1"/>
  <c r="K32" i="1"/>
  <c r="K31" i="1"/>
  <c r="K26" i="1"/>
  <c r="K24" i="1"/>
  <c r="K20" i="1"/>
  <c r="K19" i="1"/>
  <c r="K18" i="1"/>
  <c r="K17" i="1"/>
  <c r="K16" i="1"/>
  <c r="K15" i="1"/>
  <c r="K14" i="1"/>
  <c r="K11" i="1"/>
  <c r="K205" i="14"/>
  <c r="I203" i="14"/>
  <c r="K193" i="14"/>
  <c r="K192" i="14"/>
  <c r="K191" i="14"/>
  <c r="K190" i="14"/>
  <c r="K189" i="14"/>
  <c r="K188" i="14"/>
  <c r="K184" i="14"/>
  <c r="K183" i="14"/>
  <c r="K182" i="14"/>
  <c r="K181" i="14"/>
  <c r="K180" i="14"/>
  <c r="E178" i="14"/>
  <c r="K174" i="14"/>
  <c r="K173" i="14"/>
  <c r="K172" i="14"/>
  <c r="K171" i="14"/>
  <c r="K170" i="14"/>
  <c r="K169" i="14"/>
  <c r="K168" i="14"/>
  <c r="K164" i="14"/>
  <c r="K163" i="14"/>
  <c r="K162" i="14"/>
  <c r="K161" i="14"/>
  <c r="K152" i="14"/>
  <c r="K150" i="14"/>
  <c r="K148" i="14"/>
  <c r="K144" i="14"/>
  <c r="K142" i="14"/>
  <c r="K141" i="14"/>
  <c r="K140" i="14"/>
  <c r="K136" i="14"/>
  <c r="K134" i="14"/>
  <c r="K132" i="14"/>
  <c r="K131" i="14"/>
  <c r="K130" i="14"/>
  <c r="K126" i="14"/>
  <c r="K125" i="14"/>
  <c r="K124" i="14"/>
  <c r="K120" i="14"/>
  <c r="K118" i="14"/>
  <c r="K116" i="14"/>
  <c r="K115" i="14"/>
  <c r="K114" i="14"/>
  <c r="K113" i="14"/>
  <c r="K112" i="14"/>
  <c r="K94" i="14"/>
  <c r="K93" i="14"/>
  <c r="K92" i="14"/>
  <c r="K91" i="14"/>
  <c r="K89" i="14"/>
  <c r="K88" i="14"/>
  <c r="K87" i="14"/>
  <c r="K86" i="14"/>
  <c r="K85" i="14"/>
  <c r="K84" i="14"/>
  <c r="K83" i="14"/>
  <c r="K82" i="14"/>
  <c r="K81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5" i="14"/>
  <c r="K54" i="14"/>
  <c r="K53" i="14"/>
  <c r="K50" i="14"/>
  <c r="G48" i="14"/>
  <c r="K46" i="14"/>
  <c r="K44" i="14"/>
  <c r="K42" i="14"/>
  <c r="K41" i="14"/>
  <c r="K40" i="14"/>
  <c r="K39" i="14"/>
  <c r="K38" i="14"/>
  <c r="K34" i="14"/>
  <c r="K33" i="14"/>
  <c r="K32" i="14"/>
  <c r="K31" i="14"/>
  <c r="D28" i="14"/>
  <c r="K26" i="14"/>
  <c r="K24" i="14"/>
  <c r="K23" i="14"/>
  <c r="K20" i="14"/>
  <c r="K19" i="14"/>
  <c r="K18" i="14"/>
  <c r="K17" i="14"/>
  <c r="K16" i="14"/>
  <c r="K15" i="14"/>
  <c r="K11" i="14"/>
  <c r="K205" i="19"/>
  <c r="K204" i="19"/>
  <c r="F203" i="19"/>
  <c r="K193" i="19"/>
  <c r="K192" i="19"/>
  <c r="K191" i="19"/>
  <c r="K190" i="19"/>
  <c r="K189" i="19"/>
  <c r="K188" i="19"/>
  <c r="K184" i="19"/>
  <c r="K183" i="19"/>
  <c r="K182" i="19"/>
  <c r="K181" i="19"/>
  <c r="K180" i="19"/>
  <c r="K179" i="19"/>
  <c r="K174" i="19"/>
  <c r="K173" i="19"/>
  <c r="K172" i="19"/>
  <c r="K171" i="19"/>
  <c r="K170" i="19"/>
  <c r="K169" i="19"/>
  <c r="K168" i="19"/>
  <c r="K167" i="19"/>
  <c r="K164" i="19"/>
  <c r="K163" i="19"/>
  <c r="K162" i="19"/>
  <c r="K161" i="19"/>
  <c r="K160" i="19"/>
  <c r="K152" i="19"/>
  <c r="K150" i="19"/>
  <c r="K148" i="19"/>
  <c r="K144" i="19"/>
  <c r="K142" i="19"/>
  <c r="K141" i="19"/>
  <c r="K140" i="19"/>
  <c r="K139" i="19"/>
  <c r="K136" i="19"/>
  <c r="K134" i="19"/>
  <c r="K132" i="19"/>
  <c r="K131" i="19"/>
  <c r="K130" i="19"/>
  <c r="K129" i="19"/>
  <c r="K126" i="19"/>
  <c r="K125" i="19"/>
  <c r="K124" i="19"/>
  <c r="K123" i="19"/>
  <c r="K120" i="19"/>
  <c r="K118" i="19"/>
  <c r="K116" i="19"/>
  <c r="K115" i="19"/>
  <c r="K114" i="19"/>
  <c r="K113" i="19"/>
  <c r="K112" i="19"/>
  <c r="K94" i="19"/>
  <c r="K93" i="19"/>
  <c r="K92" i="19"/>
  <c r="K91" i="19"/>
  <c r="K89" i="19"/>
  <c r="K88" i="19"/>
  <c r="K87" i="19"/>
  <c r="K86" i="19"/>
  <c r="K85" i="19"/>
  <c r="K84" i="19"/>
  <c r="K83" i="19"/>
  <c r="K82" i="19"/>
  <c r="K81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8" i="19"/>
  <c r="K55" i="19"/>
  <c r="K54" i="19"/>
  <c r="K50" i="19"/>
  <c r="K46" i="19"/>
  <c r="K44" i="19"/>
  <c r="K42" i="19"/>
  <c r="K41" i="19"/>
  <c r="K40" i="19"/>
  <c r="K39" i="19"/>
  <c r="K38" i="19"/>
  <c r="K34" i="19"/>
  <c r="K33" i="19"/>
  <c r="K32" i="19"/>
  <c r="K31" i="19"/>
  <c r="K26" i="19"/>
  <c r="K24" i="19"/>
  <c r="K20" i="19"/>
  <c r="K19" i="19"/>
  <c r="K18" i="19"/>
  <c r="K17" i="19"/>
  <c r="K16" i="19"/>
  <c r="K15" i="19"/>
  <c r="K11" i="19"/>
  <c r="K205" i="20"/>
  <c r="J203" i="20"/>
  <c r="K193" i="20"/>
  <c r="K192" i="20"/>
  <c r="K191" i="20"/>
  <c r="K190" i="20"/>
  <c r="K189" i="20"/>
  <c r="K188" i="20"/>
  <c r="K184" i="20"/>
  <c r="K183" i="20"/>
  <c r="K182" i="20"/>
  <c r="K181" i="20"/>
  <c r="K180" i="20"/>
  <c r="K174" i="20"/>
  <c r="K173" i="20"/>
  <c r="K172" i="20"/>
  <c r="K171" i="20"/>
  <c r="K170" i="20"/>
  <c r="K169" i="20"/>
  <c r="K168" i="20"/>
  <c r="K164" i="20"/>
  <c r="K163" i="20"/>
  <c r="K162" i="20"/>
  <c r="K161" i="20"/>
  <c r="K152" i="20"/>
  <c r="K150" i="20"/>
  <c r="K148" i="20"/>
  <c r="K144" i="20"/>
  <c r="K142" i="20"/>
  <c r="K141" i="20"/>
  <c r="K140" i="20"/>
  <c r="K136" i="20"/>
  <c r="K134" i="20"/>
  <c r="K132" i="20"/>
  <c r="K131" i="20"/>
  <c r="K130" i="20"/>
  <c r="K126" i="20"/>
  <c r="K125" i="20"/>
  <c r="K124" i="20"/>
  <c r="K120" i="20"/>
  <c r="K118" i="20"/>
  <c r="K116" i="20"/>
  <c r="K115" i="20"/>
  <c r="K114" i="20"/>
  <c r="K113" i="20"/>
  <c r="K112" i="20"/>
  <c r="K94" i="20"/>
  <c r="K93" i="20"/>
  <c r="K92" i="20"/>
  <c r="K91" i="20"/>
  <c r="K89" i="20"/>
  <c r="K88" i="20"/>
  <c r="K87" i="20"/>
  <c r="K86" i="20"/>
  <c r="K85" i="20"/>
  <c r="K84" i="20"/>
  <c r="K83" i="20"/>
  <c r="K82" i="20"/>
  <c r="K81" i="20"/>
  <c r="K80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5" i="20"/>
  <c r="K54" i="20"/>
  <c r="K53" i="20"/>
  <c r="K50" i="20"/>
  <c r="K46" i="20"/>
  <c r="K44" i="20"/>
  <c r="K42" i="20"/>
  <c r="K41" i="20"/>
  <c r="K40" i="20"/>
  <c r="K39" i="20"/>
  <c r="K38" i="20"/>
  <c r="K34" i="20"/>
  <c r="K33" i="20"/>
  <c r="K32" i="20"/>
  <c r="K31" i="20"/>
  <c r="K30" i="20"/>
  <c r="K26" i="20"/>
  <c r="K24" i="20"/>
  <c r="K23" i="20"/>
  <c r="K20" i="20"/>
  <c r="K19" i="20"/>
  <c r="K18" i="20"/>
  <c r="K17" i="20"/>
  <c r="K16" i="20"/>
  <c r="K15" i="20"/>
  <c r="K11" i="20"/>
  <c r="K205" i="23"/>
  <c r="K204" i="23"/>
  <c r="K193" i="23"/>
  <c r="K192" i="23"/>
  <c r="K191" i="23"/>
  <c r="K190" i="23"/>
  <c r="K189" i="23"/>
  <c r="K188" i="23"/>
  <c r="K184" i="23"/>
  <c r="K183" i="23"/>
  <c r="K182" i="23"/>
  <c r="K181" i="23"/>
  <c r="K180" i="23"/>
  <c r="K174" i="23"/>
  <c r="K173" i="23"/>
  <c r="K172" i="23"/>
  <c r="K171" i="23"/>
  <c r="K170" i="23"/>
  <c r="K169" i="23"/>
  <c r="K168" i="23"/>
  <c r="K164" i="23"/>
  <c r="K163" i="23"/>
  <c r="K162" i="23"/>
  <c r="K161" i="23"/>
  <c r="K152" i="23"/>
  <c r="K150" i="23"/>
  <c r="K148" i="23"/>
  <c r="K144" i="23"/>
  <c r="K142" i="23"/>
  <c r="K141" i="23"/>
  <c r="K140" i="23"/>
  <c r="K139" i="23"/>
  <c r="I138" i="23"/>
  <c r="K136" i="23"/>
  <c r="K134" i="23"/>
  <c r="K132" i="23"/>
  <c r="K131" i="23"/>
  <c r="K130" i="23"/>
  <c r="K126" i="23"/>
  <c r="K125" i="23"/>
  <c r="K124" i="23"/>
  <c r="K120" i="23"/>
  <c r="K118" i="23"/>
  <c r="K116" i="23"/>
  <c r="K115" i="23"/>
  <c r="K114" i="23"/>
  <c r="K113" i="23"/>
  <c r="K112" i="23"/>
  <c r="K111" i="23"/>
  <c r="K94" i="23"/>
  <c r="K93" i="23"/>
  <c r="K92" i="23"/>
  <c r="K91" i="23"/>
  <c r="K89" i="23"/>
  <c r="K88" i="23"/>
  <c r="K87" i="23"/>
  <c r="K86" i="23"/>
  <c r="K85" i="23"/>
  <c r="K84" i="23"/>
  <c r="K83" i="23"/>
  <c r="K82" i="23"/>
  <c r="K81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8" i="23"/>
  <c r="K55" i="23"/>
  <c r="K54" i="23"/>
  <c r="K50" i="23"/>
  <c r="K49" i="23"/>
  <c r="K46" i="23"/>
  <c r="K44" i="23"/>
  <c r="K41" i="23"/>
  <c r="K40" i="23"/>
  <c r="K39" i="23"/>
  <c r="K38" i="23"/>
  <c r="K37" i="23"/>
  <c r="K34" i="23"/>
  <c r="K33" i="23"/>
  <c r="K32" i="23"/>
  <c r="K31" i="23"/>
  <c r="K26" i="23"/>
  <c r="K24" i="23"/>
  <c r="K23" i="23"/>
  <c r="K20" i="23"/>
  <c r="K19" i="23"/>
  <c r="K18" i="23"/>
  <c r="K17" i="23"/>
  <c r="K16" i="23"/>
  <c r="K11" i="23"/>
  <c r="K205" i="24"/>
  <c r="K193" i="24"/>
  <c r="K192" i="24"/>
  <c r="K191" i="24"/>
  <c r="K190" i="24"/>
  <c r="K189" i="24"/>
  <c r="K188" i="24"/>
  <c r="K184" i="24"/>
  <c r="K183" i="24"/>
  <c r="K182" i="24"/>
  <c r="K181" i="24"/>
  <c r="K180" i="24"/>
  <c r="K174" i="24"/>
  <c r="K173" i="24"/>
  <c r="K172" i="24"/>
  <c r="K171" i="24"/>
  <c r="K170" i="24"/>
  <c r="K169" i="24"/>
  <c r="K168" i="24"/>
  <c r="K164" i="24"/>
  <c r="K163" i="24"/>
  <c r="K162" i="24"/>
  <c r="K161" i="24"/>
  <c r="K160" i="24"/>
  <c r="K152" i="24"/>
  <c r="K150" i="24"/>
  <c r="K148" i="24"/>
  <c r="K144" i="24"/>
  <c r="K142" i="24"/>
  <c r="K141" i="24"/>
  <c r="K140" i="24"/>
  <c r="F138" i="24"/>
  <c r="K136" i="24"/>
  <c r="K134" i="24"/>
  <c r="K132" i="24"/>
  <c r="K131" i="24"/>
  <c r="K130" i="24"/>
  <c r="K129" i="24"/>
  <c r="K126" i="24"/>
  <c r="K125" i="24"/>
  <c r="K124" i="24"/>
  <c r="K120" i="24"/>
  <c r="K118" i="24"/>
  <c r="K116" i="24"/>
  <c r="K115" i="24"/>
  <c r="K114" i="24"/>
  <c r="K113" i="24"/>
  <c r="K112" i="24"/>
  <c r="K94" i="24"/>
  <c r="K93" i="24"/>
  <c r="K92" i="24"/>
  <c r="K91" i="24"/>
  <c r="K89" i="24"/>
  <c r="K88" i="24"/>
  <c r="K87" i="24"/>
  <c r="K86" i="24"/>
  <c r="K85" i="24"/>
  <c r="K84" i="24"/>
  <c r="K83" i="24"/>
  <c r="K82" i="24"/>
  <c r="K81" i="24"/>
  <c r="K80" i="24"/>
  <c r="K77" i="24"/>
  <c r="K76" i="24"/>
  <c r="K75" i="24"/>
  <c r="K74" i="24"/>
  <c r="K73" i="24"/>
  <c r="K72" i="24"/>
  <c r="K71" i="24"/>
  <c r="K70" i="24"/>
  <c r="K69" i="24"/>
  <c r="K68" i="24"/>
  <c r="K67" i="24"/>
  <c r="K66" i="24"/>
  <c r="K65" i="24"/>
  <c r="K64" i="24"/>
  <c r="K63" i="24"/>
  <c r="K62" i="24"/>
  <c r="K61" i="24"/>
  <c r="K60" i="24"/>
  <c r="K55" i="24"/>
  <c r="K54" i="24"/>
  <c r="K53" i="24"/>
  <c r="E52" i="24"/>
  <c r="K50" i="24"/>
  <c r="K46" i="24"/>
  <c r="K44" i="24"/>
  <c r="K42" i="24"/>
  <c r="K41" i="24"/>
  <c r="K40" i="24"/>
  <c r="K39" i="24"/>
  <c r="K38" i="24"/>
  <c r="K34" i="24"/>
  <c r="K33" i="24"/>
  <c r="K32" i="24"/>
  <c r="K31" i="24"/>
  <c r="K30" i="24"/>
  <c r="K26" i="24"/>
  <c r="K24" i="24"/>
  <c r="K23" i="24"/>
  <c r="K20" i="24"/>
  <c r="K19" i="24"/>
  <c r="K18" i="24"/>
  <c r="K17" i="24"/>
  <c r="K16" i="24"/>
  <c r="K15" i="24"/>
  <c r="K11" i="24"/>
  <c r="K205" i="27"/>
  <c r="K204" i="27"/>
  <c r="K193" i="27"/>
  <c r="K192" i="27"/>
  <c r="K191" i="27"/>
  <c r="K190" i="27"/>
  <c r="K189" i="27"/>
  <c r="K188" i="27"/>
  <c r="K187" i="27"/>
  <c r="K184" i="27"/>
  <c r="K183" i="27"/>
  <c r="K182" i="27"/>
  <c r="K181" i="27"/>
  <c r="K180" i="27"/>
  <c r="K174" i="27"/>
  <c r="K173" i="27"/>
  <c r="K172" i="27"/>
  <c r="K171" i="27"/>
  <c r="K170" i="27"/>
  <c r="K169" i="27"/>
  <c r="K168" i="27"/>
  <c r="K167" i="27"/>
  <c r="K164" i="27"/>
  <c r="K163" i="27"/>
  <c r="K162" i="27"/>
  <c r="K161" i="27"/>
  <c r="K160" i="27"/>
  <c r="K152" i="27"/>
  <c r="K150" i="27"/>
  <c r="K148" i="27"/>
  <c r="K144" i="27"/>
  <c r="K142" i="27"/>
  <c r="K141" i="27"/>
  <c r="K140" i="27"/>
  <c r="K139" i="27"/>
  <c r="K136" i="27"/>
  <c r="K134" i="27"/>
  <c r="K132" i="27"/>
  <c r="K131" i="27"/>
  <c r="K130" i="27"/>
  <c r="K129" i="27"/>
  <c r="K126" i="27"/>
  <c r="K125" i="27"/>
  <c r="K124" i="27"/>
  <c r="K120" i="27"/>
  <c r="K118" i="27"/>
  <c r="K116" i="27"/>
  <c r="K115" i="27"/>
  <c r="K114" i="27"/>
  <c r="K113" i="27"/>
  <c r="K112" i="27"/>
  <c r="K111" i="27"/>
  <c r="K94" i="27"/>
  <c r="K93" i="27"/>
  <c r="K92" i="27"/>
  <c r="K91" i="27"/>
  <c r="K89" i="27"/>
  <c r="K88" i="27"/>
  <c r="K87" i="27"/>
  <c r="K86" i="27"/>
  <c r="K85" i="27"/>
  <c r="K84" i="27"/>
  <c r="K83" i="27"/>
  <c r="K82" i="27"/>
  <c r="K81" i="27"/>
  <c r="K77" i="27"/>
  <c r="K76" i="27"/>
  <c r="K75" i="27"/>
  <c r="K74" i="27"/>
  <c r="K73" i="27"/>
  <c r="K72" i="27"/>
  <c r="K71" i="27"/>
  <c r="K70" i="27"/>
  <c r="K69" i="27"/>
  <c r="K68" i="27"/>
  <c r="K67" i="27"/>
  <c r="K66" i="27"/>
  <c r="K65" i="27"/>
  <c r="K64" i="27"/>
  <c r="K63" i="27"/>
  <c r="K62" i="27"/>
  <c r="K61" i="27"/>
  <c r="K60" i="27"/>
  <c r="K58" i="27"/>
  <c r="K55" i="27"/>
  <c r="K54" i="27"/>
  <c r="K53" i="27"/>
  <c r="K50" i="27"/>
  <c r="K49" i="27"/>
  <c r="K46" i="27"/>
  <c r="K42" i="27"/>
  <c r="K41" i="27"/>
  <c r="K40" i="27"/>
  <c r="K39" i="27"/>
  <c r="K38" i="27"/>
  <c r="K37" i="27"/>
  <c r="K34" i="27"/>
  <c r="K33" i="27"/>
  <c r="K32" i="27"/>
  <c r="K31" i="27"/>
  <c r="K30" i="27"/>
  <c r="K26" i="27"/>
  <c r="K24" i="27"/>
  <c r="K20" i="27"/>
  <c r="K19" i="27"/>
  <c r="K18" i="27"/>
  <c r="K17" i="27"/>
  <c r="K16" i="27"/>
  <c r="K15" i="27"/>
  <c r="K14" i="27"/>
  <c r="K11" i="27"/>
  <c r="K205" i="29"/>
  <c r="K193" i="29"/>
  <c r="K192" i="29"/>
  <c r="K191" i="29"/>
  <c r="K190" i="29"/>
  <c r="K189" i="29"/>
  <c r="K188" i="29"/>
  <c r="K187" i="29"/>
  <c r="K184" i="29"/>
  <c r="K183" i="29"/>
  <c r="K182" i="29"/>
  <c r="K181" i="29"/>
  <c r="K180" i="29"/>
  <c r="K174" i="29"/>
  <c r="K173" i="29"/>
  <c r="K172" i="29"/>
  <c r="K171" i="29"/>
  <c r="K170" i="29"/>
  <c r="K169" i="29"/>
  <c r="K168" i="29"/>
  <c r="K164" i="29"/>
  <c r="K163" i="29"/>
  <c r="K162" i="29"/>
  <c r="K161" i="29"/>
  <c r="K152" i="29"/>
  <c r="K150" i="29"/>
  <c r="K148" i="29"/>
  <c r="K144" i="29"/>
  <c r="K142" i="29"/>
  <c r="K141" i="29"/>
  <c r="K140" i="29"/>
  <c r="K136" i="29"/>
  <c r="K134" i="29"/>
  <c r="K132" i="29"/>
  <c r="K131" i="29"/>
  <c r="K130" i="29"/>
  <c r="K126" i="29"/>
  <c r="K125" i="29"/>
  <c r="K124" i="29"/>
  <c r="K120" i="29"/>
  <c r="K118" i="29"/>
  <c r="K116" i="29"/>
  <c r="K115" i="29"/>
  <c r="K114" i="29"/>
  <c r="K113" i="29"/>
  <c r="K112" i="29"/>
  <c r="K111" i="29"/>
  <c r="K94" i="29"/>
  <c r="K93" i="29"/>
  <c r="K92" i="29"/>
  <c r="K91" i="29"/>
  <c r="K89" i="29"/>
  <c r="K88" i="29"/>
  <c r="K87" i="29"/>
  <c r="K86" i="29"/>
  <c r="K85" i="29"/>
  <c r="K84" i="29"/>
  <c r="K83" i="29"/>
  <c r="K82" i="29"/>
  <c r="K81" i="29"/>
  <c r="K80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8" i="29"/>
  <c r="K55" i="29"/>
  <c r="K54" i="29"/>
  <c r="K50" i="29"/>
  <c r="K49" i="29"/>
  <c r="K46" i="29"/>
  <c r="K44" i="29"/>
  <c r="K42" i="29"/>
  <c r="K41" i="29"/>
  <c r="K40" i="29"/>
  <c r="K39" i="29"/>
  <c r="K38" i="29"/>
  <c r="K37" i="29"/>
  <c r="K34" i="29"/>
  <c r="K33" i="29"/>
  <c r="K32" i="29"/>
  <c r="K31" i="29"/>
  <c r="D28" i="29"/>
  <c r="K26" i="29"/>
  <c r="K24" i="29"/>
  <c r="K23" i="29"/>
  <c r="K20" i="29"/>
  <c r="K19" i="29"/>
  <c r="K18" i="29"/>
  <c r="K17" i="29"/>
  <c r="K16" i="29"/>
  <c r="K15" i="29"/>
  <c r="K14" i="29"/>
  <c r="K11" i="29"/>
  <c r="K205" i="31"/>
  <c r="K204" i="31"/>
  <c r="K193" i="31"/>
  <c r="K192" i="31"/>
  <c r="K191" i="31"/>
  <c r="K190" i="31"/>
  <c r="K189" i="31"/>
  <c r="K188" i="31"/>
  <c r="K187" i="31"/>
  <c r="K184" i="31"/>
  <c r="K183" i="31"/>
  <c r="K182" i="31"/>
  <c r="K181" i="31"/>
  <c r="K180" i="31"/>
  <c r="K179" i="31"/>
  <c r="K174" i="31"/>
  <c r="K173" i="31"/>
  <c r="K172" i="31"/>
  <c r="K171" i="31"/>
  <c r="K170" i="31"/>
  <c r="K169" i="31"/>
  <c r="K168" i="31"/>
  <c r="K167" i="31"/>
  <c r="K164" i="31"/>
  <c r="K163" i="31"/>
  <c r="K162" i="31"/>
  <c r="K161" i="31"/>
  <c r="K160" i="31"/>
  <c r="K152" i="31"/>
  <c r="K150" i="31"/>
  <c r="K148" i="31"/>
  <c r="K144" i="31"/>
  <c r="K142" i="31"/>
  <c r="K141" i="31"/>
  <c r="K140" i="31"/>
  <c r="K136" i="31"/>
  <c r="K134" i="31"/>
  <c r="K132" i="31"/>
  <c r="K131" i="31"/>
  <c r="K130" i="31"/>
  <c r="K126" i="31"/>
  <c r="K125" i="31"/>
  <c r="K124" i="31"/>
  <c r="K123" i="31"/>
  <c r="K120" i="31"/>
  <c r="K118" i="31"/>
  <c r="K116" i="31"/>
  <c r="K115" i="31"/>
  <c r="K114" i="31"/>
  <c r="K113" i="31"/>
  <c r="K112" i="31"/>
  <c r="K94" i="31"/>
  <c r="K93" i="31"/>
  <c r="K92" i="31"/>
  <c r="K91" i="31"/>
  <c r="K89" i="31"/>
  <c r="K88" i="31"/>
  <c r="K87" i="31"/>
  <c r="K86" i="31"/>
  <c r="K85" i="31"/>
  <c r="K84" i="31"/>
  <c r="K83" i="31"/>
  <c r="K82" i="31"/>
  <c r="K81" i="31"/>
  <c r="K80" i="31"/>
  <c r="K77" i="31"/>
  <c r="K76" i="31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58" i="31"/>
  <c r="K55" i="31"/>
  <c r="K54" i="31"/>
  <c r="K53" i="31"/>
  <c r="K50" i="31"/>
  <c r="K49" i="31"/>
  <c r="K46" i="31"/>
  <c r="K42" i="31"/>
  <c r="K41" i="31"/>
  <c r="K40" i="31"/>
  <c r="K39" i="31"/>
  <c r="K38" i="31"/>
  <c r="K37" i="31"/>
  <c r="K34" i="31"/>
  <c r="K33" i="31"/>
  <c r="K32" i="31"/>
  <c r="K31" i="31"/>
  <c r="K30" i="31"/>
  <c r="D28" i="31"/>
  <c r="K26" i="31"/>
  <c r="K24" i="31"/>
  <c r="K23" i="31"/>
  <c r="K20" i="31"/>
  <c r="K19" i="31"/>
  <c r="K18" i="31"/>
  <c r="K17" i="31"/>
  <c r="K16" i="31"/>
  <c r="K15" i="31"/>
  <c r="K11" i="31"/>
  <c r="K205" i="17"/>
  <c r="K204" i="17"/>
  <c r="J203" i="17"/>
  <c r="I203" i="17"/>
  <c r="G203" i="17"/>
  <c r="F203" i="17"/>
  <c r="E203" i="17"/>
  <c r="H195" i="17"/>
  <c r="G195" i="17"/>
  <c r="J195" i="17"/>
  <c r="I195" i="17"/>
  <c r="E195" i="17"/>
  <c r="F195" i="17"/>
  <c r="K193" i="17"/>
  <c r="K192" i="17"/>
  <c r="K191" i="17"/>
  <c r="K190" i="17"/>
  <c r="K189" i="17"/>
  <c r="D186" i="17"/>
  <c r="K188" i="17"/>
  <c r="E186" i="17"/>
  <c r="I186" i="17"/>
  <c r="H186" i="17"/>
  <c r="G186" i="17"/>
  <c r="K184" i="17"/>
  <c r="K183" i="17"/>
  <c r="K182" i="17"/>
  <c r="K181" i="17"/>
  <c r="K180" i="17"/>
  <c r="K179" i="17"/>
  <c r="E178" i="17"/>
  <c r="J178" i="17"/>
  <c r="I178" i="17"/>
  <c r="G178" i="17"/>
  <c r="F178" i="17"/>
  <c r="K174" i="17"/>
  <c r="K173" i="17"/>
  <c r="K172" i="17"/>
  <c r="K171" i="17"/>
  <c r="K170" i="17"/>
  <c r="K169" i="17"/>
  <c r="K168" i="17"/>
  <c r="K167" i="17"/>
  <c r="H166" i="17"/>
  <c r="G166" i="17"/>
  <c r="E166" i="17"/>
  <c r="D166" i="17"/>
  <c r="J166" i="17"/>
  <c r="I166" i="17"/>
  <c r="F166" i="17"/>
  <c r="K164" i="17"/>
  <c r="D159" i="17"/>
  <c r="K163" i="17"/>
  <c r="K162" i="17"/>
  <c r="K161" i="17"/>
  <c r="J159" i="17"/>
  <c r="I159" i="17"/>
  <c r="F159" i="17"/>
  <c r="H159" i="17"/>
  <c r="G159" i="17"/>
  <c r="I152" i="17"/>
  <c r="J152" i="17"/>
  <c r="K146" i="17" s="1"/>
  <c r="G152" i="17"/>
  <c r="F152" i="17"/>
  <c r="K152" i="17"/>
  <c r="H152" i="17"/>
  <c r="D152" i="17"/>
  <c r="K150" i="17"/>
  <c r="K148" i="17"/>
  <c r="K144" i="17"/>
  <c r="K142" i="17"/>
  <c r="K141" i="17"/>
  <c r="K140" i="17"/>
  <c r="K139" i="17"/>
  <c r="I138" i="17"/>
  <c r="E138" i="17"/>
  <c r="D138" i="17"/>
  <c r="J138" i="17"/>
  <c r="H138" i="17"/>
  <c r="G138" i="17"/>
  <c r="F138" i="17"/>
  <c r="K136" i="17"/>
  <c r="K134" i="17"/>
  <c r="K132" i="17"/>
  <c r="K131" i="17"/>
  <c r="K130" i="17"/>
  <c r="K129" i="17"/>
  <c r="I128" i="17"/>
  <c r="H128" i="17"/>
  <c r="J128" i="17"/>
  <c r="G128" i="17"/>
  <c r="F128" i="17"/>
  <c r="K126" i="17"/>
  <c r="K125" i="17"/>
  <c r="K124" i="17"/>
  <c r="D122" i="17"/>
  <c r="K123" i="17"/>
  <c r="G122" i="17"/>
  <c r="J122" i="17"/>
  <c r="I122" i="17"/>
  <c r="H122" i="17"/>
  <c r="F122" i="17"/>
  <c r="E122" i="17"/>
  <c r="K120" i="17"/>
  <c r="K118" i="17"/>
  <c r="K116" i="17"/>
  <c r="K115" i="17"/>
  <c r="K114" i="17"/>
  <c r="K113" i="17"/>
  <c r="K112" i="17"/>
  <c r="K111" i="17"/>
  <c r="G110" i="17"/>
  <c r="E110" i="17"/>
  <c r="D110" i="17"/>
  <c r="J110" i="17"/>
  <c r="I110" i="17"/>
  <c r="H110" i="17"/>
  <c r="F110" i="17"/>
  <c r="J108" i="17"/>
  <c r="J107" i="17"/>
  <c r="J106" i="17"/>
  <c r="J105" i="17"/>
  <c r="J104" i="17"/>
  <c r="J103" i="17"/>
  <c r="J102" i="17"/>
  <c r="J101" i="17"/>
  <c r="J100" i="17"/>
  <c r="D98" i="17"/>
  <c r="I98" i="17"/>
  <c r="J99" i="17"/>
  <c r="K98" i="17"/>
  <c r="H98" i="17"/>
  <c r="G98" i="17"/>
  <c r="F98" i="17"/>
  <c r="K94" i="17"/>
  <c r="K93" i="17"/>
  <c r="K92" i="17"/>
  <c r="K91" i="17"/>
  <c r="K89" i="17"/>
  <c r="K88" i="17"/>
  <c r="K87" i="17"/>
  <c r="K86" i="17"/>
  <c r="K85" i="17"/>
  <c r="K84" i="17"/>
  <c r="K83" i="17"/>
  <c r="K82" i="17"/>
  <c r="K81" i="17"/>
  <c r="K80" i="17"/>
  <c r="G79" i="17"/>
  <c r="F79" i="17"/>
  <c r="E79" i="17"/>
  <c r="D79" i="17"/>
  <c r="I79" i="17"/>
  <c r="H79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8" i="17"/>
  <c r="H57" i="17"/>
  <c r="G57" i="17"/>
  <c r="E57" i="17"/>
  <c r="J57" i="17"/>
  <c r="I57" i="17"/>
  <c r="F57" i="17"/>
  <c r="K55" i="17"/>
  <c r="K54" i="17"/>
  <c r="J52" i="17"/>
  <c r="I52" i="17"/>
  <c r="F52" i="17"/>
  <c r="H52" i="17"/>
  <c r="G52" i="17"/>
  <c r="D52" i="17"/>
  <c r="K50" i="17"/>
  <c r="K49" i="17"/>
  <c r="H48" i="17"/>
  <c r="G48" i="17"/>
  <c r="E48" i="17"/>
  <c r="D48" i="17"/>
  <c r="J48" i="17"/>
  <c r="I48" i="17"/>
  <c r="F48" i="17"/>
  <c r="K46" i="17"/>
  <c r="K44" i="17"/>
  <c r="K42" i="17"/>
  <c r="K41" i="17"/>
  <c r="K40" i="17"/>
  <c r="K39" i="17"/>
  <c r="K38" i="17"/>
  <c r="K37" i="17"/>
  <c r="H36" i="17"/>
  <c r="G36" i="17"/>
  <c r="E36" i="17"/>
  <c r="J36" i="17"/>
  <c r="I36" i="17"/>
  <c r="F36" i="17"/>
  <c r="K34" i="17"/>
  <c r="K33" i="17"/>
  <c r="K32" i="17"/>
  <c r="K31" i="17"/>
  <c r="J28" i="17"/>
  <c r="I28" i="17"/>
  <c r="F28" i="17"/>
  <c r="D28" i="17"/>
  <c r="H28" i="17"/>
  <c r="G28" i="17"/>
  <c r="K26" i="17"/>
  <c r="K24" i="17"/>
  <c r="K23" i="17"/>
  <c r="G22" i="17"/>
  <c r="F22" i="17"/>
  <c r="E22" i="17"/>
  <c r="D22" i="17"/>
  <c r="I22" i="17"/>
  <c r="H22" i="17"/>
  <c r="K20" i="17"/>
  <c r="K19" i="17"/>
  <c r="K18" i="17"/>
  <c r="K17" i="17"/>
  <c r="K16" i="17"/>
  <c r="K15" i="17"/>
  <c r="K14" i="17"/>
  <c r="I13" i="17"/>
  <c r="H13" i="17"/>
  <c r="D13" i="17"/>
  <c r="J13" i="17"/>
  <c r="G13" i="17"/>
  <c r="F13" i="17"/>
  <c r="K11" i="17"/>
  <c r="K152" i="10"/>
  <c r="K48" i="17" l="1"/>
  <c r="K128" i="17"/>
  <c r="K138" i="17"/>
  <c r="K57" i="17"/>
  <c r="K36" i="17"/>
  <c r="K159" i="17"/>
  <c r="K166" i="17"/>
  <c r="K178" i="17"/>
  <c r="K203" i="20"/>
  <c r="K110" i="17"/>
  <c r="K122" i="17"/>
  <c r="K203" i="17"/>
  <c r="E48" i="23"/>
  <c r="D36" i="9"/>
  <c r="D28" i="27"/>
  <c r="G48" i="31"/>
  <c r="F203" i="31"/>
  <c r="H122" i="9"/>
  <c r="I28" i="29"/>
  <c r="I22" i="1"/>
  <c r="F159" i="31"/>
  <c r="G28" i="9"/>
  <c r="G79" i="9"/>
  <c r="H159" i="31"/>
  <c r="F28" i="14"/>
  <c r="I52" i="14"/>
  <c r="F52" i="27"/>
  <c r="F28" i="9"/>
  <c r="G128" i="9"/>
  <c r="H13" i="9"/>
  <c r="I28" i="9"/>
  <c r="F178" i="31"/>
  <c r="J28" i="14"/>
  <c r="H36" i="9"/>
  <c r="G52" i="27"/>
  <c r="I28" i="20"/>
  <c r="H52" i="1"/>
  <c r="H110" i="14"/>
  <c r="G159" i="1"/>
  <c r="J48" i="27"/>
  <c r="D52" i="27"/>
  <c r="H48" i="27"/>
  <c r="D28" i="24"/>
  <c r="H22" i="14"/>
  <c r="I122" i="29"/>
  <c r="D28" i="23"/>
  <c r="I48" i="23"/>
  <c r="J195" i="9"/>
  <c r="K176" i="9" s="1"/>
  <c r="I128" i="23"/>
  <c r="H36" i="20"/>
  <c r="D28" i="19"/>
  <c r="D138" i="20"/>
  <c r="G203" i="29"/>
  <c r="J13" i="27"/>
  <c r="G22" i="9"/>
  <c r="G159" i="27"/>
  <c r="J138" i="14"/>
  <c r="G48" i="23"/>
  <c r="G48" i="20"/>
  <c r="J52" i="24"/>
  <c r="K30" i="14"/>
  <c r="G159" i="9"/>
  <c r="D28" i="1"/>
  <c r="E128" i="24"/>
  <c r="H138" i="19"/>
  <c r="H52" i="14"/>
  <c r="G79" i="31"/>
  <c r="D79" i="29"/>
  <c r="H48" i="24"/>
  <c r="H52" i="24"/>
  <c r="D122" i="23"/>
  <c r="H159" i="1"/>
  <c r="H186" i="1"/>
  <c r="E79" i="29"/>
  <c r="I13" i="14"/>
  <c r="I48" i="14"/>
  <c r="D48" i="31"/>
  <c r="F203" i="27"/>
  <c r="G110" i="20"/>
  <c r="D122" i="19"/>
  <c r="J152" i="14"/>
  <c r="K146" i="14" s="1"/>
  <c r="I128" i="24"/>
  <c r="H186" i="9"/>
  <c r="I203" i="31"/>
  <c r="J108" i="29"/>
  <c r="H138" i="29"/>
  <c r="F159" i="27"/>
  <c r="I22" i="23"/>
  <c r="D52" i="23"/>
  <c r="I110" i="23"/>
  <c r="J48" i="19"/>
  <c r="I159" i="27"/>
  <c r="I203" i="24"/>
  <c r="F48" i="23"/>
  <c r="G195" i="23"/>
  <c r="H186" i="20"/>
  <c r="J128" i="14"/>
  <c r="F178" i="14"/>
  <c r="H110" i="9"/>
  <c r="G110" i="31"/>
  <c r="D203" i="31"/>
  <c r="F122" i="27"/>
  <c r="D186" i="20"/>
  <c r="H203" i="1"/>
  <c r="E203" i="31"/>
  <c r="H138" i="23"/>
  <c r="G128" i="20"/>
  <c r="J138" i="20"/>
  <c r="J22" i="19"/>
  <c r="K22" i="19" s="1"/>
  <c r="G203" i="19"/>
  <c r="J195" i="14"/>
  <c r="H28" i="1"/>
  <c r="I152" i="9"/>
  <c r="I166" i="9"/>
  <c r="F122" i="31"/>
  <c r="F159" i="24"/>
  <c r="G79" i="23"/>
  <c r="F128" i="23"/>
  <c r="H152" i="19"/>
  <c r="F128" i="14"/>
  <c r="G98" i="1"/>
  <c r="H152" i="1"/>
  <c r="G195" i="31"/>
  <c r="G13" i="23"/>
  <c r="J138" i="23"/>
  <c r="H203" i="31"/>
  <c r="G203" i="27"/>
  <c r="I28" i="23"/>
  <c r="I48" i="9"/>
  <c r="H22" i="27"/>
  <c r="I110" i="19"/>
  <c r="H122" i="31"/>
  <c r="I128" i="31"/>
  <c r="J138" i="31"/>
  <c r="I159" i="31"/>
  <c r="F13" i="29"/>
  <c r="E48" i="29"/>
  <c r="I98" i="29"/>
  <c r="H28" i="27"/>
  <c r="H28" i="23"/>
  <c r="F203" i="20"/>
  <c r="F48" i="19"/>
  <c r="I28" i="14"/>
  <c r="H138" i="14"/>
  <c r="F110" i="1"/>
  <c r="F166" i="1"/>
  <c r="D195" i="1"/>
  <c r="G203" i="1"/>
  <c r="F48" i="29"/>
  <c r="G52" i="29"/>
  <c r="F36" i="27"/>
  <c r="I110" i="27"/>
  <c r="I79" i="24"/>
  <c r="H98" i="24"/>
  <c r="G13" i="19"/>
  <c r="E22" i="19"/>
  <c r="I128" i="14"/>
  <c r="D48" i="9"/>
  <c r="E138" i="31"/>
  <c r="I79" i="29"/>
  <c r="G178" i="29"/>
  <c r="E36" i="27"/>
  <c r="H52" i="27"/>
  <c r="J138" i="27"/>
  <c r="I28" i="24"/>
  <c r="J36" i="24"/>
  <c r="H122" i="24"/>
  <c r="G178" i="23"/>
  <c r="F203" i="23"/>
  <c r="G79" i="20"/>
  <c r="I138" i="20"/>
  <c r="H159" i="20"/>
  <c r="E195" i="20"/>
  <c r="I98" i="14"/>
  <c r="I13" i="9"/>
  <c r="F52" i="9"/>
  <c r="F110" i="9"/>
  <c r="J166" i="9"/>
  <c r="I110" i="31"/>
  <c r="I166" i="29"/>
  <c r="E152" i="27"/>
  <c r="D203" i="27"/>
  <c r="G186" i="20"/>
  <c r="K129" i="14"/>
  <c r="K139" i="14"/>
  <c r="G159" i="14"/>
  <c r="I159" i="14"/>
  <c r="D79" i="1"/>
  <c r="H79" i="1"/>
  <c r="F48" i="9"/>
  <c r="G52" i="31"/>
  <c r="J110" i="31"/>
  <c r="H186" i="31"/>
  <c r="G22" i="29"/>
  <c r="H28" i="29"/>
  <c r="I48" i="29"/>
  <c r="J122" i="29"/>
  <c r="H166" i="27"/>
  <c r="I52" i="24"/>
  <c r="E178" i="24"/>
  <c r="I48" i="1"/>
  <c r="H36" i="27"/>
  <c r="E138" i="27"/>
  <c r="H195" i="24"/>
  <c r="H22" i="20"/>
  <c r="K49" i="19"/>
  <c r="F195" i="14"/>
  <c r="J103" i="1"/>
  <c r="G36" i="31"/>
  <c r="K44" i="31"/>
  <c r="I138" i="31"/>
  <c r="F57" i="29"/>
  <c r="I178" i="24"/>
  <c r="G159" i="23"/>
  <c r="D13" i="20"/>
  <c r="J22" i="20"/>
  <c r="G166" i="20"/>
  <c r="G22" i="14"/>
  <c r="F186" i="1"/>
  <c r="G195" i="9"/>
  <c r="H36" i="31"/>
  <c r="G36" i="29"/>
  <c r="F79" i="29"/>
  <c r="G138" i="27"/>
  <c r="G110" i="24"/>
  <c r="F138" i="23"/>
  <c r="H122" i="20"/>
  <c r="H166" i="20"/>
  <c r="H178" i="20"/>
  <c r="J36" i="19"/>
  <c r="D166" i="19"/>
  <c r="J186" i="1"/>
  <c r="F178" i="9"/>
  <c r="G13" i="29"/>
  <c r="J106" i="27"/>
  <c r="D122" i="27"/>
  <c r="D166" i="27"/>
  <c r="F203" i="24"/>
  <c r="I52" i="20"/>
  <c r="F79" i="20"/>
  <c r="K37" i="19"/>
  <c r="E110" i="19"/>
  <c r="G122" i="19"/>
  <c r="I128" i="19"/>
  <c r="H13" i="31"/>
  <c r="H79" i="29"/>
  <c r="J178" i="24"/>
  <c r="H110" i="23"/>
  <c r="I28" i="19"/>
  <c r="H122" i="19"/>
  <c r="D178" i="1"/>
  <c r="G138" i="9"/>
  <c r="G138" i="19"/>
  <c r="D203" i="14"/>
  <c r="I110" i="1"/>
  <c r="G166" i="1"/>
  <c r="I152" i="29"/>
  <c r="E186" i="29"/>
  <c r="G122" i="27"/>
  <c r="I13" i="20"/>
  <c r="F79" i="19"/>
  <c r="F178" i="19"/>
  <c r="H98" i="1"/>
  <c r="K98" i="1"/>
  <c r="I138" i="9"/>
  <c r="G203" i="23"/>
  <c r="J107" i="20"/>
  <c r="I203" i="20"/>
  <c r="D128" i="14"/>
  <c r="F128" i="9"/>
  <c r="I13" i="31"/>
  <c r="F138" i="27"/>
  <c r="F22" i="24"/>
  <c r="F128" i="24"/>
  <c r="H203" i="23"/>
  <c r="E128" i="14"/>
  <c r="I122" i="1"/>
  <c r="E166" i="9"/>
  <c r="D110" i="31"/>
  <c r="G128" i="31"/>
  <c r="H138" i="31"/>
  <c r="F166" i="29"/>
  <c r="E48" i="27"/>
  <c r="J100" i="27"/>
  <c r="J122" i="27"/>
  <c r="I138" i="24"/>
  <c r="H166" i="24"/>
  <c r="I52" i="23"/>
  <c r="F79" i="23"/>
  <c r="E138" i="20"/>
  <c r="F22" i="14"/>
  <c r="G79" i="14"/>
  <c r="D110" i="1"/>
  <c r="F79" i="31"/>
  <c r="E110" i="31"/>
  <c r="G122" i="31"/>
  <c r="G128" i="29"/>
  <c r="E22" i="27"/>
  <c r="G28" i="27"/>
  <c r="F48" i="27"/>
  <c r="G122" i="24"/>
  <c r="F138" i="20"/>
  <c r="I195" i="20"/>
  <c r="I79" i="1"/>
  <c r="I128" i="9"/>
  <c r="G166" i="9"/>
  <c r="D36" i="31"/>
  <c r="F110" i="31"/>
  <c r="G178" i="31"/>
  <c r="G79" i="29"/>
  <c r="K98" i="29"/>
  <c r="I138" i="29"/>
  <c r="H159" i="29"/>
  <c r="E203" i="29"/>
  <c r="I28" i="27"/>
  <c r="H79" i="27"/>
  <c r="G98" i="27"/>
  <c r="G57" i="24"/>
  <c r="I98" i="24"/>
  <c r="G128" i="24"/>
  <c r="G138" i="24"/>
  <c r="J159" i="24"/>
  <c r="H178" i="24"/>
  <c r="J186" i="24"/>
  <c r="J195" i="24"/>
  <c r="K176" i="24" s="1"/>
  <c r="F36" i="23"/>
  <c r="G166" i="23"/>
  <c r="F178" i="23"/>
  <c r="K139" i="20"/>
  <c r="E203" i="20"/>
  <c r="H13" i="19"/>
  <c r="K23" i="19"/>
  <c r="F36" i="19"/>
  <c r="G48" i="19"/>
  <c r="G52" i="19"/>
  <c r="G128" i="19"/>
  <c r="G166" i="19"/>
  <c r="I110" i="14"/>
  <c r="H159" i="14"/>
  <c r="G79" i="1"/>
  <c r="G110" i="1"/>
  <c r="K191" i="1"/>
  <c r="I57" i="9"/>
  <c r="G13" i="31"/>
  <c r="E36" i="31"/>
  <c r="H178" i="31"/>
  <c r="E28" i="29"/>
  <c r="G28" i="29"/>
  <c r="D52" i="29"/>
  <c r="J102" i="29"/>
  <c r="G122" i="29"/>
  <c r="D152" i="29"/>
  <c r="F152" i="29"/>
  <c r="G159" i="29"/>
  <c r="I159" i="29"/>
  <c r="J186" i="29"/>
  <c r="F203" i="29"/>
  <c r="I79" i="27"/>
  <c r="H57" i="24"/>
  <c r="H138" i="24"/>
  <c r="F57" i="23"/>
  <c r="E138" i="23"/>
  <c r="H166" i="23"/>
  <c r="F195" i="23"/>
  <c r="H13" i="20"/>
  <c r="F28" i="20"/>
  <c r="G52" i="20"/>
  <c r="J122" i="20"/>
  <c r="F128" i="20"/>
  <c r="E159" i="20"/>
  <c r="H48" i="19"/>
  <c r="H52" i="19"/>
  <c r="H166" i="19"/>
  <c r="J178" i="19"/>
  <c r="K178" i="19" s="1"/>
  <c r="F13" i="14"/>
  <c r="J22" i="14"/>
  <c r="H57" i="14"/>
  <c r="J79" i="14"/>
  <c r="H110" i="1"/>
  <c r="F122" i="1"/>
  <c r="E13" i="9"/>
  <c r="F36" i="31"/>
  <c r="H110" i="31"/>
  <c r="J122" i="31"/>
  <c r="K139" i="31"/>
  <c r="J152" i="31"/>
  <c r="K146" i="31" s="1"/>
  <c r="J159" i="31"/>
  <c r="I178" i="31"/>
  <c r="G57" i="29"/>
  <c r="G110" i="29"/>
  <c r="H122" i="29"/>
  <c r="H128" i="29"/>
  <c r="H178" i="29"/>
  <c r="I22" i="27"/>
  <c r="D48" i="27"/>
  <c r="H203" i="27"/>
  <c r="G28" i="20"/>
  <c r="H48" i="20"/>
  <c r="F159" i="20"/>
  <c r="G203" i="20"/>
  <c r="H36" i="19"/>
  <c r="I48" i="19"/>
  <c r="I52" i="19"/>
  <c r="I166" i="19"/>
  <c r="J52" i="14"/>
  <c r="K80" i="14"/>
  <c r="D166" i="14"/>
  <c r="F203" i="14"/>
  <c r="F13" i="1"/>
  <c r="J48" i="1"/>
  <c r="H128" i="1"/>
  <c r="F13" i="9"/>
  <c r="D166" i="9"/>
  <c r="F52" i="31"/>
  <c r="H57" i="31"/>
  <c r="J178" i="31"/>
  <c r="F22" i="29"/>
  <c r="F52" i="29"/>
  <c r="H52" i="29"/>
  <c r="F110" i="29"/>
  <c r="I128" i="29"/>
  <c r="E138" i="29"/>
  <c r="I178" i="29"/>
  <c r="H203" i="29"/>
  <c r="K179" i="24"/>
  <c r="E22" i="23"/>
  <c r="E128" i="23"/>
  <c r="G138" i="23"/>
  <c r="H195" i="23"/>
  <c r="J203" i="23"/>
  <c r="G22" i="20"/>
  <c r="G159" i="20"/>
  <c r="H203" i="20"/>
  <c r="F98" i="19"/>
  <c r="D138" i="19"/>
  <c r="H13" i="14"/>
  <c r="G186" i="14"/>
  <c r="J79" i="1"/>
  <c r="E28" i="9"/>
  <c r="J52" i="9"/>
  <c r="J128" i="9"/>
  <c r="G152" i="31"/>
  <c r="G186" i="23"/>
  <c r="G57" i="20"/>
  <c r="G152" i="20"/>
  <c r="F57" i="1"/>
  <c r="F166" i="9"/>
  <c r="H52" i="31"/>
  <c r="G57" i="31"/>
  <c r="J103" i="31"/>
  <c r="K111" i="31"/>
  <c r="D128" i="31"/>
  <c r="F138" i="31"/>
  <c r="F152" i="31"/>
  <c r="E159" i="31"/>
  <c r="D178" i="31"/>
  <c r="I195" i="31"/>
  <c r="D36" i="29"/>
  <c r="G48" i="29"/>
  <c r="H98" i="29"/>
  <c r="K123" i="29"/>
  <c r="D128" i="29"/>
  <c r="G138" i="29"/>
  <c r="H152" i="29"/>
  <c r="J152" i="29"/>
  <c r="K146" i="29" s="1"/>
  <c r="F186" i="29"/>
  <c r="H195" i="29"/>
  <c r="J195" i="29"/>
  <c r="K176" i="29" s="1"/>
  <c r="G22" i="27"/>
  <c r="G48" i="27"/>
  <c r="F152" i="24"/>
  <c r="E79" i="20"/>
  <c r="H110" i="20"/>
  <c r="I159" i="20"/>
  <c r="H110" i="19"/>
  <c r="D128" i="19"/>
  <c r="H186" i="19"/>
  <c r="J13" i="14"/>
  <c r="E52" i="14"/>
  <c r="F79" i="14"/>
  <c r="F159" i="14"/>
  <c r="G178" i="14"/>
  <c r="E22" i="1"/>
  <c r="G28" i="1"/>
  <c r="G195" i="1"/>
  <c r="I195" i="1"/>
  <c r="H79" i="9"/>
  <c r="G98" i="9"/>
  <c r="H48" i="31"/>
  <c r="I52" i="31"/>
  <c r="E128" i="31"/>
  <c r="I22" i="29"/>
  <c r="I52" i="29"/>
  <c r="E178" i="29"/>
  <c r="G186" i="29"/>
  <c r="F13" i="24"/>
  <c r="E28" i="24"/>
  <c r="D52" i="24"/>
  <c r="H159" i="24"/>
  <c r="F22" i="23"/>
  <c r="G36" i="23"/>
  <c r="D110" i="23"/>
  <c r="H128" i="23"/>
  <c r="H152" i="23"/>
  <c r="J152" i="23"/>
  <c r="K146" i="23" s="1"/>
  <c r="J159" i="20"/>
  <c r="F52" i="14"/>
  <c r="D138" i="14"/>
  <c r="H166" i="14"/>
  <c r="F48" i="1"/>
  <c r="G138" i="1"/>
  <c r="D159" i="1"/>
  <c r="I166" i="1"/>
  <c r="I186" i="1"/>
  <c r="G52" i="9"/>
  <c r="K98" i="9"/>
  <c r="H166" i="9"/>
  <c r="F128" i="31"/>
  <c r="G98" i="29"/>
  <c r="E13" i="27"/>
  <c r="I48" i="27"/>
  <c r="I159" i="24"/>
  <c r="J203" i="24"/>
  <c r="J48" i="23"/>
  <c r="E110" i="23"/>
  <c r="F52" i="20"/>
  <c r="D178" i="20"/>
  <c r="E122" i="19"/>
  <c r="F128" i="19"/>
  <c r="G52" i="14"/>
  <c r="G57" i="14"/>
  <c r="H128" i="14"/>
  <c r="E138" i="14"/>
  <c r="H138" i="1"/>
  <c r="G48" i="9"/>
  <c r="I98" i="9"/>
  <c r="D138" i="9"/>
  <c r="I36" i="27"/>
  <c r="J110" i="27"/>
  <c r="H13" i="24"/>
  <c r="F48" i="24"/>
  <c r="F52" i="24"/>
  <c r="K204" i="24"/>
  <c r="G122" i="23"/>
  <c r="J128" i="23"/>
  <c r="D110" i="20"/>
  <c r="J152" i="19"/>
  <c r="K146" i="19" s="1"/>
  <c r="F159" i="19"/>
  <c r="G159" i="19"/>
  <c r="H48" i="14"/>
  <c r="F138" i="14"/>
  <c r="J178" i="14"/>
  <c r="H22" i="1"/>
  <c r="F36" i="1"/>
  <c r="H48" i="1"/>
  <c r="G52" i="1"/>
  <c r="D203" i="1"/>
  <c r="H22" i="9"/>
  <c r="E36" i="9"/>
  <c r="I36" i="9"/>
  <c r="G122" i="9"/>
  <c r="F98" i="31"/>
  <c r="H128" i="31"/>
  <c r="G13" i="27"/>
  <c r="E128" i="27"/>
  <c r="D36" i="24"/>
  <c r="G48" i="24"/>
  <c r="G52" i="24"/>
  <c r="G186" i="24"/>
  <c r="E28" i="23"/>
  <c r="F159" i="23"/>
  <c r="E128" i="20"/>
  <c r="F178" i="20"/>
  <c r="F186" i="20"/>
  <c r="G36" i="19"/>
  <c r="G57" i="19"/>
  <c r="H128" i="19"/>
  <c r="J104" i="14"/>
  <c r="G36" i="1"/>
  <c r="K167" i="9"/>
  <c r="G203" i="9"/>
  <c r="F122" i="29"/>
  <c r="E28" i="31"/>
  <c r="I36" i="29"/>
  <c r="J79" i="29"/>
  <c r="H13" i="27"/>
  <c r="I57" i="27"/>
  <c r="K98" i="27"/>
  <c r="F128" i="27"/>
  <c r="H152" i="27"/>
  <c r="J159" i="27"/>
  <c r="G195" i="27"/>
  <c r="G22" i="24"/>
  <c r="G166" i="24"/>
  <c r="D186" i="24"/>
  <c r="I122" i="23"/>
  <c r="E28" i="19"/>
  <c r="D110" i="19"/>
  <c r="H122" i="14"/>
  <c r="G128" i="1"/>
  <c r="H178" i="1"/>
  <c r="F203" i="1"/>
  <c r="I122" i="9"/>
  <c r="D186" i="9"/>
  <c r="F28" i="31"/>
  <c r="F48" i="31"/>
  <c r="I79" i="31"/>
  <c r="H98" i="31"/>
  <c r="I98" i="31"/>
  <c r="J128" i="31"/>
  <c r="D138" i="31"/>
  <c r="F166" i="31"/>
  <c r="D186" i="31"/>
  <c r="I203" i="29"/>
  <c r="I13" i="27"/>
  <c r="E110" i="27"/>
  <c r="G128" i="27"/>
  <c r="I186" i="27"/>
  <c r="F36" i="24"/>
  <c r="I195" i="23"/>
  <c r="E98" i="20"/>
  <c r="F195" i="20"/>
  <c r="F22" i="19"/>
  <c r="F28" i="19"/>
  <c r="I122" i="19"/>
  <c r="H36" i="14"/>
  <c r="I122" i="14"/>
  <c r="D122" i="14"/>
  <c r="I138" i="14"/>
  <c r="J110" i="1"/>
  <c r="D22" i="9"/>
  <c r="D57" i="9"/>
  <c r="H152" i="9"/>
  <c r="J159" i="9"/>
  <c r="F159" i="9"/>
  <c r="G28" i="31"/>
  <c r="D122" i="31"/>
  <c r="K129" i="31"/>
  <c r="G166" i="31"/>
  <c r="E186" i="31"/>
  <c r="E166" i="29"/>
  <c r="E28" i="27"/>
  <c r="H98" i="27"/>
  <c r="F110" i="27"/>
  <c r="H128" i="27"/>
  <c r="I166" i="27"/>
  <c r="E13" i="24"/>
  <c r="J48" i="24"/>
  <c r="F79" i="24"/>
  <c r="F186" i="24"/>
  <c r="F195" i="24"/>
  <c r="J57" i="23"/>
  <c r="G128" i="23"/>
  <c r="D186" i="23"/>
  <c r="J99" i="20"/>
  <c r="H128" i="20"/>
  <c r="G138" i="20"/>
  <c r="D152" i="20"/>
  <c r="F152" i="20"/>
  <c r="I178" i="20"/>
  <c r="G22" i="19"/>
  <c r="F57" i="19"/>
  <c r="F138" i="19"/>
  <c r="G152" i="19"/>
  <c r="G36" i="14"/>
  <c r="D159" i="14"/>
  <c r="G166" i="14"/>
  <c r="G203" i="14"/>
  <c r="J36" i="1"/>
  <c r="J102" i="1"/>
  <c r="E186" i="1"/>
  <c r="I186" i="9"/>
  <c r="F13" i="27"/>
  <c r="F22" i="31"/>
  <c r="H28" i="31"/>
  <c r="H166" i="31"/>
  <c r="F186" i="31"/>
  <c r="D13" i="29"/>
  <c r="I110" i="29"/>
  <c r="G195" i="29"/>
  <c r="I195" i="29"/>
  <c r="F28" i="27"/>
  <c r="F57" i="27"/>
  <c r="G79" i="27"/>
  <c r="H122" i="27"/>
  <c r="J195" i="27"/>
  <c r="K176" i="27" s="1"/>
  <c r="H36" i="24"/>
  <c r="G79" i="24"/>
  <c r="F98" i="24"/>
  <c r="H52" i="23"/>
  <c r="J28" i="20"/>
  <c r="J106" i="20"/>
  <c r="I128" i="20"/>
  <c r="J178" i="20"/>
  <c r="D48" i="19"/>
  <c r="D52" i="19"/>
  <c r="H203" i="14"/>
  <c r="J138" i="9"/>
  <c r="J203" i="9"/>
  <c r="G22" i="31"/>
  <c r="I28" i="31"/>
  <c r="J102" i="31"/>
  <c r="G186" i="31"/>
  <c r="H13" i="29"/>
  <c r="F36" i="29"/>
  <c r="G166" i="29"/>
  <c r="H110" i="27"/>
  <c r="I122" i="27"/>
  <c r="G178" i="27"/>
  <c r="H110" i="24"/>
  <c r="F178" i="24"/>
  <c r="H186" i="24"/>
  <c r="F98" i="23"/>
  <c r="F186" i="23"/>
  <c r="D48" i="20"/>
  <c r="G122" i="20"/>
  <c r="J128" i="20"/>
  <c r="K179" i="20"/>
  <c r="I22" i="19"/>
  <c r="E52" i="19"/>
  <c r="E166" i="19"/>
  <c r="I36" i="14"/>
  <c r="G110" i="14"/>
  <c r="E36" i="1"/>
  <c r="E110" i="1"/>
  <c r="J122" i="1"/>
  <c r="G178" i="1"/>
  <c r="G186" i="1"/>
  <c r="J13" i="9"/>
  <c r="K139" i="9"/>
  <c r="G178" i="9"/>
  <c r="E13" i="31"/>
  <c r="I22" i="31"/>
  <c r="I36" i="31"/>
  <c r="E52" i="31"/>
  <c r="I152" i="31"/>
  <c r="I186" i="31"/>
  <c r="E22" i="29"/>
  <c r="J103" i="29"/>
  <c r="E122" i="29"/>
  <c r="J159" i="14"/>
  <c r="K160" i="14"/>
  <c r="J48" i="31"/>
  <c r="J79" i="31"/>
  <c r="K98" i="31"/>
  <c r="J36" i="29"/>
  <c r="J57" i="29"/>
  <c r="J138" i="24"/>
  <c r="K139" i="24"/>
  <c r="G79" i="19"/>
  <c r="G13" i="1"/>
  <c r="G159" i="31"/>
  <c r="G138" i="31"/>
  <c r="G203" i="31"/>
  <c r="I13" i="29"/>
  <c r="H22" i="29"/>
  <c r="E52" i="29"/>
  <c r="D98" i="29"/>
  <c r="J101" i="29"/>
  <c r="D138" i="29"/>
  <c r="J178" i="23"/>
  <c r="K179" i="23"/>
  <c r="I98" i="20"/>
  <c r="J101" i="14"/>
  <c r="F98" i="14"/>
  <c r="H186" i="14"/>
  <c r="E98" i="29"/>
  <c r="E152" i="29"/>
  <c r="E79" i="1"/>
  <c r="G13" i="9"/>
  <c r="J22" i="31"/>
  <c r="J52" i="31"/>
  <c r="E79" i="31"/>
  <c r="D159" i="31"/>
  <c r="F195" i="31"/>
  <c r="J22" i="29"/>
  <c r="E36" i="29"/>
  <c r="F98" i="29"/>
  <c r="E128" i="29"/>
  <c r="F28" i="24"/>
  <c r="G36" i="20"/>
  <c r="G178" i="19"/>
  <c r="I186" i="19"/>
  <c r="D57" i="31"/>
  <c r="J107" i="31"/>
  <c r="I122" i="31"/>
  <c r="J106" i="29"/>
  <c r="E110" i="29"/>
  <c r="F128" i="29"/>
  <c r="G152" i="29"/>
  <c r="K167" i="29"/>
  <c r="J166" i="29"/>
  <c r="I186" i="29"/>
  <c r="E166" i="27"/>
  <c r="G36" i="24"/>
  <c r="I178" i="14"/>
  <c r="J166" i="31"/>
  <c r="E178" i="31"/>
  <c r="J48" i="29"/>
  <c r="I13" i="24"/>
  <c r="J57" i="1"/>
  <c r="K58" i="1"/>
  <c r="J166" i="1"/>
  <c r="K167" i="1"/>
  <c r="J28" i="31"/>
  <c r="J36" i="31"/>
  <c r="H57" i="29"/>
  <c r="J104" i="29"/>
  <c r="G122" i="14"/>
  <c r="F98" i="9"/>
  <c r="D13" i="31"/>
  <c r="H152" i="31"/>
  <c r="J186" i="31"/>
  <c r="H195" i="31"/>
  <c r="J195" i="31"/>
  <c r="K176" i="31" s="1"/>
  <c r="D166" i="31"/>
  <c r="J108" i="20"/>
  <c r="F98" i="20"/>
  <c r="I36" i="1"/>
  <c r="F138" i="9"/>
  <c r="J13" i="29"/>
  <c r="H13" i="23"/>
  <c r="D98" i="31"/>
  <c r="J100" i="29"/>
  <c r="J110" i="29"/>
  <c r="J159" i="23"/>
  <c r="K160" i="23"/>
  <c r="H28" i="19"/>
  <c r="E98" i="31"/>
  <c r="J203" i="31"/>
  <c r="J107" i="29"/>
  <c r="J99" i="31"/>
  <c r="J203" i="14"/>
  <c r="K204" i="14"/>
  <c r="J106" i="31"/>
  <c r="I166" i="31"/>
  <c r="J105" i="29"/>
  <c r="E122" i="27"/>
  <c r="G57" i="23"/>
  <c r="H122" i="23"/>
  <c r="H186" i="23"/>
  <c r="H57" i="20"/>
  <c r="I110" i="9"/>
  <c r="D178" i="29"/>
  <c r="F195" i="29"/>
  <c r="D110" i="27"/>
  <c r="K123" i="27"/>
  <c r="I152" i="27"/>
  <c r="I195" i="27"/>
  <c r="J203" i="27"/>
  <c r="H159" i="23"/>
  <c r="H178" i="23"/>
  <c r="I203" i="23"/>
  <c r="J186" i="19"/>
  <c r="K186" i="19" s="1"/>
  <c r="D186" i="14"/>
  <c r="K80" i="1"/>
  <c r="I98" i="1"/>
  <c r="J104" i="1"/>
  <c r="G152" i="1"/>
  <c r="I152" i="1"/>
  <c r="H166" i="1"/>
  <c r="F178" i="1"/>
  <c r="E186" i="9"/>
  <c r="E57" i="27"/>
  <c r="J103" i="27"/>
  <c r="J152" i="27"/>
  <c r="K146" i="27" s="1"/>
  <c r="H48" i="23"/>
  <c r="G52" i="23"/>
  <c r="J100" i="23"/>
  <c r="K129" i="23"/>
  <c r="D138" i="23"/>
  <c r="I159" i="23"/>
  <c r="I178" i="23"/>
  <c r="J195" i="23"/>
  <c r="K176" i="23" s="1"/>
  <c r="H28" i="20"/>
  <c r="E52" i="20"/>
  <c r="J79" i="20"/>
  <c r="J110" i="20"/>
  <c r="D122" i="20"/>
  <c r="K129" i="20"/>
  <c r="K160" i="20"/>
  <c r="K204" i="20"/>
  <c r="F52" i="19"/>
  <c r="J122" i="19"/>
  <c r="K122" i="19" s="1"/>
  <c r="J166" i="19"/>
  <c r="K166" i="19" s="1"/>
  <c r="I195" i="19"/>
  <c r="J203" i="19"/>
  <c r="H178" i="14"/>
  <c r="H36" i="1"/>
  <c r="D48" i="1"/>
  <c r="K123" i="1"/>
  <c r="I138" i="1"/>
  <c r="H186" i="29"/>
  <c r="J52" i="27"/>
  <c r="G57" i="27"/>
  <c r="G110" i="27"/>
  <c r="I128" i="27"/>
  <c r="F166" i="27"/>
  <c r="G28" i="24"/>
  <c r="J128" i="24"/>
  <c r="H152" i="24"/>
  <c r="J152" i="24"/>
  <c r="K146" i="24" s="1"/>
  <c r="D166" i="24"/>
  <c r="D57" i="20"/>
  <c r="D79" i="20"/>
  <c r="H138" i="20"/>
  <c r="G28" i="19"/>
  <c r="J100" i="19"/>
  <c r="J138" i="19"/>
  <c r="K138" i="19" s="1"/>
  <c r="D203" i="19"/>
  <c r="D13" i="14"/>
  <c r="E28" i="14"/>
  <c r="J108" i="14"/>
  <c r="F36" i="9"/>
  <c r="D122" i="9"/>
  <c r="D128" i="9"/>
  <c r="J36" i="27"/>
  <c r="J108" i="27"/>
  <c r="G166" i="27"/>
  <c r="E186" i="27"/>
  <c r="F195" i="27"/>
  <c r="H195" i="27"/>
  <c r="I22" i="24"/>
  <c r="H28" i="24"/>
  <c r="F13" i="23"/>
  <c r="D152" i="23"/>
  <c r="F22" i="20"/>
  <c r="J186" i="20"/>
  <c r="D36" i="14"/>
  <c r="G138" i="14"/>
  <c r="K179" i="14"/>
  <c r="F22" i="1"/>
  <c r="G48" i="1"/>
  <c r="D52" i="1"/>
  <c r="J100" i="1"/>
  <c r="D152" i="1"/>
  <c r="G36" i="9"/>
  <c r="E122" i="9"/>
  <c r="J178" i="9"/>
  <c r="F98" i="27"/>
  <c r="G152" i="27"/>
  <c r="I178" i="27"/>
  <c r="F166" i="24"/>
  <c r="J22" i="23"/>
  <c r="I36" i="23"/>
  <c r="K98" i="23"/>
  <c r="J52" i="20"/>
  <c r="F57" i="20"/>
  <c r="H98" i="20"/>
  <c r="G195" i="20"/>
  <c r="G28" i="14"/>
  <c r="I186" i="14"/>
  <c r="G22" i="1"/>
  <c r="E52" i="1"/>
  <c r="J107" i="1"/>
  <c r="D159" i="29"/>
  <c r="D22" i="27"/>
  <c r="J28" i="27"/>
  <c r="J107" i="24"/>
  <c r="D110" i="24"/>
  <c r="F122" i="24"/>
  <c r="D128" i="24"/>
  <c r="E195" i="24"/>
  <c r="D203" i="24"/>
  <c r="E52" i="23"/>
  <c r="F110" i="23"/>
  <c r="J186" i="23"/>
  <c r="E28" i="20"/>
  <c r="D36" i="20"/>
  <c r="J104" i="20"/>
  <c r="H152" i="20"/>
  <c r="J152" i="20"/>
  <c r="K146" i="20" s="1"/>
  <c r="D166" i="20"/>
  <c r="H195" i="20"/>
  <c r="J195" i="20"/>
  <c r="K176" i="20" s="1"/>
  <c r="J57" i="19"/>
  <c r="K57" i="19" s="1"/>
  <c r="F110" i="19"/>
  <c r="H28" i="14"/>
  <c r="H98" i="14"/>
  <c r="G152" i="14"/>
  <c r="K176" i="14"/>
  <c r="J13" i="1"/>
  <c r="I52" i="9"/>
  <c r="D110" i="9"/>
  <c r="E159" i="29"/>
  <c r="D203" i="29"/>
  <c r="D36" i="27"/>
  <c r="H159" i="27"/>
  <c r="J166" i="27"/>
  <c r="D186" i="27"/>
  <c r="I203" i="27"/>
  <c r="J79" i="24"/>
  <c r="G152" i="24"/>
  <c r="D159" i="24"/>
  <c r="E203" i="24"/>
  <c r="G110" i="23"/>
  <c r="H79" i="20"/>
  <c r="D36" i="19"/>
  <c r="K98" i="19"/>
  <c r="G110" i="19"/>
  <c r="H203" i="19"/>
  <c r="D98" i="1"/>
  <c r="J105" i="1"/>
  <c r="J36" i="9"/>
  <c r="D79" i="9"/>
  <c r="E110" i="9"/>
  <c r="H128" i="9"/>
  <c r="F186" i="9"/>
  <c r="F22" i="27"/>
  <c r="D79" i="27"/>
  <c r="D98" i="27"/>
  <c r="J104" i="27"/>
  <c r="J105" i="24"/>
  <c r="F110" i="24"/>
  <c r="E159" i="24"/>
  <c r="J13" i="23"/>
  <c r="E13" i="20"/>
  <c r="D52" i="20"/>
  <c r="I79" i="20"/>
  <c r="J102" i="20"/>
  <c r="F166" i="20"/>
  <c r="F13" i="19"/>
  <c r="D152" i="19"/>
  <c r="E178" i="19"/>
  <c r="I203" i="19"/>
  <c r="D57" i="14"/>
  <c r="G195" i="14"/>
  <c r="J22" i="1"/>
  <c r="G186" i="9"/>
  <c r="D195" i="29"/>
  <c r="E79" i="27"/>
  <c r="H138" i="27"/>
  <c r="D57" i="24"/>
  <c r="I122" i="24"/>
  <c r="J166" i="24"/>
  <c r="G203" i="24"/>
  <c r="D13" i="23"/>
  <c r="G98" i="23"/>
  <c r="J108" i="23"/>
  <c r="F13" i="20"/>
  <c r="J195" i="19"/>
  <c r="K176" i="19" s="1"/>
  <c r="K23" i="1"/>
  <c r="D22" i="1"/>
  <c r="I52" i="1"/>
  <c r="J28" i="9"/>
  <c r="E57" i="9"/>
  <c r="G110" i="9"/>
  <c r="I159" i="9"/>
  <c r="D13" i="27"/>
  <c r="G36" i="27"/>
  <c r="J102" i="27"/>
  <c r="I138" i="27"/>
  <c r="G186" i="27"/>
  <c r="D13" i="24"/>
  <c r="J103" i="24"/>
  <c r="J122" i="24"/>
  <c r="H128" i="24"/>
  <c r="G159" i="24"/>
  <c r="G178" i="24"/>
  <c r="I195" i="24"/>
  <c r="H203" i="24"/>
  <c r="J110" i="23"/>
  <c r="E122" i="23"/>
  <c r="D128" i="23"/>
  <c r="F166" i="23"/>
  <c r="G13" i="20"/>
  <c r="J100" i="20"/>
  <c r="D128" i="20"/>
  <c r="D159" i="20"/>
  <c r="E178" i="20"/>
  <c r="D203" i="20"/>
  <c r="J110" i="19"/>
  <c r="K110" i="19" s="1"/>
  <c r="I138" i="19"/>
  <c r="F152" i="19"/>
  <c r="I152" i="14"/>
  <c r="I195" i="14"/>
  <c r="E48" i="1"/>
  <c r="H195" i="1"/>
  <c r="H57" i="9"/>
  <c r="F195" i="9"/>
  <c r="H195" i="9"/>
  <c r="J128" i="27"/>
  <c r="H186" i="27"/>
  <c r="D48" i="24"/>
  <c r="E98" i="24"/>
  <c r="I110" i="24"/>
  <c r="D122" i="24"/>
  <c r="G22" i="23"/>
  <c r="H57" i="23"/>
  <c r="F122" i="23"/>
  <c r="D22" i="20"/>
  <c r="I13" i="19"/>
  <c r="E98" i="19"/>
  <c r="G98" i="19"/>
  <c r="J108" i="19"/>
  <c r="K111" i="19"/>
  <c r="H178" i="19"/>
  <c r="E186" i="19"/>
  <c r="D48" i="14"/>
  <c r="J100" i="14"/>
  <c r="D110" i="14"/>
  <c r="E122" i="14"/>
  <c r="F79" i="1"/>
  <c r="J101" i="1"/>
  <c r="E122" i="1"/>
  <c r="F79" i="9"/>
  <c r="J186" i="9"/>
  <c r="D98" i="24"/>
  <c r="J101" i="24"/>
  <c r="J110" i="24"/>
  <c r="G28" i="23"/>
  <c r="E203" i="23"/>
  <c r="H52" i="20"/>
  <c r="F122" i="20"/>
  <c r="J166" i="20"/>
  <c r="G178" i="20"/>
  <c r="J13" i="19"/>
  <c r="I36" i="19"/>
  <c r="E48" i="19"/>
  <c r="H57" i="19"/>
  <c r="I178" i="19"/>
  <c r="F186" i="19"/>
  <c r="E110" i="14"/>
  <c r="J108" i="1"/>
  <c r="D138" i="1"/>
  <c r="I178" i="1"/>
  <c r="J110" i="9"/>
  <c r="H138" i="9"/>
  <c r="J57" i="27"/>
  <c r="J107" i="27"/>
  <c r="F152" i="27"/>
  <c r="F178" i="27"/>
  <c r="G13" i="24"/>
  <c r="J22" i="24"/>
  <c r="J28" i="24"/>
  <c r="E138" i="24"/>
  <c r="D48" i="23"/>
  <c r="I98" i="23"/>
  <c r="J104" i="23"/>
  <c r="E159" i="23"/>
  <c r="D166" i="23"/>
  <c r="J13" i="20"/>
  <c r="F110" i="20"/>
  <c r="D13" i="19"/>
  <c r="I57" i="19"/>
  <c r="F122" i="19"/>
  <c r="J128" i="19"/>
  <c r="K128" i="19" s="1"/>
  <c r="J159" i="19"/>
  <c r="K159" i="19" s="1"/>
  <c r="F166" i="19"/>
  <c r="G186" i="19"/>
  <c r="D186" i="19"/>
  <c r="G195" i="19"/>
  <c r="E13" i="14"/>
  <c r="I79" i="14"/>
  <c r="E159" i="14"/>
  <c r="D178" i="14"/>
  <c r="E195" i="14"/>
  <c r="E203" i="14"/>
  <c r="D36" i="1"/>
  <c r="F98" i="1"/>
  <c r="G122" i="1"/>
  <c r="D128" i="1"/>
  <c r="E166" i="1"/>
  <c r="K44" i="27"/>
  <c r="I57" i="24"/>
  <c r="J99" i="24"/>
  <c r="J36" i="23"/>
  <c r="J166" i="23"/>
  <c r="J105" i="14"/>
  <c r="G128" i="14"/>
  <c r="F152" i="14"/>
  <c r="J106" i="1"/>
  <c r="H122" i="1"/>
  <c r="G152" i="9"/>
  <c r="J122" i="23"/>
  <c r="J103" i="20"/>
  <c r="I98" i="19"/>
  <c r="J104" i="19"/>
  <c r="G13" i="14"/>
  <c r="E98" i="14"/>
  <c r="G57" i="1"/>
  <c r="F128" i="1"/>
  <c r="E195" i="1"/>
  <c r="E178" i="23"/>
  <c r="E28" i="17"/>
  <c r="D195" i="31"/>
  <c r="E159" i="9"/>
  <c r="E98" i="17"/>
  <c r="E152" i="17"/>
  <c r="D195" i="17"/>
  <c r="D138" i="24"/>
  <c r="E166" i="23"/>
  <c r="D28" i="20"/>
  <c r="D195" i="20"/>
  <c r="D98" i="14"/>
  <c r="D13" i="9"/>
  <c r="D178" i="24"/>
  <c r="E13" i="17"/>
  <c r="D152" i="27"/>
  <c r="D138" i="27"/>
  <c r="E52" i="17"/>
  <c r="E159" i="17"/>
  <c r="E195" i="29"/>
  <c r="E152" i="31"/>
  <c r="E166" i="31"/>
  <c r="D152" i="24"/>
  <c r="D79" i="23"/>
  <c r="E195" i="19"/>
  <c r="E186" i="14"/>
  <c r="E138" i="9"/>
  <c r="D195" i="9"/>
  <c r="D57" i="29"/>
  <c r="D122" i="29"/>
  <c r="D195" i="24"/>
  <c r="D57" i="23"/>
  <c r="E128" i="19"/>
  <c r="D186" i="1"/>
  <c r="E98" i="9"/>
  <c r="E195" i="27"/>
  <c r="D195" i="23"/>
  <c r="E98" i="1"/>
  <c r="D122" i="1"/>
  <c r="E52" i="9"/>
  <c r="E122" i="31"/>
  <c r="D128" i="27"/>
  <c r="E98" i="23"/>
  <c r="E195" i="23"/>
  <c r="E79" i="14"/>
  <c r="E152" i="14"/>
  <c r="E178" i="1"/>
  <c r="D36" i="17"/>
  <c r="D52" i="31"/>
  <c r="E195" i="31"/>
  <c r="E13" i="19"/>
  <c r="E48" i="14"/>
  <c r="D128" i="17"/>
  <c r="D186" i="29"/>
  <c r="E122" i="24"/>
  <c r="D98" i="20"/>
  <c r="E36" i="14"/>
  <c r="E152" i="9"/>
  <c r="E128" i="17"/>
  <c r="E178" i="27"/>
  <c r="D195" i="27"/>
  <c r="E110" i="24"/>
  <c r="E36" i="19"/>
  <c r="E138" i="19"/>
  <c r="D22" i="14"/>
  <c r="D52" i="14"/>
  <c r="E152" i="1"/>
  <c r="E22" i="31"/>
  <c r="E13" i="29"/>
  <c r="E57" i="24"/>
  <c r="E79" i="24"/>
  <c r="D57" i="19"/>
  <c r="E203" i="19"/>
  <c r="E138" i="1"/>
  <c r="D166" i="1"/>
  <c r="D152" i="31"/>
  <c r="D22" i="29"/>
  <c r="D159" i="27"/>
  <c r="E22" i="24"/>
  <c r="D159" i="23"/>
  <c r="E57" i="19"/>
  <c r="D178" i="19"/>
  <c r="D57" i="17"/>
  <c r="E159" i="27"/>
  <c r="E203" i="27"/>
  <c r="E36" i="23"/>
  <c r="D178" i="23"/>
  <c r="D203" i="23"/>
  <c r="K28" i="17"/>
  <c r="J98" i="17"/>
  <c r="K52" i="17"/>
  <c r="K96" i="17"/>
  <c r="H36" i="29"/>
  <c r="J128" i="29"/>
  <c r="K129" i="29"/>
  <c r="J52" i="19"/>
  <c r="K53" i="19"/>
  <c r="K13" i="17"/>
  <c r="D178" i="17"/>
  <c r="H178" i="17"/>
  <c r="D203" i="17"/>
  <c r="H203" i="17"/>
  <c r="D22" i="31"/>
  <c r="H22" i="31"/>
  <c r="E48" i="31"/>
  <c r="I48" i="31"/>
  <c r="F57" i="31"/>
  <c r="J57" i="31"/>
  <c r="K60" i="31"/>
  <c r="G98" i="31"/>
  <c r="F28" i="29"/>
  <c r="J28" i="29"/>
  <c r="K30" i="29"/>
  <c r="D48" i="29"/>
  <c r="H48" i="29"/>
  <c r="J99" i="29"/>
  <c r="D110" i="29"/>
  <c r="H110" i="29"/>
  <c r="F138" i="29"/>
  <c r="J138" i="29"/>
  <c r="K139" i="29"/>
  <c r="E52" i="27"/>
  <c r="I52" i="27"/>
  <c r="F79" i="27"/>
  <c r="J79" i="27"/>
  <c r="K80" i="27"/>
  <c r="J101" i="27"/>
  <c r="J105" i="27"/>
  <c r="J57" i="20"/>
  <c r="K58" i="20"/>
  <c r="F186" i="27"/>
  <c r="J22" i="17"/>
  <c r="K30" i="17"/>
  <c r="K53" i="17"/>
  <c r="J79" i="17"/>
  <c r="K160" i="17"/>
  <c r="K176" i="17"/>
  <c r="F186" i="17"/>
  <c r="J186" i="17"/>
  <c r="K187" i="17"/>
  <c r="F13" i="31"/>
  <c r="J13" i="31"/>
  <c r="K14" i="31"/>
  <c r="E57" i="31"/>
  <c r="I57" i="31"/>
  <c r="J101" i="31"/>
  <c r="J105" i="31"/>
  <c r="E57" i="29"/>
  <c r="I57" i="29"/>
  <c r="D166" i="29"/>
  <c r="H166" i="29"/>
  <c r="F178" i="29"/>
  <c r="J178" i="29"/>
  <c r="K179" i="29"/>
  <c r="D57" i="27"/>
  <c r="H57" i="27"/>
  <c r="E98" i="27"/>
  <c r="I98" i="27"/>
  <c r="D178" i="27"/>
  <c r="H178" i="27"/>
  <c r="E186" i="23"/>
  <c r="K179" i="27"/>
  <c r="J178" i="27"/>
  <c r="J28" i="19"/>
  <c r="K30" i="19"/>
  <c r="D79" i="31"/>
  <c r="H79" i="31"/>
  <c r="J100" i="31"/>
  <c r="J104" i="31"/>
  <c r="J108" i="31"/>
  <c r="J52" i="29"/>
  <c r="K53" i="29"/>
  <c r="F159" i="29"/>
  <c r="J159" i="29"/>
  <c r="K160" i="29"/>
  <c r="J203" i="29"/>
  <c r="K204" i="29"/>
  <c r="J22" i="27"/>
  <c r="K23" i="27"/>
  <c r="J13" i="24"/>
  <c r="K14" i="24"/>
  <c r="J99" i="27"/>
  <c r="J186" i="27"/>
  <c r="F57" i="24"/>
  <c r="J57" i="24"/>
  <c r="J100" i="24"/>
  <c r="J104" i="24"/>
  <c r="J108" i="24"/>
  <c r="E152" i="24"/>
  <c r="I152" i="24"/>
  <c r="E186" i="24"/>
  <c r="I186" i="24"/>
  <c r="G195" i="24"/>
  <c r="D22" i="23"/>
  <c r="H22" i="23"/>
  <c r="F52" i="23"/>
  <c r="J52" i="23"/>
  <c r="K53" i="23"/>
  <c r="E57" i="23"/>
  <c r="I57" i="23"/>
  <c r="F152" i="23"/>
  <c r="I186" i="23"/>
  <c r="K98" i="24"/>
  <c r="F28" i="23"/>
  <c r="J28" i="23"/>
  <c r="K30" i="23"/>
  <c r="K80" i="23"/>
  <c r="J79" i="23"/>
  <c r="G152" i="23"/>
  <c r="D22" i="24"/>
  <c r="H22" i="24"/>
  <c r="E36" i="24"/>
  <c r="I36" i="24"/>
  <c r="E48" i="24"/>
  <c r="I48" i="24"/>
  <c r="D79" i="24"/>
  <c r="H79" i="24"/>
  <c r="G98" i="24"/>
  <c r="J102" i="24"/>
  <c r="J106" i="24"/>
  <c r="E166" i="24"/>
  <c r="I166" i="24"/>
  <c r="E13" i="23"/>
  <c r="I13" i="23"/>
  <c r="D36" i="23"/>
  <c r="H36" i="23"/>
  <c r="H79" i="23"/>
  <c r="I166" i="23"/>
  <c r="J99" i="23"/>
  <c r="J103" i="23"/>
  <c r="J107" i="23"/>
  <c r="E152" i="23"/>
  <c r="I152" i="23"/>
  <c r="E22" i="20"/>
  <c r="I22" i="20"/>
  <c r="K98" i="20"/>
  <c r="E152" i="20"/>
  <c r="I152" i="20"/>
  <c r="E186" i="20"/>
  <c r="I186" i="20"/>
  <c r="F195" i="19"/>
  <c r="J128" i="1"/>
  <c r="K129" i="1"/>
  <c r="J79" i="9"/>
  <c r="K80" i="9"/>
  <c r="K37" i="24"/>
  <c r="K49" i="24"/>
  <c r="K58" i="24"/>
  <c r="K111" i="24"/>
  <c r="K123" i="24"/>
  <c r="K167" i="24"/>
  <c r="K187" i="24"/>
  <c r="K14" i="23"/>
  <c r="J102" i="23"/>
  <c r="J106" i="23"/>
  <c r="K123" i="23"/>
  <c r="K167" i="23"/>
  <c r="K187" i="23"/>
  <c r="K14" i="20"/>
  <c r="E36" i="20"/>
  <c r="I36" i="20"/>
  <c r="E48" i="20"/>
  <c r="I48" i="20"/>
  <c r="G98" i="20"/>
  <c r="D22" i="19"/>
  <c r="H22" i="19"/>
  <c r="K80" i="19"/>
  <c r="J79" i="19"/>
  <c r="E57" i="1"/>
  <c r="F57" i="9"/>
  <c r="J57" i="9"/>
  <c r="K58" i="9"/>
  <c r="E79" i="23"/>
  <c r="I79" i="23"/>
  <c r="D98" i="23"/>
  <c r="H98" i="23"/>
  <c r="J101" i="23"/>
  <c r="J105" i="23"/>
  <c r="F36" i="20"/>
  <c r="J36" i="20"/>
  <c r="K37" i="20"/>
  <c r="F48" i="20"/>
  <c r="J48" i="20"/>
  <c r="K49" i="20"/>
  <c r="E57" i="20"/>
  <c r="I57" i="20"/>
  <c r="J101" i="20"/>
  <c r="J105" i="20"/>
  <c r="E110" i="20"/>
  <c r="I110" i="20"/>
  <c r="E122" i="20"/>
  <c r="I122" i="20"/>
  <c r="E166" i="20"/>
  <c r="I166" i="20"/>
  <c r="D79" i="19"/>
  <c r="H79" i="19"/>
  <c r="J48" i="9"/>
  <c r="K49" i="9"/>
  <c r="J99" i="19"/>
  <c r="J103" i="19"/>
  <c r="J107" i="19"/>
  <c r="D159" i="19"/>
  <c r="H159" i="19"/>
  <c r="D195" i="19"/>
  <c r="H195" i="19"/>
  <c r="E22" i="14"/>
  <c r="I22" i="14"/>
  <c r="F36" i="14"/>
  <c r="J36" i="14"/>
  <c r="K37" i="14"/>
  <c r="F48" i="14"/>
  <c r="J48" i="14"/>
  <c r="K49" i="14"/>
  <c r="E57" i="14"/>
  <c r="I57" i="14"/>
  <c r="F110" i="14"/>
  <c r="J110" i="14"/>
  <c r="K111" i="14"/>
  <c r="F122" i="14"/>
  <c r="J122" i="14"/>
  <c r="K123" i="14"/>
  <c r="F186" i="14"/>
  <c r="J186" i="14"/>
  <c r="K187" i="14"/>
  <c r="E28" i="1"/>
  <c r="I28" i="1"/>
  <c r="I57" i="1"/>
  <c r="F138" i="1"/>
  <c r="J138" i="1"/>
  <c r="K139" i="1"/>
  <c r="G57" i="9"/>
  <c r="K111" i="20"/>
  <c r="K123" i="20"/>
  <c r="K167" i="20"/>
  <c r="K187" i="20"/>
  <c r="K14" i="19"/>
  <c r="J102" i="19"/>
  <c r="J106" i="19"/>
  <c r="E152" i="19"/>
  <c r="I152" i="19"/>
  <c r="E159" i="19"/>
  <c r="I159" i="19"/>
  <c r="K187" i="19"/>
  <c r="K14" i="14"/>
  <c r="F57" i="14"/>
  <c r="J57" i="14"/>
  <c r="K58" i="14"/>
  <c r="J99" i="14"/>
  <c r="K98" i="14"/>
  <c r="J103" i="14"/>
  <c r="J107" i="14"/>
  <c r="E166" i="14"/>
  <c r="I166" i="14"/>
  <c r="D195" i="14"/>
  <c r="H195" i="14"/>
  <c r="K13" i="9"/>
  <c r="D152" i="9"/>
  <c r="E79" i="19"/>
  <c r="I79" i="19"/>
  <c r="D98" i="19"/>
  <c r="H98" i="19"/>
  <c r="J101" i="19"/>
  <c r="J105" i="19"/>
  <c r="D79" i="14"/>
  <c r="H79" i="14"/>
  <c r="G98" i="14"/>
  <c r="J102" i="14"/>
  <c r="J106" i="14"/>
  <c r="D152" i="14"/>
  <c r="H152" i="14"/>
  <c r="F166" i="14"/>
  <c r="J166" i="14"/>
  <c r="K167" i="14"/>
  <c r="D13" i="1"/>
  <c r="H13" i="1"/>
  <c r="F28" i="1"/>
  <c r="J28" i="1"/>
  <c r="K30" i="1"/>
  <c r="F52" i="1"/>
  <c r="J52" i="1"/>
  <c r="K53" i="1"/>
  <c r="E159" i="1"/>
  <c r="I159" i="1"/>
  <c r="D159" i="9"/>
  <c r="H159" i="9"/>
  <c r="E13" i="1"/>
  <c r="I13" i="1"/>
  <c r="D57" i="1"/>
  <c r="H57" i="1"/>
  <c r="J99" i="1"/>
  <c r="E128" i="1"/>
  <c r="I128" i="1"/>
  <c r="F152" i="1"/>
  <c r="J152" i="1"/>
  <c r="K146" i="1" s="1"/>
  <c r="F159" i="1"/>
  <c r="J159" i="1"/>
  <c r="K160" i="1"/>
  <c r="D98" i="9"/>
  <c r="H98" i="9"/>
  <c r="F122" i="9"/>
  <c r="J122" i="9"/>
  <c r="K123" i="9"/>
  <c r="K187" i="9"/>
  <c r="J178" i="1"/>
  <c r="K179" i="1"/>
  <c r="E203" i="1"/>
  <c r="I203" i="1"/>
  <c r="E22" i="9"/>
  <c r="I22" i="9"/>
  <c r="J99" i="9"/>
  <c r="F152" i="9"/>
  <c r="J152" i="9"/>
  <c r="K146" i="9" s="1"/>
  <c r="D178" i="9"/>
  <c r="H178" i="9"/>
  <c r="D203" i="9"/>
  <c r="H203" i="9"/>
  <c r="F195" i="1"/>
  <c r="J195" i="1"/>
  <c r="K176" i="1" s="1"/>
  <c r="J203" i="1"/>
  <c r="K204" i="1"/>
  <c r="F22" i="9"/>
  <c r="J22" i="9"/>
  <c r="K23" i="9"/>
  <c r="D28" i="9"/>
  <c r="H28" i="9"/>
  <c r="K37" i="9"/>
  <c r="K44" i="9"/>
  <c r="D52" i="9"/>
  <c r="H52" i="9"/>
  <c r="E79" i="9"/>
  <c r="I79" i="9"/>
  <c r="K111" i="9"/>
  <c r="E178" i="9"/>
  <c r="I178" i="9"/>
  <c r="E195" i="9"/>
  <c r="I195" i="9"/>
  <c r="E203" i="9"/>
  <c r="I203" i="9"/>
  <c r="K203" i="19" l="1"/>
  <c r="K22" i="14"/>
  <c r="K203" i="1"/>
  <c r="K138" i="1"/>
  <c r="K122" i="14"/>
  <c r="K203" i="29"/>
  <c r="K138" i="29"/>
  <c r="K122" i="23"/>
  <c r="K36" i="23"/>
  <c r="K110" i="9"/>
  <c r="K166" i="20"/>
  <c r="K186" i="9"/>
  <c r="K166" i="24"/>
  <c r="K186" i="20"/>
  <c r="K128" i="24"/>
  <c r="K166" i="29"/>
  <c r="K138" i="24"/>
  <c r="K79" i="31"/>
  <c r="K57" i="23"/>
  <c r="K178" i="14"/>
  <c r="K52" i="9"/>
  <c r="K178" i="31"/>
  <c r="K122" i="31"/>
  <c r="K122" i="20"/>
  <c r="K186" i="29"/>
  <c r="K186" i="24"/>
  <c r="K186" i="1"/>
  <c r="K110" i="31"/>
  <c r="K96" i="31" s="1"/>
  <c r="K138" i="27"/>
  <c r="K138" i="20"/>
  <c r="K52" i="24"/>
  <c r="K178" i="29"/>
  <c r="K186" i="14"/>
  <c r="K186" i="27"/>
  <c r="K178" i="27"/>
  <c r="K186" i="17"/>
  <c r="K13" i="20"/>
  <c r="K22" i="24"/>
  <c r="K110" i="24"/>
  <c r="K96" i="24" s="1"/>
  <c r="K128" i="27"/>
  <c r="K110" i="23"/>
  <c r="K96" i="23" s="1"/>
  <c r="K186" i="23"/>
  <c r="K178" i="9"/>
  <c r="K166" i="1"/>
  <c r="K48" i="29"/>
  <c r="K48" i="31"/>
  <c r="K203" i="9"/>
  <c r="K28" i="20"/>
  <c r="K159" i="27"/>
  <c r="K110" i="27"/>
  <c r="K96" i="27" s="1"/>
  <c r="K203" i="24"/>
  <c r="K159" i="31"/>
  <c r="K178" i="24"/>
  <c r="K110" i="14"/>
  <c r="K96" i="14" s="1"/>
  <c r="K122" i="9"/>
  <c r="K178" i="1"/>
  <c r="K159" i="1"/>
  <c r="K166" i="14"/>
  <c r="K128" i="1"/>
  <c r="K159" i="29"/>
  <c r="K128" i="29"/>
  <c r="K28" i="9"/>
  <c r="K166" i="27"/>
  <c r="K110" i="20"/>
  <c r="K96" i="20" s="1"/>
  <c r="K203" i="27"/>
  <c r="K203" i="31"/>
  <c r="K159" i="23"/>
  <c r="K36" i="29"/>
  <c r="K122" i="1"/>
  <c r="K138" i="9"/>
  <c r="K178" i="20"/>
  <c r="K159" i="9"/>
  <c r="K110" i="1"/>
  <c r="K96" i="1" s="1"/>
  <c r="K128" i="31"/>
  <c r="K159" i="20"/>
  <c r="K13" i="14"/>
  <c r="K79" i="1"/>
  <c r="K203" i="23"/>
  <c r="K48" i="1"/>
  <c r="K159" i="24"/>
  <c r="K166" i="9"/>
  <c r="K138" i="31"/>
  <c r="K166" i="23"/>
  <c r="K122" i="24"/>
  <c r="K36" i="9"/>
  <c r="K203" i="14"/>
  <c r="K110" i="29"/>
  <c r="K96" i="29" s="1"/>
  <c r="K186" i="31"/>
  <c r="K166" i="31"/>
  <c r="K178" i="23"/>
  <c r="K159" i="14"/>
  <c r="K128" i="20"/>
  <c r="K128" i="23"/>
  <c r="K128" i="9"/>
  <c r="K122" i="27"/>
  <c r="K122" i="29"/>
  <c r="K138" i="23"/>
  <c r="K128" i="14"/>
  <c r="K138" i="14"/>
  <c r="K28" i="14"/>
  <c r="K79" i="14"/>
  <c r="K13" i="27"/>
  <c r="K36" i="24"/>
  <c r="K52" i="14"/>
  <c r="K22" i="20"/>
  <c r="K57" i="1"/>
  <c r="K48" i="19"/>
  <c r="K22" i="31"/>
  <c r="K48" i="27"/>
  <c r="K36" i="19"/>
  <c r="K48" i="24"/>
  <c r="K36" i="1"/>
  <c r="K48" i="23"/>
  <c r="K57" i="29"/>
  <c r="K79" i="29"/>
  <c r="K96" i="19"/>
  <c r="K79" i="24"/>
  <c r="J98" i="1"/>
  <c r="K79" i="20"/>
  <c r="J98" i="29"/>
  <c r="K13" i="29"/>
  <c r="K28" i="24"/>
  <c r="K22" i="29"/>
  <c r="K52" i="20"/>
  <c r="K36" i="27"/>
  <c r="K36" i="31"/>
  <c r="K13" i="19"/>
  <c r="K28" i="31"/>
  <c r="K22" i="23"/>
  <c r="K52" i="31"/>
  <c r="K96" i="9"/>
  <c r="J98" i="20"/>
  <c r="K57" i="27"/>
  <c r="K28" i="27"/>
  <c r="J98" i="24"/>
  <c r="K13" i="23"/>
  <c r="K52" i="27"/>
  <c r="J98" i="27"/>
  <c r="J98" i="31"/>
  <c r="K22" i="1"/>
  <c r="K13" i="1"/>
  <c r="K57" i="14"/>
  <c r="K48" i="14"/>
  <c r="K79" i="19"/>
  <c r="K79" i="23"/>
  <c r="K52" i="23"/>
  <c r="K57" i="24"/>
  <c r="K13" i="24"/>
  <c r="K52" i="29"/>
  <c r="K13" i="31"/>
  <c r="K22" i="9"/>
  <c r="K28" i="1"/>
  <c r="J98" i="19"/>
  <c r="K48" i="20"/>
  <c r="K36" i="20"/>
  <c r="K79" i="9"/>
  <c r="K28" i="29"/>
  <c r="K57" i="31"/>
  <c r="K52" i="19"/>
  <c r="K52" i="1"/>
  <c r="J98" i="14"/>
  <c r="K22" i="17"/>
  <c r="J98" i="9"/>
  <c r="K36" i="14"/>
  <c r="K48" i="9"/>
  <c r="K57" i="9"/>
  <c r="J98" i="23"/>
  <c r="K28" i="23"/>
  <c r="K22" i="27"/>
  <c r="K28" i="19"/>
  <c r="K79" i="17"/>
  <c r="K57" i="20"/>
  <c r="K79" i="27"/>
  <c r="J105" i="10" l="1"/>
  <c r="J107" i="10" l="1"/>
  <c r="J108" i="10"/>
  <c r="J101" i="10"/>
  <c r="J106" i="10"/>
  <c r="J104" i="10"/>
  <c r="J102" i="10"/>
  <c r="J103" i="10"/>
  <c r="J99" i="10"/>
  <c r="J100" i="10"/>
  <c r="K142" i="10" l="1"/>
  <c r="D110" i="10" l="1"/>
  <c r="D48" i="10"/>
  <c r="D36" i="10"/>
  <c r="D22" i="10"/>
  <c r="D13" i="10"/>
  <c r="D203" i="10"/>
  <c r="E48" i="10"/>
  <c r="F110" i="10"/>
  <c r="F98" i="10"/>
  <c r="F79" i="10"/>
  <c r="F57" i="10"/>
  <c r="F52" i="10"/>
  <c r="F36" i="10"/>
  <c r="F22" i="10"/>
  <c r="F13" i="10"/>
  <c r="G128" i="10"/>
  <c r="G122" i="10"/>
  <c r="G98" i="10"/>
  <c r="G79" i="10"/>
  <c r="G52" i="10"/>
  <c r="G36" i="10"/>
  <c r="G28" i="10"/>
  <c r="G13" i="10"/>
  <c r="H128" i="10"/>
  <c r="H122" i="10"/>
  <c r="H110" i="10"/>
  <c r="H98" i="10"/>
  <c r="H79" i="10"/>
  <c r="H52" i="10"/>
  <c r="H48" i="10"/>
  <c r="H36" i="10"/>
  <c r="H28" i="10"/>
  <c r="H22" i="10"/>
  <c r="I128" i="10"/>
  <c r="I122" i="10"/>
  <c r="I36" i="10"/>
  <c r="I22" i="10"/>
  <c r="I13" i="10"/>
  <c r="I203" i="10"/>
  <c r="F203" i="10"/>
  <c r="H203" i="10"/>
  <c r="G203" i="10"/>
  <c r="E203" i="10"/>
  <c r="F128" i="10"/>
  <c r="F122" i="10"/>
  <c r="G110" i="10"/>
  <c r="I110" i="10"/>
  <c r="I98" i="10"/>
  <c r="H57" i="10"/>
  <c r="G57" i="10"/>
  <c r="G48" i="10"/>
  <c r="I48" i="10"/>
  <c r="F48" i="10"/>
  <c r="I28" i="10"/>
  <c r="F28" i="10"/>
  <c r="G22" i="10"/>
  <c r="H13" i="10"/>
  <c r="K150" i="10"/>
  <c r="H195" i="10" l="1"/>
  <c r="F186" i="10"/>
  <c r="E138" i="10"/>
  <c r="D186" i="10"/>
  <c r="G166" i="10"/>
  <c r="J186" i="10"/>
  <c r="G195" i="10"/>
  <c r="F138" i="10"/>
  <c r="J152" i="10"/>
  <c r="H138" i="10"/>
  <c r="J166" i="10"/>
  <c r="H178" i="10"/>
  <c r="G186" i="10"/>
  <c r="G138" i="10"/>
  <c r="I186" i="10"/>
  <c r="I178" i="10"/>
  <c r="J138" i="10"/>
  <c r="I138" i="10"/>
  <c r="D138" i="10"/>
  <c r="J195" i="10"/>
  <c r="J203" i="10"/>
  <c r="I166" i="10"/>
  <c r="H159" i="10"/>
  <c r="H166" i="10"/>
  <c r="H186" i="10"/>
  <c r="G152" i="10"/>
  <c r="G159" i="10"/>
  <c r="G178" i="10"/>
  <c r="F152" i="10"/>
  <c r="F159" i="10"/>
  <c r="F166" i="10"/>
  <c r="F178" i="10"/>
  <c r="J48" i="10"/>
  <c r="J178" i="10"/>
  <c r="I52" i="10"/>
  <c r="I57" i="10"/>
  <c r="I79" i="10"/>
  <c r="I152" i="10"/>
  <c r="I159" i="10"/>
  <c r="I195" i="10"/>
  <c r="F195" i="10"/>
  <c r="J122" i="10"/>
  <c r="J159" i="10"/>
  <c r="H152" i="10"/>
  <c r="D152" i="10"/>
  <c r="E13" i="10"/>
  <c r="E22" i="10"/>
  <c r="E28" i="10"/>
  <c r="E52" i="10"/>
  <c r="E57" i="10"/>
  <c r="E79" i="10"/>
  <c r="E98" i="10"/>
  <c r="E110" i="10"/>
  <c r="E122" i="10"/>
  <c r="E128" i="10"/>
  <c r="E159" i="10"/>
  <c r="E166" i="10"/>
  <c r="E178" i="10"/>
  <c r="E186" i="10"/>
  <c r="D52" i="10"/>
  <c r="E36" i="10"/>
  <c r="E152" i="10"/>
  <c r="E195" i="10"/>
  <c r="D28" i="10"/>
  <c r="D57" i="10"/>
  <c r="D79" i="10"/>
  <c r="D98" i="10"/>
  <c r="D122" i="10"/>
  <c r="D128" i="10"/>
  <c r="D159" i="10"/>
  <c r="D166" i="10"/>
  <c r="D178" i="10"/>
  <c r="D195" i="10"/>
  <c r="J79" i="10"/>
  <c r="J36" i="10"/>
  <c r="J52" i="10"/>
  <c r="J13" i="10"/>
  <c r="J22" i="10"/>
  <c r="J28" i="10"/>
  <c r="J57" i="10"/>
  <c r="J98" i="10"/>
  <c r="J110" i="10"/>
  <c r="J128" i="10"/>
  <c r="K197" i="12" l="1"/>
  <c r="K196" i="12"/>
  <c r="K195" i="12"/>
  <c r="K194" i="12"/>
  <c r="H193" i="12"/>
  <c r="F193" i="12"/>
  <c r="J193" i="12"/>
  <c r="K193" i="12" s="1"/>
  <c r="K189" i="12"/>
  <c r="K187" i="12"/>
  <c r="K186" i="12"/>
  <c r="K185" i="12"/>
  <c r="K184" i="12"/>
  <c r="K183" i="12"/>
  <c r="K182" i="12"/>
  <c r="K181" i="12"/>
  <c r="H180" i="12"/>
  <c r="G180" i="12"/>
  <c r="F180" i="12"/>
  <c r="J180" i="12"/>
  <c r="K180" i="12" s="1"/>
  <c r="I174" i="12"/>
  <c r="K172" i="12"/>
  <c r="K171" i="12"/>
  <c r="K170" i="12"/>
  <c r="K169" i="12"/>
  <c r="K168" i="12"/>
  <c r="K167" i="12"/>
  <c r="K166" i="12"/>
  <c r="J164" i="12"/>
  <c r="K164" i="12" s="1"/>
  <c r="G164" i="12"/>
  <c r="F164" i="12"/>
  <c r="I164" i="12"/>
  <c r="K162" i="12"/>
  <c r="K161" i="12"/>
  <c r="K160" i="12"/>
  <c r="K159" i="12"/>
  <c r="K157" i="12"/>
  <c r="K156" i="12"/>
  <c r="K155" i="12"/>
  <c r="K154" i="12"/>
  <c r="F152" i="12"/>
  <c r="J152" i="12"/>
  <c r="K152" i="12" s="1"/>
  <c r="K148" i="12"/>
  <c r="K147" i="12"/>
  <c r="K146" i="12"/>
  <c r="K145" i="12"/>
  <c r="G143" i="12"/>
  <c r="K141" i="12"/>
  <c r="K140" i="12"/>
  <c r="K138" i="12"/>
  <c r="K136" i="12"/>
  <c r="I135" i="12"/>
  <c r="H135" i="12"/>
  <c r="G135" i="12"/>
  <c r="F135" i="12"/>
  <c r="E135" i="12"/>
  <c r="D135" i="12"/>
  <c r="K134" i="12"/>
  <c r="K133" i="12"/>
  <c r="G132" i="12"/>
  <c r="J132" i="12"/>
  <c r="K132" i="12" s="1"/>
  <c r="K131" i="12"/>
  <c r="K130" i="12"/>
  <c r="K129" i="12"/>
  <c r="G128" i="12"/>
  <c r="K127" i="12"/>
  <c r="K126" i="12"/>
  <c r="K125" i="12"/>
  <c r="K124" i="12"/>
  <c r="K123" i="12"/>
  <c r="G122" i="12"/>
  <c r="I122" i="12"/>
  <c r="F122" i="12"/>
  <c r="K119" i="12"/>
  <c r="K118" i="12"/>
  <c r="K117" i="12"/>
  <c r="K116" i="12"/>
  <c r="I115" i="12"/>
  <c r="G115" i="12"/>
  <c r="F115" i="12"/>
  <c r="J115" i="12"/>
  <c r="K115" i="12" s="1"/>
  <c r="H115" i="12"/>
  <c r="K113" i="12"/>
  <c r="K111" i="12"/>
  <c r="K110" i="12"/>
  <c r="K109" i="12"/>
  <c r="K108" i="12"/>
  <c r="K107" i="12"/>
  <c r="I106" i="12"/>
  <c r="H106" i="12"/>
  <c r="G106" i="12"/>
  <c r="F106" i="12"/>
  <c r="J106" i="12"/>
  <c r="K106" i="12" s="1"/>
  <c r="K104" i="12"/>
  <c r="K103" i="12"/>
  <c r="K102" i="12"/>
  <c r="K101" i="12"/>
  <c r="K100" i="12"/>
  <c r="I98" i="12"/>
  <c r="G98" i="12"/>
  <c r="K96" i="12"/>
  <c r="K95" i="12"/>
  <c r="K94" i="12"/>
  <c r="K93" i="12"/>
  <c r="K92" i="12"/>
  <c r="I91" i="12"/>
  <c r="G91" i="12"/>
  <c r="F91" i="12"/>
  <c r="J91" i="12"/>
  <c r="K91" i="12" s="1"/>
  <c r="F84" i="12"/>
  <c r="J84" i="12"/>
  <c r="K82" i="12"/>
  <c r="K80" i="12"/>
  <c r="K76" i="12"/>
  <c r="K75" i="12"/>
  <c r="K74" i="12"/>
  <c r="K73" i="12"/>
  <c r="K72" i="12"/>
  <c r="I70" i="12"/>
  <c r="H70" i="12"/>
  <c r="K68" i="12"/>
  <c r="K66" i="12"/>
  <c r="K65" i="12"/>
  <c r="K64" i="12"/>
  <c r="K63" i="12"/>
  <c r="J61" i="12"/>
  <c r="K61" i="12" s="1"/>
  <c r="H61" i="12"/>
  <c r="F61" i="12"/>
  <c r="E61" i="12"/>
  <c r="I61" i="12"/>
  <c r="K59" i="12"/>
  <c r="K57" i="12"/>
  <c r="K55" i="12"/>
  <c r="G48" i="12"/>
  <c r="K48" i="12"/>
  <c r="K44" i="12"/>
  <c r="K43" i="12"/>
  <c r="K42" i="12"/>
  <c r="K41" i="12"/>
  <c r="I38" i="12"/>
  <c r="K40" i="12"/>
  <c r="H38" i="12"/>
  <c r="G38" i="12"/>
  <c r="E38" i="12"/>
  <c r="D38" i="12"/>
  <c r="F38" i="12"/>
  <c r="K36" i="12"/>
  <c r="K35" i="12"/>
  <c r="K34" i="12"/>
  <c r="K33" i="12"/>
  <c r="H30" i="12"/>
  <c r="G30" i="12"/>
  <c r="F30" i="12"/>
  <c r="K31" i="12"/>
  <c r="K28" i="12"/>
  <c r="K26" i="12"/>
  <c r="K24" i="12"/>
  <c r="K23" i="12"/>
  <c r="K22" i="12"/>
  <c r="K21" i="12"/>
  <c r="K20" i="12"/>
  <c r="K19" i="12"/>
  <c r="K18" i="12"/>
  <c r="K17" i="12"/>
  <c r="H16" i="12"/>
  <c r="G16" i="12"/>
  <c r="F16" i="12"/>
  <c r="E16" i="12"/>
  <c r="I16" i="12"/>
  <c r="K14" i="12"/>
  <c r="K13" i="12"/>
  <c r="K12" i="12"/>
  <c r="G11" i="12"/>
  <c r="K197" i="2"/>
  <c r="K196" i="2"/>
  <c r="K195" i="2"/>
  <c r="K194" i="2"/>
  <c r="K189" i="2"/>
  <c r="K187" i="2"/>
  <c r="K186" i="2"/>
  <c r="K185" i="2"/>
  <c r="K184" i="2"/>
  <c r="K183" i="2"/>
  <c r="K182" i="2"/>
  <c r="K181" i="2"/>
  <c r="K172" i="2"/>
  <c r="K171" i="2"/>
  <c r="K170" i="2"/>
  <c r="K169" i="2"/>
  <c r="K168" i="2"/>
  <c r="K167" i="2"/>
  <c r="K166" i="2"/>
  <c r="K165" i="2"/>
  <c r="K162" i="2"/>
  <c r="K161" i="2"/>
  <c r="K160" i="2"/>
  <c r="K159" i="2"/>
  <c r="K157" i="2"/>
  <c r="K156" i="2"/>
  <c r="K155" i="2"/>
  <c r="K148" i="2"/>
  <c r="K147" i="2"/>
  <c r="K146" i="2"/>
  <c r="K145" i="2"/>
  <c r="K144" i="2"/>
  <c r="K141" i="2"/>
  <c r="K140" i="2"/>
  <c r="K138" i="2"/>
  <c r="K136" i="2"/>
  <c r="I135" i="2"/>
  <c r="H135" i="2"/>
  <c r="G135" i="2"/>
  <c r="F135" i="2"/>
  <c r="E135" i="2"/>
  <c r="D135" i="2"/>
  <c r="K134" i="2"/>
  <c r="K133" i="2"/>
  <c r="D132" i="2"/>
  <c r="K131" i="2"/>
  <c r="K130" i="2"/>
  <c r="K129" i="2"/>
  <c r="K127" i="2"/>
  <c r="K126" i="2"/>
  <c r="K125" i="2"/>
  <c r="K124" i="2"/>
  <c r="K123" i="2"/>
  <c r="K119" i="2"/>
  <c r="K118" i="2"/>
  <c r="K117" i="2"/>
  <c r="K116" i="2"/>
  <c r="K113" i="2"/>
  <c r="K111" i="2"/>
  <c r="K110" i="2"/>
  <c r="K109" i="2"/>
  <c r="K108" i="2"/>
  <c r="K104" i="2"/>
  <c r="K103" i="2"/>
  <c r="K102" i="2"/>
  <c r="K101" i="2"/>
  <c r="K100" i="2"/>
  <c r="K99" i="2"/>
  <c r="K96" i="2"/>
  <c r="K95" i="2"/>
  <c r="K94" i="2"/>
  <c r="K93" i="2"/>
  <c r="K82" i="2"/>
  <c r="K80" i="2"/>
  <c r="K76" i="2"/>
  <c r="K75" i="2"/>
  <c r="K74" i="2"/>
  <c r="K73" i="2"/>
  <c r="K72" i="2"/>
  <c r="K71" i="2"/>
  <c r="K68" i="2"/>
  <c r="K66" i="2"/>
  <c r="K65" i="2"/>
  <c r="K64" i="2"/>
  <c r="K63" i="2"/>
  <c r="K59" i="2"/>
  <c r="K57" i="2"/>
  <c r="K55" i="2"/>
  <c r="K44" i="2"/>
  <c r="K43" i="2"/>
  <c r="K42" i="2"/>
  <c r="K41" i="2"/>
  <c r="K36" i="2"/>
  <c r="K35" i="2"/>
  <c r="K34" i="2"/>
  <c r="K33" i="2"/>
  <c r="K32" i="2"/>
  <c r="K31" i="2"/>
  <c r="K28" i="2"/>
  <c r="K26" i="2"/>
  <c r="K24" i="2"/>
  <c r="K23" i="2"/>
  <c r="K22" i="2"/>
  <c r="K21" i="2"/>
  <c r="K20" i="2"/>
  <c r="K19" i="2"/>
  <c r="K18" i="2"/>
  <c r="K17" i="2"/>
  <c r="D16" i="2"/>
  <c r="K14" i="2"/>
  <c r="K13" i="2"/>
  <c r="K12" i="2"/>
  <c r="K197" i="13"/>
  <c r="K196" i="13"/>
  <c r="K195" i="13"/>
  <c r="K194" i="13"/>
  <c r="K189" i="13"/>
  <c r="K187" i="13"/>
  <c r="K186" i="13"/>
  <c r="K185" i="13"/>
  <c r="K184" i="13"/>
  <c r="K183" i="13"/>
  <c r="K182" i="13"/>
  <c r="K181" i="13"/>
  <c r="K172" i="13"/>
  <c r="K171" i="13"/>
  <c r="K170" i="13"/>
  <c r="K169" i="13"/>
  <c r="K168" i="13"/>
  <c r="K167" i="13"/>
  <c r="K166" i="13"/>
  <c r="K162" i="13"/>
  <c r="K161" i="13"/>
  <c r="K160" i="13"/>
  <c r="K159" i="13"/>
  <c r="K157" i="13"/>
  <c r="K156" i="13"/>
  <c r="K155" i="13"/>
  <c r="K148" i="13"/>
  <c r="K147" i="13"/>
  <c r="K146" i="13"/>
  <c r="K145" i="13"/>
  <c r="K141" i="13"/>
  <c r="K140" i="13"/>
  <c r="K138" i="13"/>
  <c r="K136" i="13"/>
  <c r="I135" i="13"/>
  <c r="H135" i="13"/>
  <c r="G135" i="13"/>
  <c r="F135" i="13"/>
  <c r="E135" i="13"/>
  <c r="D135" i="13"/>
  <c r="K134" i="13"/>
  <c r="K133" i="13"/>
  <c r="G132" i="13"/>
  <c r="K131" i="13"/>
  <c r="K130" i="13"/>
  <c r="K129" i="13"/>
  <c r="K127" i="13"/>
  <c r="K126" i="13"/>
  <c r="K125" i="13"/>
  <c r="K124" i="13"/>
  <c r="K123" i="13"/>
  <c r="K119" i="13"/>
  <c r="K118" i="13"/>
  <c r="K117" i="13"/>
  <c r="K116" i="13"/>
  <c r="K113" i="13"/>
  <c r="K111" i="13"/>
  <c r="K110" i="13"/>
  <c r="K109" i="13"/>
  <c r="K108" i="13"/>
  <c r="K104" i="13"/>
  <c r="K103" i="13"/>
  <c r="K102" i="13"/>
  <c r="K101" i="13"/>
  <c r="K100" i="13"/>
  <c r="K96" i="13"/>
  <c r="K95" i="13"/>
  <c r="K94" i="13"/>
  <c r="K93" i="13"/>
  <c r="K82" i="13"/>
  <c r="K80" i="13"/>
  <c r="K76" i="13"/>
  <c r="K75" i="13"/>
  <c r="K74" i="13"/>
  <c r="K73" i="13"/>
  <c r="K72" i="13"/>
  <c r="K71" i="13"/>
  <c r="K68" i="13"/>
  <c r="K66" i="13"/>
  <c r="K65" i="13"/>
  <c r="K64" i="13"/>
  <c r="K63" i="13"/>
  <c r="K62" i="13"/>
  <c r="K59" i="13"/>
  <c r="K57" i="13"/>
  <c r="K55" i="13"/>
  <c r="K44" i="13"/>
  <c r="K43" i="13"/>
  <c r="K42" i="13"/>
  <c r="K41" i="13"/>
  <c r="K40" i="13"/>
  <c r="K36" i="13"/>
  <c r="K35" i="13"/>
  <c r="K34" i="13"/>
  <c r="K33" i="13"/>
  <c r="K31" i="13"/>
  <c r="K28" i="13"/>
  <c r="K26" i="13"/>
  <c r="K24" i="13"/>
  <c r="K23" i="13"/>
  <c r="K22" i="13"/>
  <c r="K21" i="13"/>
  <c r="K20" i="13"/>
  <c r="K19" i="13"/>
  <c r="K18" i="13"/>
  <c r="K17" i="13"/>
  <c r="K14" i="13"/>
  <c r="K13" i="13"/>
  <c r="K12" i="13"/>
  <c r="K197" i="18"/>
  <c r="K196" i="18"/>
  <c r="K195" i="18"/>
  <c r="K189" i="18"/>
  <c r="K187" i="18"/>
  <c r="K186" i="18"/>
  <c r="K185" i="18"/>
  <c r="K184" i="18"/>
  <c r="K183" i="18"/>
  <c r="K182" i="18"/>
  <c r="K172" i="18"/>
  <c r="K171" i="18"/>
  <c r="K170" i="18"/>
  <c r="K169" i="18"/>
  <c r="K168" i="18"/>
  <c r="K167" i="18"/>
  <c r="K166" i="18"/>
  <c r="K165" i="18"/>
  <c r="K162" i="18"/>
  <c r="K161" i="18"/>
  <c r="K160" i="18"/>
  <c r="K159" i="18"/>
  <c r="K157" i="18"/>
  <c r="K156" i="18"/>
  <c r="K155" i="18"/>
  <c r="K154" i="18"/>
  <c r="K148" i="18"/>
  <c r="K147" i="18"/>
  <c r="K146" i="18"/>
  <c r="K145" i="18"/>
  <c r="K141" i="18"/>
  <c r="K140" i="18"/>
  <c r="K138" i="18"/>
  <c r="K136" i="18"/>
  <c r="I135" i="18"/>
  <c r="H135" i="18"/>
  <c r="G135" i="18"/>
  <c r="F135" i="18"/>
  <c r="E135" i="18"/>
  <c r="D135" i="18"/>
  <c r="K134" i="18"/>
  <c r="K133" i="18"/>
  <c r="K131" i="18"/>
  <c r="K130" i="18"/>
  <c r="K129" i="18"/>
  <c r="K127" i="18"/>
  <c r="K126" i="18"/>
  <c r="K125" i="18"/>
  <c r="K124" i="18"/>
  <c r="K123" i="18"/>
  <c r="K119" i="18"/>
  <c r="K118" i="18"/>
  <c r="K117" i="18"/>
  <c r="K116" i="18"/>
  <c r="K113" i="18"/>
  <c r="K111" i="18"/>
  <c r="K110" i="18"/>
  <c r="K109" i="18"/>
  <c r="K108" i="18"/>
  <c r="K107" i="18"/>
  <c r="K104" i="18"/>
  <c r="K103" i="18"/>
  <c r="K102" i="18"/>
  <c r="K101" i="18"/>
  <c r="K100" i="18"/>
  <c r="K99" i="18"/>
  <c r="K96" i="18"/>
  <c r="K95" i="18"/>
  <c r="K94" i="18"/>
  <c r="K93" i="18"/>
  <c r="K92" i="18"/>
  <c r="K82" i="18"/>
  <c r="K80" i="18"/>
  <c r="K76" i="18"/>
  <c r="K75" i="18"/>
  <c r="K74" i="18"/>
  <c r="K73" i="18"/>
  <c r="K72" i="18"/>
  <c r="K71" i="18"/>
  <c r="K68" i="18"/>
  <c r="K66" i="18"/>
  <c r="K65" i="18"/>
  <c r="K64" i="18"/>
  <c r="K63" i="18"/>
  <c r="K62" i="18"/>
  <c r="K59" i="18"/>
  <c r="K57" i="18"/>
  <c r="K55" i="18"/>
  <c r="K44" i="18"/>
  <c r="K42" i="18"/>
  <c r="K41" i="18"/>
  <c r="K40" i="18"/>
  <c r="K36" i="18"/>
  <c r="K35" i="18"/>
  <c r="K34" i="18"/>
  <c r="K33" i="18"/>
  <c r="K31" i="18"/>
  <c r="K28" i="18"/>
  <c r="K26" i="18"/>
  <c r="K24" i="18"/>
  <c r="K23" i="18"/>
  <c r="K22" i="18"/>
  <c r="K21" i="18"/>
  <c r="K20" i="18"/>
  <c r="K19" i="18"/>
  <c r="K18" i="18"/>
  <c r="K17" i="18"/>
  <c r="K14" i="18"/>
  <c r="K13" i="18"/>
  <c r="K12" i="18"/>
  <c r="K197" i="21"/>
  <c r="K196" i="21"/>
  <c r="K195" i="21"/>
  <c r="K194" i="21"/>
  <c r="K189" i="21"/>
  <c r="K187" i="21"/>
  <c r="K186" i="21"/>
  <c r="K185" i="21"/>
  <c r="K184" i="21"/>
  <c r="K183" i="21"/>
  <c r="K182" i="21"/>
  <c r="K181" i="21"/>
  <c r="K172" i="21"/>
  <c r="K171" i="21"/>
  <c r="K170" i="21"/>
  <c r="K169" i="21"/>
  <c r="K168" i="21"/>
  <c r="K167" i="21"/>
  <c r="K166" i="21"/>
  <c r="K162" i="21"/>
  <c r="K161" i="21"/>
  <c r="K160" i="21"/>
  <c r="K159" i="21"/>
  <c r="K157" i="21"/>
  <c r="K156" i="21"/>
  <c r="K155" i="21"/>
  <c r="K154" i="21"/>
  <c r="K148" i="21"/>
  <c r="K147" i="21"/>
  <c r="K146" i="21"/>
  <c r="K145" i="21"/>
  <c r="K141" i="21"/>
  <c r="K140" i="21"/>
  <c r="K138" i="21"/>
  <c r="K136" i="21"/>
  <c r="I135" i="21"/>
  <c r="H135" i="21"/>
  <c r="G135" i="21"/>
  <c r="F135" i="21"/>
  <c r="E135" i="21"/>
  <c r="D135" i="21"/>
  <c r="K134" i="21"/>
  <c r="K133" i="21"/>
  <c r="K131" i="21"/>
  <c r="K130" i="21"/>
  <c r="K129" i="21"/>
  <c r="K127" i="21"/>
  <c r="K126" i="21"/>
  <c r="K125" i="21"/>
  <c r="K124" i="21"/>
  <c r="K123" i="21"/>
  <c r="K119" i="21"/>
  <c r="K118" i="21"/>
  <c r="K117" i="21"/>
  <c r="K116" i="21"/>
  <c r="K113" i="21"/>
  <c r="K111" i="21"/>
  <c r="K110" i="21"/>
  <c r="K109" i="21"/>
  <c r="K108" i="21"/>
  <c r="K107" i="21"/>
  <c r="K104" i="21"/>
  <c r="K103" i="21"/>
  <c r="K102" i="21"/>
  <c r="K101" i="21"/>
  <c r="K100" i="21"/>
  <c r="K96" i="21"/>
  <c r="K95" i="21"/>
  <c r="K94" i="21"/>
  <c r="K93" i="21"/>
  <c r="K92" i="21"/>
  <c r="K82" i="21"/>
  <c r="K80" i="21"/>
  <c r="K76" i="21"/>
  <c r="K75" i="21"/>
  <c r="K74" i="21"/>
  <c r="K73" i="21"/>
  <c r="K72" i="21"/>
  <c r="K68" i="21"/>
  <c r="K66" i="21"/>
  <c r="K65" i="21"/>
  <c r="K64" i="21"/>
  <c r="K63" i="21"/>
  <c r="K59" i="21"/>
  <c r="K57" i="21"/>
  <c r="K55" i="21"/>
  <c r="K44" i="21"/>
  <c r="K43" i="21"/>
  <c r="K42" i="21"/>
  <c r="K41" i="21"/>
  <c r="K40" i="21"/>
  <c r="K36" i="21"/>
  <c r="K35" i="21"/>
  <c r="K34" i="21"/>
  <c r="K33" i="21"/>
  <c r="K32" i="21"/>
  <c r="K31" i="21"/>
  <c r="K28" i="21"/>
  <c r="K26" i="21"/>
  <c r="K24" i="21"/>
  <c r="K23" i="21"/>
  <c r="K22" i="21"/>
  <c r="K21" i="21"/>
  <c r="K20" i="21"/>
  <c r="K19" i="21"/>
  <c r="K18" i="21"/>
  <c r="K17" i="21"/>
  <c r="K14" i="21"/>
  <c r="K13" i="21"/>
  <c r="K12" i="21"/>
  <c r="K197" i="22"/>
  <c r="K196" i="22"/>
  <c r="K195" i="22"/>
  <c r="K189" i="22"/>
  <c r="K187" i="22"/>
  <c r="K186" i="22"/>
  <c r="K185" i="22"/>
  <c r="K184" i="22"/>
  <c r="K183" i="22"/>
  <c r="K182" i="22"/>
  <c r="K172" i="22"/>
  <c r="K171" i="22"/>
  <c r="K170" i="22"/>
  <c r="K169" i="22"/>
  <c r="K168" i="22"/>
  <c r="K167" i="22"/>
  <c r="K166" i="22"/>
  <c r="K165" i="22"/>
  <c r="K162" i="22"/>
  <c r="K161" i="22"/>
  <c r="K160" i="22"/>
  <c r="K159" i="22"/>
  <c r="K157" i="22"/>
  <c r="K156" i="22"/>
  <c r="K155" i="22"/>
  <c r="K148" i="22"/>
  <c r="K147" i="22"/>
  <c r="K146" i="22"/>
  <c r="K145" i="22"/>
  <c r="K144" i="22"/>
  <c r="K141" i="22"/>
  <c r="K140" i="22"/>
  <c r="K138" i="22"/>
  <c r="K136" i="22"/>
  <c r="I135" i="22"/>
  <c r="H135" i="22"/>
  <c r="G135" i="22"/>
  <c r="F135" i="22"/>
  <c r="E135" i="22"/>
  <c r="D135" i="22"/>
  <c r="K134" i="22"/>
  <c r="K131" i="22"/>
  <c r="K130" i="22"/>
  <c r="K127" i="22"/>
  <c r="K126" i="22"/>
  <c r="K125" i="22"/>
  <c r="K124" i="22"/>
  <c r="K123" i="22"/>
  <c r="K119" i="22"/>
  <c r="K118" i="22"/>
  <c r="K117" i="22"/>
  <c r="K113" i="22"/>
  <c r="K111" i="22"/>
  <c r="K110" i="22"/>
  <c r="K109" i="22"/>
  <c r="K108" i="22"/>
  <c r="K104" i="22"/>
  <c r="K103" i="22"/>
  <c r="K102" i="22"/>
  <c r="K101" i="22"/>
  <c r="K100" i="22"/>
  <c r="K99" i="22"/>
  <c r="K96" i="22"/>
  <c r="K95" i="22"/>
  <c r="K94" i="22"/>
  <c r="K93" i="22"/>
  <c r="K80" i="22"/>
  <c r="K76" i="22"/>
  <c r="K75" i="22"/>
  <c r="K74" i="22"/>
  <c r="K73" i="22"/>
  <c r="K72" i="22"/>
  <c r="K71" i="22"/>
  <c r="K68" i="22"/>
  <c r="K66" i="22"/>
  <c r="K65" i="22"/>
  <c r="K64" i="22"/>
  <c r="K63" i="22"/>
  <c r="K62" i="22"/>
  <c r="K59" i="22"/>
  <c r="K57" i="22"/>
  <c r="K55" i="22"/>
  <c r="K44" i="22"/>
  <c r="K43" i="22"/>
  <c r="K42" i="22"/>
  <c r="K41" i="22"/>
  <c r="K40" i="22"/>
  <c r="K36" i="22"/>
  <c r="K35" i="22"/>
  <c r="K34" i="22"/>
  <c r="K33" i="22"/>
  <c r="K31" i="22"/>
  <c r="K28" i="22"/>
  <c r="K26" i="22"/>
  <c r="K24" i="22"/>
  <c r="K23" i="22"/>
  <c r="K22" i="22"/>
  <c r="K21" i="22"/>
  <c r="K20" i="22"/>
  <c r="K19" i="22"/>
  <c r="K18" i="22"/>
  <c r="K17" i="22"/>
  <c r="K14" i="22"/>
  <c r="K13" i="22"/>
  <c r="K12" i="22"/>
  <c r="K197" i="25"/>
  <c r="K196" i="25"/>
  <c r="K195" i="25"/>
  <c r="K189" i="25"/>
  <c r="K187" i="25"/>
  <c r="K186" i="25"/>
  <c r="K185" i="25"/>
  <c r="K184" i="25"/>
  <c r="K183" i="25"/>
  <c r="K182" i="25"/>
  <c r="K181" i="25"/>
  <c r="K172" i="25"/>
  <c r="K171" i="25"/>
  <c r="K170" i="25"/>
  <c r="K169" i="25"/>
  <c r="K168" i="25"/>
  <c r="K167" i="25"/>
  <c r="K166" i="25"/>
  <c r="K165" i="25"/>
  <c r="K162" i="25"/>
  <c r="K161" i="25"/>
  <c r="K160" i="25"/>
  <c r="K159" i="25"/>
  <c r="K157" i="25"/>
  <c r="K156" i="25"/>
  <c r="K155" i="25"/>
  <c r="K148" i="25"/>
  <c r="K147" i="25"/>
  <c r="K146" i="25"/>
  <c r="K145" i="25"/>
  <c r="K144" i="25"/>
  <c r="K141" i="25"/>
  <c r="K140" i="25"/>
  <c r="K138" i="25"/>
  <c r="K136" i="25"/>
  <c r="I135" i="25"/>
  <c r="H135" i="25"/>
  <c r="G135" i="25"/>
  <c r="F135" i="25"/>
  <c r="E135" i="25"/>
  <c r="D135" i="25"/>
  <c r="K134" i="25"/>
  <c r="K133" i="25"/>
  <c r="K131" i="25"/>
  <c r="K130" i="25"/>
  <c r="K129" i="25"/>
  <c r="K127" i="25"/>
  <c r="K126" i="25"/>
  <c r="K125" i="25"/>
  <c r="K124" i="25"/>
  <c r="K123" i="25"/>
  <c r="K119" i="25"/>
  <c r="K118" i="25"/>
  <c r="K117" i="25"/>
  <c r="K116" i="25"/>
  <c r="K113" i="25"/>
  <c r="K111" i="25"/>
  <c r="K110" i="25"/>
  <c r="K109" i="25"/>
  <c r="K108" i="25"/>
  <c r="K104" i="25"/>
  <c r="K103" i="25"/>
  <c r="K102" i="25"/>
  <c r="K101" i="25"/>
  <c r="K100" i="25"/>
  <c r="K96" i="25"/>
  <c r="K95" i="25"/>
  <c r="K94" i="25"/>
  <c r="K93" i="25"/>
  <c r="K80" i="25"/>
  <c r="K76" i="25"/>
  <c r="K75" i="25"/>
  <c r="K74" i="25"/>
  <c r="K73" i="25"/>
  <c r="K72" i="25"/>
  <c r="K71" i="25"/>
  <c r="K68" i="25"/>
  <c r="K66" i="25"/>
  <c r="K65" i="25"/>
  <c r="K64" i="25"/>
  <c r="K63" i="25"/>
  <c r="K59" i="25"/>
  <c r="K57" i="25"/>
  <c r="K55" i="25"/>
  <c r="K44" i="25"/>
  <c r="K43" i="25"/>
  <c r="K42" i="25"/>
  <c r="K41" i="25"/>
  <c r="K40" i="25"/>
  <c r="K36" i="25"/>
  <c r="K35" i="25"/>
  <c r="K34" i="25"/>
  <c r="K33" i="25"/>
  <c r="K31" i="25"/>
  <c r="K28" i="25"/>
  <c r="K26" i="25"/>
  <c r="K24" i="25"/>
  <c r="K23" i="25"/>
  <c r="K22" i="25"/>
  <c r="K21" i="25"/>
  <c r="K20" i="25"/>
  <c r="K19" i="25"/>
  <c r="K18" i="25"/>
  <c r="K17" i="25"/>
  <c r="D16" i="25"/>
  <c r="K14" i="25"/>
  <c r="K13" i="25"/>
  <c r="K12" i="25"/>
  <c r="K197" i="26"/>
  <c r="K196" i="26"/>
  <c r="K195" i="26"/>
  <c r="K189" i="26"/>
  <c r="K187" i="26"/>
  <c r="K186" i="26"/>
  <c r="K185" i="26"/>
  <c r="K184" i="26"/>
  <c r="K183" i="26"/>
  <c r="K182" i="26"/>
  <c r="K172" i="26"/>
  <c r="K171" i="26"/>
  <c r="K170" i="26"/>
  <c r="K169" i="26"/>
  <c r="K168" i="26"/>
  <c r="K167" i="26"/>
  <c r="K166" i="26"/>
  <c r="K162" i="26"/>
  <c r="K161" i="26"/>
  <c r="K160" i="26"/>
  <c r="K159" i="26"/>
  <c r="K157" i="26"/>
  <c r="K156" i="26"/>
  <c r="K155" i="26"/>
  <c r="K154" i="26"/>
  <c r="K148" i="26"/>
  <c r="K147" i="26"/>
  <c r="K146" i="26"/>
  <c r="K145" i="26"/>
  <c r="K141" i="26"/>
  <c r="K140" i="26"/>
  <c r="K138" i="26"/>
  <c r="K136" i="26"/>
  <c r="I135" i="26"/>
  <c r="H135" i="26"/>
  <c r="G135" i="26"/>
  <c r="F135" i="26"/>
  <c r="E135" i="26"/>
  <c r="D135" i="26"/>
  <c r="K134" i="26"/>
  <c r="K133" i="26"/>
  <c r="K131" i="26"/>
  <c r="K130" i="26"/>
  <c r="K129" i="26"/>
  <c r="K127" i="26"/>
  <c r="K126" i="26"/>
  <c r="K125" i="26"/>
  <c r="K124" i="26"/>
  <c r="K123" i="26"/>
  <c r="K119" i="26"/>
  <c r="K118" i="26"/>
  <c r="K117" i="26"/>
  <c r="K116" i="26"/>
  <c r="K113" i="26"/>
  <c r="K111" i="26"/>
  <c r="K110" i="26"/>
  <c r="K109" i="26"/>
  <c r="K108" i="26"/>
  <c r="K107" i="26"/>
  <c r="K104" i="26"/>
  <c r="K103" i="26"/>
  <c r="K102" i="26"/>
  <c r="K101" i="26"/>
  <c r="K100" i="26"/>
  <c r="K96" i="26"/>
  <c r="K95" i="26"/>
  <c r="K94" i="26"/>
  <c r="K93" i="26"/>
  <c r="K92" i="26"/>
  <c r="K82" i="26"/>
  <c r="K80" i="26"/>
  <c r="K76" i="26"/>
  <c r="K75" i="26"/>
  <c r="K74" i="26"/>
  <c r="K73" i="26"/>
  <c r="K72" i="26"/>
  <c r="K68" i="26"/>
  <c r="K66" i="26"/>
  <c r="K65" i="26"/>
  <c r="K64" i="26"/>
  <c r="K63" i="26"/>
  <c r="K59" i="26"/>
  <c r="K57" i="26"/>
  <c r="K55" i="26"/>
  <c r="K44" i="26"/>
  <c r="K43" i="26"/>
  <c r="K42" i="26"/>
  <c r="K41" i="26"/>
  <c r="K36" i="26"/>
  <c r="K35" i="26"/>
  <c r="K34" i="26"/>
  <c r="K33" i="26"/>
  <c r="K32" i="26"/>
  <c r="K31" i="26"/>
  <c r="K28" i="26"/>
  <c r="K26" i="26"/>
  <c r="K24" i="26"/>
  <c r="K23" i="26"/>
  <c r="K22" i="26"/>
  <c r="K21" i="26"/>
  <c r="K20" i="26"/>
  <c r="K19" i="26"/>
  <c r="K18" i="26"/>
  <c r="K17" i="26"/>
  <c r="K14" i="26"/>
  <c r="K13" i="26"/>
  <c r="K12" i="26"/>
  <c r="D11" i="26"/>
  <c r="K197" i="28"/>
  <c r="K196" i="28"/>
  <c r="K195" i="28"/>
  <c r="K189" i="28"/>
  <c r="K187" i="28"/>
  <c r="K186" i="28"/>
  <c r="K185" i="28"/>
  <c r="K184" i="28"/>
  <c r="K183" i="28"/>
  <c r="K182" i="28"/>
  <c r="K181" i="28"/>
  <c r="K172" i="28"/>
  <c r="K171" i="28"/>
  <c r="K170" i="28"/>
  <c r="K169" i="28"/>
  <c r="K168" i="28"/>
  <c r="K167" i="28"/>
  <c r="K166" i="28"/>
  <c r="K165" i="28"/>
  <c r="K162" i="28"/>
  <c r="K161" i="28"/>
  <c r="K160" i="28"/>
  <c r="K159" i="28"/>
  <c r="K157" i="28"/>
  <c r="K156" i="28"/>
  <c r="K155" i="28"/>
  <c r="K148" i="28"/>
  <c r="K147" i="28"/>
  <c r="K146" i="28"/>
  <c r="K145" i="28"/>
  <c r="K144" i="28"/>
  <c r="K141" i="28"/>
  <c r="K140" i="28"/>
  <c r="K138" i="28"/>
  <c r="K136" i="28"/>
  <c r="I135" i="28"/>
  <c r="H135" i="28"/>
  <c r="G135" i="28"/>
  <c r="F135" i="28"/>
  <c r="E135" i="28"/>
  <c r="D135" i="28"/>
  <c r="K134" i="28"/>
  <c r="K133" i="28"/>
  <c r="K131" i="28"/>
  <c r="K130" i="28"/>
  <c r="K129" i="28"/>
  <c r="K127" i="28"/>
  <c r="K126" i="28"/>
  <c r="K125" i="28"/>
  <c r="K124" i="28"/>
  <c r="K123" i="28"/>
  <c r="K119" i="28"/>
  <c r="K118" i="28"/>
  <c r="K117" i="28"/>
  <c r="K116" i="28"/>
  <c r="K113" i="28"/>
  <c r="K111" i="28"/>
  <c r="K110" i="28"/>
  <c r="K109" i="28"/>
  <c r="K108" i="28"/>
  <c r="K104" i="28"/>
  <c r="K103" i="28"/>
  <c r="K102" i="28"/>
  <c r="K101" i="28"/>
  <c r="K100" i="28"/>
  <c r="K99" i="28"/>
  <c r="K96" i="28"/>
  <c r="K95" i="28"/>
  <c r="K94" i="28"/>
  <c r="K93" i="28"/>
  <c r="K80" i="28"/>
  <c r="K76" i="28"/>
  <c r="K75" i="28"/>
  <c r="K74" i="28"/>
  <c r="K73" i="28"/>
  <c r="K72" i="28"/>
  <c r="K71" i="28"/>
  <c r="K68" i="28"/>
  <c r="K66" i="28"/>
  <c r="K65" i="28"/>
  <c r="K64" i="28"/>
  <c r="K63" i="28"/>
  <c r="K62" i="28"/>
  <c r="K59" i="28"/>
  <c r="K57" i="28"/>
  <c r="K55" i="28"/>
  <c r="K44" i="28"/>
  <c r="K43" i="28"/>
  <c r="K42" i="28"/>
  <c r="K41" i="28"/>
  <c r="K40" i="28"/>
  <c r="K36" i="28"/>
  <c r="K35" i="28"/>
  <c r="K34" i="28"/>
  <c r="K33" i="28"/>
  <c r="K32" i="28"/>
  <c r="K31" i="28"/>
  <c r="K28" i="28"/>
  <c r="K26" i="28"/>
  <c r="K24" i="28"/>
  <c r="K23" i="28"/>
  <c r="K22" i="28"/>
  <c r="K21" i="28"/>
  <c r="K20" i="28"/>
  <c r="K19" i="28"/>
  <c r="K18" i="28"/>
  <c r="K17" i="28"/>
  <c r="K14" i="28"/>
  <c r="K13" i="28"/>
  <c r="K12" i="28"/>
  <c r="K197" i="30"/>
  <c r="K196" i="30"/>
  <c r="K195" i="30"/>
  <c r="K194" i="30"/>
  <c r="K189" i="30"/>
  <c r="K187" i="30"/>
  <c r="K186" i="30"/>
  <c r="K185" i="30"/>
  <c r="K184" i="30"/>
  <c r="K183" i="30"/>
  <c r="K182" i="30"/>
  <c r="K181" i="30"/>
  <c r="K172" i="30"/>
  <c r="K171" i="30"/>
  <c r="K170" i="30"/>
  <c r="K169" i="30"/>
  <c r="K168" i="30"/>
  <c r="K167" i="30"/>
  <c r="K166" i="30"/>
  <c r="K162" i="30"/>
  <c r="K161" i="30"/>
  <c r="K160" i="30"/>
  <c r="K159" i="30"/>
  <c r="K157" i="30"/>
  <c r="K156" i="30"/>
  <c r="K155" i="30"/>
  <c r="K154" i="30"/>
  <c r="K148" i="30"/>
  <c r="K147" i="30"/>
  <c r="K146" i="30"/>
  <c r="K145" i="30"/>
  <c r="K141" i="30"/>
  <c r="K140" i="30"/>
  <c r="K138" i="30"/>
  <c r="K136" i="30"/>
  <c r="I135" i="30"/>
  <c r="H135" i="30"/>
  <c r="G135" i="30"/>
  <c r="F135" i="30"/>
  <c r="E135" i="30"/>
  <c r="D135" i="30"/>
  <c r="K134" i="30"/>
  <c r="K133" i="30"/>
  <c r="K131" i="30"/>
  <c r="K130" i="30"/>
  <c r="K129" i="30"/>
  <c r="K127" i="30"/>
  <c r="K126" i="30"/>
  <c r="K125" i="30"/>
  <c r="K124" i="30"/>
  <c r="K123" i="30"/>
  <c r="K119" i="30"/>
  <c r="K118" i="30"/>
  <c r="K117" i="30"/>
  <c r="K116" i="30"/>
  <c r="K113" i="30"/>
  <c r="K111" i="30"/>
  <c r="K110" i="30"/>
  <c r="K109" i="30"/>
  <c r="K108" i="30"/>
  <c r="K107" i="30"/>
  <c r="K104" i="30"/>
  <c r="K103" i="30"/>
  <c r="K102" i="30"/>
  <c r="K101" i="30"/>
  <c r="K100" i="30"/>
  <c r="K96" i="30"/>
  <c r="K95" i="30"/>
  <c r="K94" i="30"/>
  <c r="K93" i="30"/>
  <c r="K92" i="30"/>
  <c r="K82" i="30"/>
  <c r="K80" i="30"/>
  <c r="K76" i="30"/>
  <c r="K75" i="30"/>
  <c r="K74" i="30"/>
  <c r="K73" i="30"/>
  <c r="K72" i="30"/>
  <c r="K68" i="30"/>
  <c r="K66" i="30"/>
  <c r="K65" i="30"/>
  <c r="K64" i="30"/>
  <c r="K63" i="30"/>
  <c r="K59" i="30"/>
  <c r="K57" i="30"/>
  <c r="K55" i="30"/>
  <c r="K44" i="30"/>
  <c r="K43" i="30"/>
  <c r="K42" i="30"/>
  <c r="K41" i="30"/>
  <c r="K40" i="30"/>
  <c r="K36" i="30"/>
  <c r="K35" i="30"/>
  <c r="K34" i="30"/>
  <c r="K33" i="30"/>
  <c r="K31" i="30"/>
  <c r="K28" i="30"/>
  <c r="K26" i="30"/>
  <c r="K24" i="30"/>
  <c r="K23" i="30"/>
  <c r="K22" i="30"/>
  <c r="K21" i="30"/>
  <c r="K20" i="30"/>
  <c r="K19" i="30"/>
  <c r="K18" i="30"/>
  <c r="K17" i="30"/>
  <c r="K14" i="30"/>
  <c r="K13" i="30"/>
  <c r="K12" i="30"/>
  <c r="K197" i="11"/>
  <c r="K196" i="11"/>
  <c r="K195" i="11"/>
  <c r="H193" i="11"/>
  <c r="K189" i="11"/>
  <c r="K187" i="11"/>
  <c r="K186" i="11"/>
  <c r="K185" i="11"/>
  <c r="K184" i="11"/>
  <c r="K183" i="11"/>
  <c r="K182" i="11"/>
  <c r="H174" i="11"/>
  <c r="G174" i="11"/>
  <c r="K172" i="11"/>
  <c r="K171" i="11"/>
  <c r="K170" i="11"/>
  <c r="K169" i="11"/>
  <c r="K168" i="11"/>
  <c r="K167" i="11"/>
  <c r="K166" i="11"/>
  <c r="K165" i="11"/>
  <c r="G164" i="11"/>
  <c r="K162" i="11"/>
  <c r="K161" i="11"/>
  <c r="K160" i="11"/>
  <c r="K159" i="11"/>
  <c r="K157" i="11"/>
  <c r="K156" i="11"/>
  <c r="K155" i="11"/>
  <c r="I152" i="11"/>
  <c r="H152" i="11"/>
  <c r="K148" i="11"/>
  <c r="K147" i="11"/>
  <c r="K146" i="11"/>
  <c r="K145" i="11"/>
  <c r="K144" i="11"/>
  <c r="G143" i="11"/>
  <c r="K141" i="11"/>
  <c r="K140" i="11"/>
  <c r="K138" i="11"/>
  <c r="K136" i="11"/>
  <c r="I135" i="11"/>
  <c r="H135" i="11"/>
  <c r="G135" i="11"/>
  <c r="E135" i="11"/>
  <c r="D135" i="11"/>
  <c r="J135" i="11"/>
  <c r="K135" i="11" s="1"/>
  <c r="F135" i="11"/>
  <c r="K134" i="11"/>
  <c r="K133" i="11"/>
  <c r="F132" i="11"/>
  <c r="K131" i="11"/>
  <c r="K130" i="11"/>
  <c r="K129" i="11"/>
  <c r="H128" i="11"/>
  <c r="F128" i="11"/>
  <c r="K127" i="11"/>
  <c r="K126" i="11"/>
  <c r="K125" i="11"/>
  <c r="K124" i="11"/>
  <c r="K123" i="11"/>
  <c r="I122" i="11"/>
  <c r="H122" i="11"/>
  <c r="K119" i="11"/>
  <c r="K118" i="11"/>
  <c r="K117" i="11"/>
  <c r="K116" i="11"/>
  <c r="K113" i="11"/>
  <c r="K111" i="11"/>
  <c r="K110" i="11"/>
  <c r="K109" i="11"/>
  <c r="K108" i="11"/>
  <c r="H106" i="11"/>
  <c r="G106" i="11"/>
  <c r="K104" i="11"/>
  <c r="K103" i="11"/>
  <c r="K102" i="11"/>
  <c r="K101" i="11"/>
  <c r="K100" i="11"/>
  <c r="K99" i="11"/>
  <c r="G98" i="11"/>
  <c r="F98" i="11"/>
  <c r="J98" i="11"/>
  <c r="K98" i="11" s="1"/>
  <c r="K96" i="11"/>
  <c r="K95" i="11"/>
  <c r="K94" i="11"/>
  <c r="K93" i="11"/>
  <c r="H91" i="11"/>
  <c r="G91" i="11"/>
  <c r="I84" i="11"/>
  <c r="K80" i="11"/>
  <c r="K76" i="11"/>
  <c r="K75" i="11"/>
  <c r="K74" i="11"/>
  <c r="K73" i="11"/>
  <c r="K72" i="11"/>
  <c r="K71" i="11"/>
  <c r="H70" i="11"/>
  <c r="G70" i="11"/>
  <c r="F70" i="11"/>
  <c r="J70" i="11"/>
  <c r="K70" i="11" s="1"/>
  <c r="I70" i="11"/>
  <c r="K68" i="11"/>
  <c r="K66" i="11"/>
  <c r="K65" i="11"/>
  <c r="K64" i="11"/>
  <c r="K63" i="11"/>
  <c r="K62" i="11"/>
  <c r="H61" i="11"/>
  <c r="G61" i="11"/>
  <c r="F61" i="11"/>
  <c r="D61" i="11"/>
  <c r="J61" i="11"/>
  <c r="K61" i="11" s="1"/>
  <c r="I61" i="11"/>
  <c r="K59" i="11"/>
  <c r="K57" i="11"/>
  <c r="K55" i="11"/>
  <c r="J53" i="11"/>
  <c r="K48" i="11"/>
  <c r="F48" i="11"/>
  <c r="I48" i="11"/>
  <c r="K44" i="11"/>
  <c r="K43" i="11"/>
  <c r="K42" i="11"/>
  <c r="K41" i="11"/>
  <c r="K40" i="11"/>
  <c r="J38" i="11"/>
  <c r="K38" i="11" s="1"/>
  <c r="K36" i="11"/>
  <c r="K35" i="11"/>
  <c r="K34" i="11"/>
  <c r="K33" i="11"/>
  <c r="K32" i="11"/>
  <c r="H30" i="11"/>
  <c r="K31" i="11"/>
  <c r="K28" i="11"/>
  <c r="K26" i="11"/>
  <c r="K24" i="11"/>
  <c r="K23" i="11"/>
  <c r="K22" i="11"/>
  <c r="K21" i="11"/>
  <c r="K20" i="11"/>
  <c r="K19" i="11"/>
  <c r="K18" i="11"/>
  <c r="K17" i="11"/>
  <c r="G16" i="11"/>
  <c r="F16" i="11"/>
  <c r="I16" i="11"/>
  <c r="K14" i="11"/>
  <c r="K13" i="11"/>
  <c r="K12" i="11"/>
  <c r="H11" i="11"/>
  <c r="K46" i="12" l="1"/>
  <c r="D128" i="18"/>
  <c r="E132" i="26"/>
  <c r="D128" i="2"/>
  <c r="H11" i="13"/>
  <c r="F193" i="18"/>
  <c r="I48" i="2"/>
  <c r="H16" i="18"/>
  <c r="F132" i="26"/>
  <c r="I16" i="2"/>
  <c r="D115" i="26"/>
  <c r="D132" i="13"/>
  <c r="F38" i="2"/>
  <c r="I61" i="28"/>
  <c r="D132" i="25"/>
  <c r="I11" i="13"/>
  <c r="G115" i="2"/>
  <c r="G122" i="26"/>
  <c r="D128" i="26"/>
  <c r="D193" i="13"/>
  <c r="D164" i="18"/>
  <c r="J135" i="30"/>
  <c r="K135" i="30" s="1"/>
  <c r="D132" i="26"/>
  <c r="D122" i="26"/>
  <c r="D70" i="22"/>
  <c r="G11" i="30"/>
  <c r="D98" i="25"/>
  <c r="D122" i="18"/>
  <c r="J91" i="2"/>
  <c r="K91" i="2" s="1"/>
  <c r="G132" i="25"/>
  <c r="D115" i="2"/>
  <c r="D70" i="18"/>
  <c r="D193" i="18"/>
  <c r="F180" i="21"/>
  <c r="H193" i="18"/>
  <c r="I30" i="2"/>
  <c r="I115" i="2"/>
  <c r="I193" i="18"/>
  <c r="G128" i="21"/>
  <c r="J193" i="18"/>
  <c r="K193" i="18" s="1"/>
  <c r="G11" i="21"/>
  <c r="G180" i="18"/>
  <c r="H115" i="26"/>
  <c r="J132" i="26"/>
  <c r="K132" i="26" s="1"/>
  <c r="I38" i="21"/>
  <c r="I115" i="26"/>
  <c r="E16" i="21"/>
  <c r="I91" i="2"/>
  <c r="H152" i="2"/>
  <c r="F106" i="26"/>
  <c r="F122" i="26"/>
  <c r="F115" i="18"/>
  <c r="K194" i="18"/>
  <c r="G11" i="2"/>
  <c r="G30" i="2"/>
  <c r="G16" i="30"/>
  <c r="H180" i="30"/>
  <c r="J50" i="13"/>
  <c r="E128" i="26"/>
  <c r="I70" i="25"/>
  <c r="G91" i="25"/>
  <c r="H106" i="25"/>
  <c r="I132" i="25"/>
  <c r="G38" i="18"/>
  <c r="I16" i="30"/>
  <c r="F84" i="30"/>
  <c r="F128" i="26"/>
  <c r="H128" i="26"/>
  <c r="E132" i="18"/>
  <c r="J135" i="18"/>
  <c r="K135" i="18" s="1"/>
  <c r="I164" i="2"/>
  <c r="G16" i="28"/>
  <c r="G115" i="26"/>
  <c r="F16" i="18"/>
  <c r="F70" i="18"/>
  <c r="E16" i="2"/>
  <c r="G16" i="18"/>
  <c r="H180" i="21"/>
  <c r="I132" i="2"/>
  <c r="I164" i="21"/>
  <c r="I106" i="2"/>
  <c r="H16" i="13"/>
  <c r="F11" i="30"/>
  <c r="G132" i="21"/>
  <c r="J30" i="2"/>
  <c r="K30" i="2" s="1"/>
  <c r="F132" i="18"/>
  <c r="F61" i="25"/>
  <c r="H128" i="13"/>
  <c r="I193" i="13"/>
  <c r="G132" i="2"/>
  <c r="H11" i="25"/>
  <c r="J180" i="25"/>
  <c r="K180" i="25" s="1"/>
  <c r="E115" i="2"/>
  <c r="E16" i="30"/>
  <c r="H132" i="30"/>
  <c r="F115" i="2"/>
  <c r="F128" i="2"/>
  <c r="J98" i="28"/>
  <c r="K98" i="28" s="1"/>
  <c r="H16" i="21"/>
  <c r="H30" i="30"/>
  <c r="E38" i="30"/>
  <c r="F115" i="30"/>
  <c r="E98" i="28"/>
  <c r="H122" i="26"/>
  <c r="G143" i="25"/>
  <c r="J180" i="21"/>
  <c r="K180" i="21" s="1"/>
  <c r="E122" i="18"/>
  <c r="G38" i="2"/>
  <c r="H132" i="2"/>
  <c r="I193" i="2"/>
  <c r="H193" i="28"/>
  <c r="F115" i="26"/>
  <c r="I122" i="26"/>
  <c r="F132" i="25"/>
  <c r="F91" i="21"/>
  <c r="H132" i="21"/>
  <c r="J122" i="2"/>
  <c r="K122" i="2" s="1"/>
  <c r="K48" i="30"/>
  <c r="I143" i="25"/>
  <c r="K48" i="21"/>
  <c r="G70" i="21"/>
  <c r="I132" i="21"/>
  <c r="G61" i="18"/>
  <c r="E193" i="18"/>
  <c r="H132" i="13"/>
  <c r="F180" i="13"/>
  <c r="F38" i="30"/>
  <c r="E132" i="30"/>
  <c r="G106" i="26"/>
  <c r="F16" i="25"/>
  <c r="H132" i="25"/>
  <c r="G132" i="18"/>
  <c r="F143" i="18"/>
  <c r="G16" i="13"/>
  <c r="G91" i="13"/>
  <c r="H11" i="2"/>
  <c r="H106" i="26"/>
  <c r="H152" i="21"/>
  <c r="H91" i="13"/>
  <c r="J115" i="2"/>
  <c r="K115" i="2" s="1"/>
  <c r="I106" i="26"/>
  <c r="I132" i="26"/>
  <c r="H143" i="22"/>
  <c r="H91" i="18"/>
  <c r="J98" i="18"/>
  <c r="K98" i="18" s="1"/>
  <c r="I132" i="18"/>
  <c r="H143" i="18"/>
  <c r="I91" i="13"/>
  <c r="G193" i="13"/>
  <c r="F132" i="2"/>
  <c r="J106" i="26"/>
  <c r="K106" i="26" s="1"/>
  <c r="I128" i="26"/>
  <c r="H128" i="18"/>
  <c r="G193" i="2"/>
  <c r="G70" i="30"/>
  <c r="I143" i="30"/>
  <c r="E115" i="28"/>
  <c r="G132" i="22"/>
  <c r="F11" i="21"/>
  <c r="G30" i="21"/>
  <c r="H98" i="21"/>
  <c r="I180" i="21"/>
  <c r="F122" i="13"/>
  <c r="K48" i="2"/>
  <c r="I122" i="2"/>
  <c r="H61" i="26"/>
  <c r="G61" i="25"/>
  <c r="J38" i="21"/>
  <c r="K38" i="21" s="1"/>
  <c r="I61" i="21"/>
  <c r="K48" i="18"/>
  <c r="H128" i="2"/>
  <c r="G16" i="22"/>
  <c r="G70" i="22"/>
  <c r="H122" i="13"/>
  <c r="G16" i="2"/>
  <c r="H84" i="2"/>
  <c r="H115" i="2"/>
  <c r="G128" i="2"/>
  <c r="H174" i="2"/>
  <c r="G98" i="26"/>
  <c r="H152" i="18"/>
  <c r="I70" i="22"/>
  <c r="E38" i="21"/>
  <c r="G115" i="21"/>
  <c r="H132" i="18"/>
  <c r="E11" i="13"/>
  <c r="F122" i="2"/>
  <c r="I128" i="2"/>
  <c r="J132" i="2"/>
  <c r="K132" i="2" s="1"/>
  <c r="J143" i="2"/>
  <c r="K143" i="2" s="1"/>
  <c r="G132" i="30"/>
  <c r="H143" i="28"/>
  <c r="G132" i="26"/>
  <c r="F38" i="21"/>
  <c r="I128" i="21"/>
  <c r="H122" i="18"/>
  <c r="E128" i="18"/>
  <c r="H106" i="2"/>
  <c r="G122" i="2"/>
  <c r="J135" i="2"/>
  <c r="K135" i="2" s="1"/>
  <c r="E30" i="30"/>
  <c r="I98" i="28"/>
  <c r="I143" i="28"/>
  <c r="E122" i="26"/>
  <c r="H132" i="26"/>
  <c r="G38" i="21"/>
  <c r="J61" i="18"/>
  <c r="K61" i="18" s="1"/>
  <c r="F128" i="18"/>
  <c r="F143" i="28"/>
  <c r="I152" i="26"/>
  <c r="F122" i="21"/>
  <c r="G152" i="21"/>
  <c r="E193" i="21"/>
  <c r="F30" i="2"/>
  <c r="I16" i="28"/>
  <c r="H132" i="28"/>
  <c r="G143" i="28"/>
  <c r="I164" i="28"/>
  <c r="E11" i="26"/>
  <c r="E180" i="21"/>
  <c r="G193" i="18"/>
  <c r="J180" i="2"/>
  <c r="K180" i="2" s="1"/>
  <c r="F121" i="26"/>
  <c r="G98" i="25"/>
  <c r="F122" i="25"/>
  <c r="H122" i="25"/>
  <c r="F180" i="25"/>
  <c r="H11" i="22"/>
  <c r="F48" i="21"/>
  <c r="F11" i="13"/>
  <c r="E128" i="13"/>
  <c r="H174" i="13"/>
  <c r="H193" i="13"/>
  <c r="I132" i="30"/>
  <c r="G11" i="26"/>
  <c r="H143" i="26"/>
  <c r="I61" i="25"/>
  <c r="H98" i="25"/>
  <c r="G152" i="25"/>
  <c r="G180" i="25"/>
  <c r="I11" i="22"/>
  <c r="J143" i="22"/>
  <c r="K143" i="22" s="1"/>
  <c r="H38" i="21"/>
  <c r="J115" i="21"/>
  <c r="K115" i="21" s="1"/>
  <c r="J128" i="21"/>
  <c r="K128" i="21" s="1"/>
  <c r="H174" i="21"/>
  <c r="G180" i="21"/>
  <c r="G70" i="18"/>
  <c r="H48" i="13"/>
  <c r="I122" i="13"/>
  <c r="F152" i="2"/>
  <c r="F30" i="30"/>
  <c r="I70" i="30"/>
  <c r="F143" i="30"/>
  <c r="H38" i="28"/>
  <c r="H11" i="26"/>
  <c r="E115" i="26"/>
  <c r="J128" i="26"/>
  <c r="K128" i="26" s="1"/>
  <c r="J61" i="25"/>
  <c r="K61" i="25" s="1"/>
  <c r="H152" i="25"/>
  <c r="H180" i="25"/>
  <c r="F152" i="21"/>
  <c r="H70" i="18"/>
  <c r="J115" i="18"/>
  <c r="K115" i="18" s="1"/>
  <c r="E115" i="18"/>
  <c r="J122" i="18"/>
  <c r="K122" i="18" s="1"/>
  <c r="G128" i="18"/>
  <c r="I48" i="13"/>
  <c r="G152" i="2"/>
  <c r="G30" i="30"/>
  <c r="I164" i="30"/>
  <c r="I180" i="25"/>
  <c r="I122" i="21"/>
  <c r="I70" i="18"/>
  <c r="J91" i="18"/>
  <c r="K91" i="18" s="1"/>
  <c r="F16" i="2"/>
  <c r="F91" i="2"/>
  <c r="E106" i="2"/>
  <c r="G193" i="28"/>
  <c r="H30" i="25"/>
  <c r="I48" i="25"/>
  <c r="J70" i="18"/>
  <c r="K70" i="18" s="1"/>
  <c r="I115" i="13"/>
  <c r="I128" i="13"/>
  <c r="G91" i="2"/>
  <c r="F106" i="2"/>
  <c r="I152" i="2"/>
  <c r="G180" i="2"/>
  <c r="I30" i="30"/>
  <c r="G98" i="28"/>
  <c r="G193" i="26"/>
  <c r="E132" i="22"/>
  <c r="J91" i="21"/>
  <c r="K91" i="21" s="1"/>
  <c r="J106" i="21"/>
  <c r="K106" i="21" s="1"/>
  <c r="I84" i="18"/>
  <c r="J106" i="18"/>
  <c r="K106" i="18" s="1"/>
  <c r="F122" i="18"/>
  <c r="J152" i="18"/>
  <c r="K152" i="18" s="1"/>
  <c r="H16" i="2"/>
  <c r="J152" i="2"/>
  <c r="K152" i="2" s="1"/>
  <c r="F193" i="2"/>
  <c r="J30" i="30"/>
  <c r="K30" i="30" s="1"/>
  <c r="I61" i="30"/>
  <c r="H98" i="30"/>
  <c r="G11" i="28"/>
  <c r="H98" i="28"/>
  <c r="G128" i="26"/>
  <c r="H115" i="25"/>
  <c r="I128" i="25"/>
  <c r="E61" i="22"/>
  <c r="G143" i="22"/>
  <c r="H115" i="21"/>
  <c r="J193" i="21"/>
  <c r="K193" i="21" s="1"/>
  <c r="F30" i="18"/>
  <c r="F48" i="18"/>
  <c r="H61" i="18"/>
  <c r="G115" i="18"/>
  <c r="G122" i="18"/>
  <c r="J132" i="13"/>
  <c r="K132" i="13" s="1"/>
  <c r="E30" i="2"/>
  <c r="I180" i="2"/>
  <c r="K32" i="30"/>
  <c r="J38" i="30"/>
  <c r="K38" i="30" s="1"/>
  <c r="H11" i="28"/>
  <c r="H30" i="28"/>
  <c r="G16" i="26"/>
  <c r="J143" i="25"/>
  <c r="K143" i="25" s="1"/>
  <c r="G48" i="18"/>
  <c r="F91" i="18"/>
  <c r="J143" i="18"/>
  <c r="K143" i="18" s="1"/>
  <c r="H193" i="2"/>
  <c r="G152" i="30"/>
  <c r="H132" i="22"/>
  <c r="I143" i="22"/>
  <c r="E193" i="22"/>
  <c r="H164" i="21"/>
  <c r="G91" i="18"/>
  <c r="I115" i="18"/>
  <c r="I122" i="18"/>
  <c r="E180" i="18"/>
  <c r="I70" i="13"/>
  <c r="G106" i="13"/>
  <c r="I164" i="13"/>
  <c r="J106" i="2"/>
  <c r="K106" i="2" s="1"/>
  <c r="E132" i="2"/>
  <c r="H70" i="22"/>
  <c r="H106" i="22"/>
  <c r="G115" i="22"/>
  <c r="F106" i="18"/>
  <c r="F152" i="18"/>
  <c r="H70" i="13"/>
  <c r="H106" i="13"/>
  <c r="F132" i="13"/>
  <c r="H143" i="13"/>
  <c r="H30" i="2"/>
  <c r="E143" i="2"/>
  <c r="J193" i="2"/>
  <c r="K193" i="2" s="1"/>
  <c r="H128" i="30"/>
  <c r="J135" i="28"/>
  <c r="K135" i="28" s="1"/>
  <c r="J143" i="28"/>
  <c r="K143" i="28" s="1"/>
  <c r="J122" i="26"/>
  <c r="K122" i="26" s="1"/>
  <c r="G16" i="25"/>
  <c r="G164" i="25"/>
  <c r="G106" i="21"/>
  <c r="F193" i="21"/>
  <c r="I91" i="18"/>
  <c r="J49" i="2"/>
  <c r="F143" i="2"/>
  <c r="I193" i="30"/>
  <c r="E16" i="28"/>
  <c r="E30" i="28"/>
  <c r="F70" i="25"/>
  <c r="F143" i="25"/>
  <c r="G180" i="22"/>
  <c r="F84" i="21"/>
  <c r="H91" i="21"/>
  <c r="H106" i="21"/>
  <c r="G193" i="21"/>
  <c r="I193" i="21"/>
  <c r="H180" i="18"/>
  <c r="H122" i="2"/>
  <c r="G143" i="2"/>
  <c r="F164" i="2"/>
  <c r="G38" i="30"/>
  <c r="F16" i="28"/>
  <c r="E70" i="28"/>
  <c r="H152" i="22"/>
  <c r="J53" i="21"/>
  <c r="I180" i="18"/>
  <c r="H164" i="13"/>
  <c r="F98" i="2"/>
  <c r="H143" i="2"/>
  <c r="G164" i="2"/>
  <c r="H180" i="2"/>
  <c r="E61" i="25"/>
  <c r="H143" i="25"/>
  <c r="E11" i="22"/>
  <c r="G61" i="21"/>
  <c r="F174" i="21"/>
  <c r="F98" i="18"/>
  <c r="E128" i="2"/>
  <c r="I143" i="2"/>
  <c r="H164" i="2"/>
  <c r="D30" i="30"/>
  <c r="D143" i="28"/>
  <c r="D143" i="22"/>
  <c r="D61" i="18"/>
  <c r="E122" i="11"/>
  <c r="E143" i="30"/>
  <c r="E143" i="28"/>
  <c r="E143" i="22"/>
  <c r="E48" i="18"/>
  <c r="E61" i="18"/>
  <c r="E48" i="13"/>
  <c r="D143" i="2"/>
  <c r="E61" i="28"/>
  <c r="E70" i="22"/>
  <c r="E30" i="18"/>
  <c r="D91" i="18"/>
  <c r="D98" i="12"/>
  <c r="D193" i="12"/>
  <c r="E91" i="18"/>
  <c r="D11" i="28"/>
  <c r="D98" i="28"/>
  <c r="D143" i="25"/>
  <c r="D132" i="21"/>
  <c r="E11" i="28"/>
  <c r="E70" i="25"/>
  <c r="E143" i="25"/>
  <c r="D132" i="18"/>
  <c r="E98" i="21"/>
  <c r="E128" i="21"/>
  <c r="E180" i="12"/>
  <c r="E164" i="30"/>
  <c r="E180" i="30"/>
  <c r="D61" i="25"/>
  <c r="D11" i="22"/>
  <c r="E48" i="22"/>
  <c r="D152" i="21"/>
  <c r="E152" i="21"/>
  <c r="D30" i="2"/>
  <c r="E164" i="12"/>
  <c r="E98" i="25"/>
  <c r="D180" i="25"/>
  <c r="D38" i="21"/>
  <c r="E98" i="18"/>
  <c r="E91" i="13"/>
  <c r="E115" i="13"/>
  <c r="D61" i="12"/>
  <c r="E16" i="11"/>
  <c r="E180" i="25"/>
  <c r="D180" i="21"/>
  <c r="E132" i="13"/>
  <c r="E180" i="26"/>
  <c r="D122" i="2"/>
  <c r="D121" i="2" s="1"/>
  <c r="D193" i="2"/>
  <c r="D38" i="26"/>
  <c r="D106" i="26"/>
  <c r="E30" i="25"/>
  <c r="E132" i="21"/>
  <c r="E70" i="18"/>
  <c r="E152" i="18"/>
  <c r="E122" i="2"/>
  <c r="E193" i="2"/>
  <c r="E98" i="12"/>
  <c r="E61" i="11"/>
  <c r="E106" i="26"/>
  <c r="E115" i="21"/>
  <c r="H48" i="11"/>
  <c r="G128" i="11"/>
  <c r="F38" i="28"/>
  <c r="I48" i="28"/>
  <c r="J180" i="28"/>
  <c r="K180" i="28" s="1"/>
  <c r="H91" i="26"/>
  <c r="J115" i="26"/>
  <c r="K115" i="26" s="1"/>
  <c r="F164" i="25"/>
  <c r="I61" i="22"/>
  <c r="G106" i="22"/>
  <c r="F143" i="22"/>
  <c r="I143" i="13"/>
  <c r="G152" i="13"/>
  <c r="F128" i="12"/>
  <c r="G91" i="30"/>
  <c r="F122" i="30"/>
  <c r="I152" i="30"/>
  <c r="F11" i="26"/>
  <c r="I91" i="26"/>
  <c r="J135" i="26"/>
  <c r="I91" i="25"/>
  <c r="H91" i="25"/>
  <c r="I98" i="25"/>
  <c r="G115" i="25"/>
  <c r="I164" i="25"/>
  <c r="F11" i="22"/>
  <c r="J70" i="22"/>
  <c r="K70" i="22" s="1"/>
  <c r="F70" i="22"/>
  <c r="H98" i="22"/>
  <c r="I98" i="22"/>
  <c r="G48" i="21"/>
  <c r="F106" i="21"/>
  <c r="I115" i="21"/>
  <c r="H143" i="21"/>
  <c r="I152" i="21"/>
  <c r="D193" i="21"/>
  <c r="G11" i="18"/>
  <c r="I61" i="18"/>
  <c r="G98" i="18"/>
  <c r="H98" i="18"/>
  <c r="I128" i="18"/>
  <c r="G152" i="18"/>
  <c r="J164" i="18"/>
  <c r="K164" i="18" s="1"/>
  <c r="F164" i="18"/>
  <c r="I174" i="18"/>
  <c r="G11" i="13"/>
  <c r="J38" i="13"/>
  <c r="K38" i="13" s="1"/>
  <c r="F38" i="13"/>
  <c r="G48" i="13"/>
  <c r="D70" i="13"/>
  <c r="F91" i="13"/>
  <c r="J91" i="13"/>
  <c r="K91" i="13" s="1"/>
  <c r="I106" i="13"/>
  <c r="G122" i="13"/>
  <c r="F128" i="13"/>
  <c r="H38" i="2"/>
  <c r="J53" i="2"/>
  <c r="G106" i="2"/>
  <c r="J52" i="12"/>
  <c r="I98" i="11"/>
  <c r="I38" i="30"/>
  <c r="D180" i="30"/>
  <c r="I180" i="30"/>
  <c r="I70" i="28"/>
  <c r="I11" i="26"/>
  <c r="K48" i="26"/>
  <c r="G143" i="26"/>
  <c r="H61" i="25"/>
  <c r="G84" i="25"/>
  <c r="G106" i="25"/>
  <c r="F128" i="25"/>
  <c r="G11" i="22"/>
  <c r="J61" i="22"/>
  <c r="K61" i="22" s="1"/>
  <c r="F61" i="22"/>
  <c r="F180" i="22"/>
  <c r="J180" i="22"/>
  <c r="K180" i="22" s="1"/>
  <c r="I193" i="22"/>
  <c r="I16" i="21"/>
  <c r="H61" i="21"/>
  <c r="G91" i="21"/>
  <c r="F115" i="21"/>
  <c r="J122" i="21"/>
  <c r="K122" i="21" s="1"/>
  <c r="G122" i="21"/>
  <c r="F128" i="21"/>
  <c r="J152" i="21"/>
  <c r="K152" i="21" s="1"/>
  <c r="H11" i="18"/>
  <c r="F61" i="18"/>
  <c r="D143" i="18"/>
  <c r="G164" i="18"/>
  <c r="D11" i="13"/>
  <c r="I30" i="13"/>
  <c r="G61" i="13"/>
  <c r="G98" i="13"/>
  <c r="F106" i="13"/>
  <c r="F115" i="13"/>
  <c r="G128" i="13"/>
  <c r="I132" i="13"/>
  <c r="J193" i="13"/>
  <c r="K193" i="13" s="1"/>
  <c r="I98" i="2"/>
  <c r="D106" i="2"/>
  <c r="J128" i="2"/>
  <c r="K128" i="2" s="1"/>
  <c r="I30" i="11"/>
  <c r="G38" i="11"/>
  <c r="F98" i="28"/>
  <c r="I38" i="26"/>
  <c r="F91" i="26"/>
  <c r="G128" i="25"/>
  <c r="G174" i="25"/>
  <c r="I30" i="18"/>
  <c r="I106" i="18"/>
  <c r="H115" i="18"/>
  <c r="J128" i="18"/>
  <c r="K128" i="18" s="1"/>
  <c r="F16" i="13"/>
  <c r="H61" i="13"/>
  <c r="H98" i="13"/>
  <c r="J115" i="13"/>
  <c r="K115" i="13" s="1"/>
  <c r="G115" i="13"/>
  <c r="I174" i="13"/>
  <c r="J174" i="13"/>
  <c r="G174" i="13"/>
  <c r="F70" i="2"/>
  <c r="H91" i="2"/>
  <c r="J98" i="2"/>
  <c r="K98" i="2" s="1"/>
  <c r="J38" i="12"/>
  <c r="K38" i="12" s="1"/>
  <c r="G61" i="12"/>
  <c r="G152" i="12"/>
  <c r="H164" i="12"/>
  <c r="G193" i="12"/>
  <c r="F48" i="30"/>
  <c r="F91" i="30"/>
  <c r="I98" i="30"/>
  <c r="I128" i="30"/>
  <c r="F132" i="30"/>
  <c r="J193" i="30"/>
  <c r="K193" i="30" s="1"/>
  <c r="F30" i="28"/>
  <c r="J61" i="28"/>
  <c r="K61" i="28" s="1"/>
  <c r="F61" i="28"/>
  <c r="G122" i="28"/>
  <c r="I132" i="28"/>
  <c r="J164" i="28"/>
  <c r="K164" i="28" s="1"/>
  <c r="F164" i="28"/>
  <c r="H38" i="26"/>
  <c r="G61" i="26"/>
  <c r="G164" i="26"/>
  <c r="I180" i="26"/>
  <c r="H193" i="26"/>
  <c r="I193" i="26"/>
  <c r="F11" i="25"/>
  <c r="K62" i="25"/>
  <c r="J70" i="25"/>
  <c r="K70" i="25" s="1"/>
  <c r="G122" i="25"/>
  <c r="H164" i="25"/>
  <c r="F174" i="25"/>
  <c r="J174" i="25"/>
  <c r="G193" i="25"/>
  <c r="F48" i="22"/>
  <c r="G61" i="22"/>
  <c r="G91" i="22"/>
  <c r="I106" i="22"/>
  <c r="D128" i="22"/>
  <c r="H128" i="22"/>
  <c r="I132" i="22"/>
  <c r="J164" i="22"/>
  <c r="K164" i="22" s="1"/>
  <c r="F164" i="22"/>
  <c r="H193" i="21"/>
  <c r="G143" i="18"/>
  <c r="G84" i="13"/>
  <c r="I84" i="2"/>
  <c r="J128" i="12"/>
  <c r="K128" i="12" s="1"/>
  <c r="F38" i="11"/>
  <c r="H115" i="11"/>
  <c r="F122" i="11"/>
  <c r="F121" i="11" s="1"/>
  <c r="G180" i="11"/>
  <c r="I193" i="11"/>
  <c r="H38" i="30"/>
  <c r="G48" i="30"/>
  <c r="D48" i="30"/>
  <c r="J52" i="30"/>
  <c r="J106" i="30"/>
  <c r="K106" i="30" s="1"/>
  <c r="F106" i="30"/>
  <c r="F128" i="30"/>
  <c r="G128" i="30"/>
  <c r="G164" i="30"/>
  <c r="J180" i="30"/>
  <c r="K180" i="30" s="1"/>
  <c r="F180" i="30"/>
  <c r="G193" i="30"/>
  <c r="G61" i="28"/>
  <c r="F84" i="28"/>
  <c r="J84" i="28"/>
  <c r="D84" i="28"/>
  <c r="H84" i="28"/>
  <c r="G115" i="28"/>
  <c r="H128" i="28"/>
  <c r="F132" i="28"/>
  <c r="H16" i="26"/>
  <c r="H84" i="26"/>
  <c r="F84" i="26"/>
  <c r="G48" i="25"/>
  <c r="H48" i="25"/>
  <c r="G70" i="25"/>
  <c r="F98" i="25"/>
  <c r="J98" i="25"/>
  <c r="K98" i="25" s="1"/>
  <c r="I115" i="25"/>
  <c r="J132" i="25"/>
  <c r="K132" i="25" s="1"/>
  <c r="G38" i="22"/>
  <c r="D61" i="22"/>
  <c r="H61" i="22"/>
  <c r="H91" i="22"/>
  <c r="J98" i="22"/>
  <c r="K98" i="22" s="1"/>
  <c r="D122" i="22"/>
  <c r="H122" i="22"/>
  <c r="I128" i="22"/>
  <c r="I152" i="22"/>
  <c r="G164" i="22"/>
  <c r="H180" i="22"/>
  <c r="H128" i="21"/>
  <c r="I48" i="18"/>
  <c r="J132" i="18"/>
  <c r="H164" i="18"/>
  <c r="I38" i="13"/>
  <c r="J106" i="13"/>
  <c r="K106" i="13" s="1"/>
  <c r="F61" i="2"/>
  <c r="I70" i="2"/>
  <c r="F11" i="12"/>
  <c r="D115" i="12"/>
  <c r="F174" i="12"/>
  <c r="J174" i="12"/>
  <c r="J150" i="12" s="1"/>
  <c r="I115" i="11"/>
  <c r="I132" i="11"/>
  <c r="H16" i="30"/>
  <c r="G61" i="30"/>
  <c r="G106" i="30"/>
  <c r="I115" i="30"/>
  <c r="J122" i="30"/>
  <c r="K122" i="30" s="1"/>
  <c r="G122" i="30"/>
  <c r="F152" i="30"/>
  <c r="G180" i="30"/>
  <c r="H193" i="30"/>
  <c r="H16" i="28"/>
  <c r="D48" i="28"/>
  <c r="H48" i="28"/>
  <c r="H61" i="28"/>
  <c r="G70" i="28"/>
  <c r="D132" i="28"/>
  <c r="F38" i="26"/>
  <c r="J38" i="26"/>
  <c r="K38" i="26" s="1"/>
  <c r="J53" i="26"/>
  <c r="I143" i="26"/>
  <c r="J152" i="26"/>
  <c r="K152" i="26" s="1"/>
  <c r="F152" i="26"/>
  <c r="G30" i="25"/>
  <c r="G38" i="25"/>
  <c r="F38" i="25"/>
  <c r="D70" i="25"/>
  <c r="H70" i="25"/>
  <c r="F84" i="25"/>
  <c r="J84" i="25"/>
  <c r="F115" i="25"/>
  <c r="D128" i="25"/>
  <c r="H128" i="25"/>
  <c r="F152" i="25"/>
  <c r="J152" i="25"/>
  <c r="J164" i="25"/>
  <c r="K164" i="25" s="1"/>
  <c r="I30" i="22"/>
  <c r="I48" i="22"/>
  <c r="I115" i="22"/>
  <c r="H115" i="22"/>
  <c r="I122" i="22"/>
  <c r="J84" i="21"/>
  <c r="F132" i="21"/>
  <c r="H30" i="18"/>
  <c r="I38" i="18"/>
  <c r="F61" i="13"/>
  <c r="F98" i="13"/>
  <c r="G61" i="2"/>
  <c r="D91" i="12"/>
  <c r="J135" i="12"/>
  <c r="K135" i="12" s="1"/>
  <c r="I180" i="12"/>
  <c r="H122" i="21"/>
  <c r="H115" i="13"/>
  <c r="F193" i="13"/>
  <c r="I61" i="2"/>
  <c r="G174" i="2"/>
  <c r="G174" i="12"/>
  <c r="I106" i="11"/>
  <c r="F174" i="11"/>
  <c r="J174" i="11"/>
  <c r="H91" i="30"/>
  <c r="H122" i="28"/>
  <c r="I122" i="28"/>
  <c r="F122" i="28"/>
  <c r="I193" i="28"/>
  <c r="G38" i="26"/>
  <c r="G48" i="26"/>
  <c r="I84" i="26"/>
  <c r="J84" i="26"/>
  <c r="G84" i="26"/>
  <c r="J91" i="26"/>
  <c r="K91" i="26" s="1"/>
  <c r="H164" i="26"/>
  <c r="F106" i="25"/>
  <c r="J106" i="25"/>
  <c r="K106" i="25" s="1"/>
  <c r="J128" i="25"/>
  <c r="K128" i="25" s="1"/>
  <c r="F98" i="22"/>
  <c r="H48" i="21"/>
  <c r="D121" i="18"/>
  <c r="G38" i="13"/>
  <c r="J135" i="13"/>
  <c r="K135" i="13" s="1"/>
  <c r="H152" i="13"/>
  <c r="F164" i="13"/>
  <c r="J164" i="13"/>
  <c r="K164" i="13" s="1"/>
  <c r="G48" i="2"/>
  <c r="H61" i="2"/>
  <c r="J70" i="2"/>
  <c r="K70" i="2" s="1"/>
  <c r="K107" i="2"/>
  <c r="G70" i="12"/>
  <c r="G84" i="12"/>
  <c r="H91" i="12"/>
  <c r="H98" i="12"/>
  <c r="G11" i="11"/>
  <c r="H16" i="11"/>
  <c r="H38" i="11"/>
  <c r="G48" i="11"/>
  <c r="I91" i="11"/>
  <c r="F106" i="11"/>
  <c r="J106" i="11"/>
  <c r="K106" i="11" s="1"/>
  <c r="F115" i="11"/>
  <c r="G115" i="11"/>
  <c r="D115" i="11"/>
  <c r="J132" i="11"/>
  <c r="K132" i="11" s="1"/>
  <c r="G132" i="11"/>
  <c r="H132" i="11"/>
  <c r="H121" i="11" s="1"/>
  <c r="I164" i="11"/>
  <c r="F180" i="11"/>
  <c r="J180" i="11"/>
  <c r="K180" i="11" s="1"/>
  <c r="I11" i="30"/>
  <c r="H70" i="30"/>
  <c r="G84" i="30"/>
  <c r="I91" i="30"/>
  <c r="G143" i="30"/>
  <c r="H143" i="30"/>
  <c r="G30" i="28"/>
  <c r="G38" i="28"/>
  <c r="J49" i="28"/>
  <c r="K48" i="28"/>
  <c r="J53" i="28"/>
  <c r="J70" i="28"/>
  <c r="K70" i="28" s="1"/>
  <c r="F70" i="28"/>
  <c r="G164" i="28"/>
  <c r="H174" i="28"/>
  <c r="D16" i="26"/>
  <c r="G30" i="26"/>
  <c r="H30" i="26"/>
  <c r="G70" i="26"/>
  <c r="G91" i="26"/>
  <c r="H98" i="26"/>
  <c r="G152" i="26"/>
  <c r="H174" i="26"/>
  <c r="G11" i="25"/>
  <c r="H16" i="25"/>
  <c r="H38" i="25"/>
  <c r="K99" i="25"/>
  <c r="H193" i="25"/>
  <c r="H16" i="22"/>
  <c r="H48" i="22"/>
  <c r="I91" i="22"/>
  <c r="G98" i="22"/>
  <c r="G122" i="22"/>
  <c r="G128" i="22"/>
  <c r="H164" i="22"/>
  <c r="H11" i="21"/>
  <c r="H30" i="21"/>
  <c r="H84" i="21"/>
  <c r="I91" i="21"/>
  <c r="I98" i="21"/>
  <c r="I106" i="21"/>
  <c r="J135" i="21"/>
  <c r="K135" i="21" s="1"/>
  <c r="I143" i="21"/>
  <c r="G164" i="21"/>
  <c r="I16" i="18"/>
  <c r="J30" i="18"/>
  <c r="K30" i="18" s="1"/>
  <c r="G106" i="18"/>
  <c r="I152" i="18"/>
  <c r="F174" i="18"/>
  <c r="J174" i="18"/>
  <c r="I61" i="13"/>
  <c r="J70" i="13"/>
  <c r="K70" i="13" s="1"/>
  <c r="F70" i="13"/>
  <c r="I98" i="13"/>
  <c r="D128" i="13"/>
  <c r="F143" i="13"/>
  <c r="J143" i="13"/>
  <c r="K143" i="13" s="1"/>
  <c r="I152" i="13"/>
  <c r="G164" i="13"/>
  <c r="H180" i="13"/>
  <c r="I11" i="2"/>
  <c r="G70" i="2"/>
  <c r="G98" i="2"/>
  <c r="F48" i="12"/>
  <c r="K62" i="12"/>
  <c r="F132" i="12"/>
  <c r="I38" i="11"/>
  <c r="J51" i="11"/>
  <c r="F91" i="11"/>
  <c r="J91" i="11"/>
  <c r="K91" i="11" s="1"/>
  <c r="H98" i="11"/>
  <c r="J128" i="11"/>
  <c r="K128" i="11" s="1"/>
  <c r="J143" i="11"/>
  <c r="K143" i="11" s="1"/>
  <c r="F143" i="11"/>
  <c r="F164" i="11"/>
  <c r="H180" i="11"/>
  <c r="H48" i="30"/>
  <c r="J84" i="30"/>
  <c r="G115" i="30"/>
  <c r="H115" i="30"/>
  <c r="H122" i="30"/>
  <c r="I122" i="30"/>
  <c r="D132" i="30"/>
  <c r="G128" i="28"/>
  <c r="G152" i="28"/>
  <c r="H152" i="28"/>
  <c r="H164" i="28"/>
  <c r="F180" i="28"/>
  <c r="G180" i="28"/>
  <c r="H70" i="26"/>
  <c r="H152" i="26"/>
  <c r="I174" i="26"/>
  <c r="G174" i="26"/>
  <c r="H180" i="26"/>
  <c r="F193" i="26"/>
  <c r="J193" i="26"/>
  <c r="K193" i="26" s="1"/>
  <c r="I16" i="25"/>
  <c r="D106" i="25"/>
  <c r="D115" i="25"/>
  <c r="J122" i="25"/>
  <c r="K122" i="25" s="1"/>
  <c r="D122" i="25"/>
  <c r="J50" i="22"/>
  <c r="I164" i="22"/>
  <c r="G174" i="22"/>
  <c r="H174" i="22"/>
  <c r="I174" i="22"/>
  <c r="H193" i="22"/>
  <c r="I11" i="21"/>
  <c r="J132" i="21"/>
  <c r="K132" i="21" s="1"/>
  <c r="D143" i="21"/>
  <c r="F11" i="18"/>
  <c r="G30" i="18"/>
  <c r="H84" i="18"/>
  <c r="G84" i="18"/>
  <c r="I98" i="18"/>
  <c r="H106" i="18"/>
  <c r="I143" i="18"/>
  <c r="I164" i="18"/>
  <c r="I16" i="13"/>
  <c r="G30" i="13"/>
  <c r="J61" i="13"/>
  <c r="K61" i="13" s="1"/>
  <c r="G70" i="13"/>
  <c r="J98" i="13"/>
  <c r="K98" i="13" s="1"/>
  <c r="D106" i="13"/>
  <c r="J122" i="13"/>
  <c r="J128" i="13"/>
  <c r="K128" i="13" s="1"/>
  <c r="G143" i="13"/>
  <c r="F152" i="13"/>
  <c r="J152" i="13"/>
  <c r="K152" i="13" s="1"/>
  <c r="I180" i="13"/>
  <c r="J61" i="2"/>
  <c r="K61" i="2" s="1"/>
  <c r="H70" i="2"/>
  <c r="H98" i="2"/>
  <c r="D48" i="11"/>
  <c r="G84" i="11"/>
  <c r="G122" i="11"/>
  <c r="I128" i="11"/>
  <c r="H143" i="11"/>
  <c r="H61" i="30"/>
  <c r="D70" i="30"/>
  <c r="H164" i="30"/>
  <c r="F174" i="30"/>
  <c r="J174" i="30"/>
  <c r="F193" i="30"/>
  <c r="I11" i="28"/>
  <c r="J30" i="28"/>
  <c r="K30" i="28" s="1"/>
  <c r="I30" i="28"/>
  <c r="H70" i="28"/>
  <c r="G91" i="28"/>
  <c r="H91" i="28"/>
  <c r="G106" i="28"/>
  <c r="H106" i="28"/>
  <c r="H115" i="28"/>
  <c r="I115" i="28"/>
  <c r="I128" i="28"/>
  <c r="G132" i="28"/>
  <c r="I30" i="25"/>
  <c r="F48" i="25"/>
  <c r="K48" i="25"/>
  <c r="D48" i="25"/>
  <c r="J53" i="25"/>
  <c r="J115" i="25"/>
  <c r="K115" i="25" s="1"/>
  <c r="D30" i="21"/>
  <c r="K46" i="21"/>
  <c r="H70" i="21"/>
  <c r="I70" i="21"/>
  <c r="G143" i="21"/>
  <c r="H38" i="18"/>
  <c r="J49" i="18"/>
  <c r="J53" i="18"/>
  <c r="K48" i="13"/>
  <c r="D91" i="13"/>
  <c r="H48" i="12"/>
  <c r="H143" i="12"/>
  <c r="I143" i="12"/>
  <c r="D180" i="11"/>
  <c r="D193" i="11"/>
  <c r="E11" i="30"/>
  <c r="E122" i="30"/>
  <c r="D164" i="30"/>
  <c r="E164" i="28"/>
  <c r="E174" i="26"/>
  <c r="E70" i="21"/>
  <c r="D91" i="21"/>
  <c r="E11" i="18"/>
  <c r="D115" i="18"/>
  <c r="E70" i="13"/>
  <c r="E180" i="13"/>
  <c r="D152" i="2"/>
  <c r="D164" i="2"/>
  <c r="D164" i="12"/>
  <c r="D38" i="30"/>
  <c r="E193" i="13"/>
  <c r="D122" i="11"/>
  <c r="E115" i="30"/>
  <c r="D143" i="30"/>
  <c r="E152" i="30"/>
  <c r="D30" i="28"/>
  <c r="E128" i="28"/>
  <c r="E91" i="26"/>
  <c r="D98" i="26"/>
  <c r="E143" i="26"/>
  <c r="E152" i="26"/>
  <c r="E164" i="25"/>
  <c r="E98" i="22"/>
  <c r="D128" i="21"/>
  <c r="D16" i="18"/>
  <c r="E30" i="13"/>
  <c r="D115" i="13"/>
  <c r="D122" i="13"/>
  <c r="E122" i="13"/>
  <c r="D164" i="13"/>
  <c r="D91" i="2"/>
  <c r="D143" i="12"/>
  <c r="D30" i="11"/>
  <c r="D70" i="11"/>
  <c r="E91" i="11"/>
  <c r="D106" i="11"/>
  <c r="E115" i="11"/>
  <c r="D61" i="30"/>
  <c r="E61" i="30"/>
  <c r="E98" i="30"/>
  <c r="D128" i="30"/>
  <c r="E128" i="30"/>
  <c r="D16" i="28"/>
  <c r="E38" i="26"/>
  <c r="E84" i="26"/>
  <c r="D193" i="26"/>
  <c r="E193" i="26"/>
  <c r="D30" i="25"/>
  <c r="E48" i="25"/>
  <c r="E91" i="25"/>
  <c r="D152" i="25"/>
  <c r="E91" i="22"/>
  <c r="D164" i="22"/>
  <c r="D16" i="21"/>
  <c r="D115" i="21"/>
  <c r="D122" i="21"/>
  <c r="E122" i="21"/>
  <c r="D164" i="21"/>
  <c r="E106" i="18"/>
  <c r="E16" i="13"/>
  <c r="E38" i="13"/>
  <c r="E61" i="13"/>
  <c r="D98" i="13"/>
  <c r="D143" i="13"/>
  <c r="E152" i="13"/>
  <c r="D48" i="2"/>
  <c r="E61" i="2"/>
  <c r="D16" i="12"/>
  <c r="D48" i="12"/>
  <c r="E106" i="12"/>
  <c r="E122" i="12"/>
  <c r="E48" i="28"/>
  <c r="D30" i="26"/>
  <c r="D11" i="18"/>
  <c r="D48" i="13"/>
  <c r="E193" i="30"/>
  <c r="D16" i="22"/>
  <c r="D98" i="18"/>
  <c r="E30" i="11"/>
  <c r="E48" i="11"/>
  <c r="E70" i="11"/>
  <c r="D91" i="11"/>
  <c r="D98" i="11"/>
  <c r="D128" i="11"/>
  <c r="E128" i="11"/>
  <c r="E132" i="11"/>
  <c r="E152" i="11"/>
  <c r="E193" i="11"/>
  <c r="D115" i="30"/>
  <c r="D70" i="28"/>
  <c r="D91" i="28"/>
  <c r="D106" i="28"/>
  <c r="D115" i="28"/>
  <c r="E193" i="28"/>
  <c r="D193" i="28"/>
  <c r="D61" i="26"/>
  <c r="D70" i="26"/>
  <c r="D164" i="26"/>
  <c r="D180" i="26"/>
  <c r="D11" i="25"/>
  <c r="E128" i="25"/>
  <c r="E132" i="25"/>
  <c r="D193" i="25"/>
  <c r="D152" i="22"/>
  <c r="E164" i="22"/>
  <c r="D174" i="22"/>
  <c r="E174" i="22"/>
  <c r="D11" i="21"/>
  <c r="D84" i="21"/>
  <c r="E91" i="21"/>
  <c r="D98" i="21"/>
  <c r="D106" i="21"/>
  <c r="D30" i="18"/>
  <c r="D38" i="18"/>
  <c r="D106" i="18"/>
  <c r="D152" i="18"/>
  <c r="D70" i="2"/>
  <c r="E164" i="2"/>
  <c r="D70" i="12"/>
  <c r="E91" i="12"/>
  <c r="E115" i="12"/>
  <c r="D11" i="11"/>
  <c r="D16" i="11"/>
  <c r="D38" i="11"/>
  <c r="E84" i="11"/>
  <c r="E98" i="11"/>
  <c r="D152" i="11"/>
  <c r="D174" i="11"/>
  <c r="E70" i="30"/>
  <c r="D91" i="30"/>
  <c r="D122" i="30"/>
  <c r="D193" i="30"/>
  <c r="D38" i="28"/>
  <c r="D61" i="28"/>
  <c r="D122" i="28"/>
  <c r="E122" i="28"/>
  <c r="D128" i="28"/>
  <c r="E132" i="28"/>
  <c r="D174" i="28"/>
  <c r="D91" i="26"/>
  <c r="D143" i="26"/>
  <c r="E16" i="25"/>
  <c r="D38" i="25"/>
  <c r="D98" i="22"/>
  <c r="D106" i="22"/>
  <c r="E115" i="22"/>
  <c r="E122" i="22"/>
  <c r="E152" i="22"/>
  <c r="D180" i="22"/>
  <c r="D193" i="22"/>
  <c r="E11" i="21"/>
  <c r="D48" i="21"/>
  <c r="D61" i="21"/>
  <c r="E84" i="21"/>
  <c r="E106" i="21"/>
  <c r="E16" i="18"/>
  <c r="D84" i="18"/>
  <c r="E84" i="18"/>
  <c r="E143" i="18"/>
  <c r="D61" i="13"/>
  <c r="E106" i="13"/>
  <c r="D180" i="13"/>
  <c r="D11" i="2"/>
  <c r="E70" i="2"/>
  <c r="D84" i="2"/>
  <c r="E84" i="2"/>
  <c r="E91" i="2"/>
  <c r="D98" i="2"/>
  <c r="E152" i="2"/>
  <c r="D174" i="2"/>
  <c r="E180" i="2"/>
  <c r="E70" i="12"/>
  <c r="E143" i="12"/>
  <c r="D180" i="12"/>
  <c r="E38" i="11"/>
  <c r="E106" i="11"/>
  <c r="D132" i="11"/>
  <c r="E164" i="11"/>
  <c r="D16" i="30"/>
  <c r="E91" i="30"/>
  <c r="D98" i="30"/>
  <c r="D152" i="28"/>
  <c r="D164" i="28"/>
  <c r="D84" i="26"/>
  <c r="D152" i="26"/>
  <c r="D174" i="26"/>
  <c r="D91" i="25"/>
  <c r="E115" i="25"/>
  <c r="D164" i="25"/>
  <c r="E30" i="22"/>
  <c r="D48" i="22"/>
  <c r="D91" i="22"/>
  <c r="E106" i="22"/>
  <c r="D115" i="22"/>
  <c r="E128" i="22"/>
  <c r="D132" i="22"/>
  <c r="E61" i="21"/>
  <c r="D70" i="21"/>
  <c r="E143" i="21"/>
  <c r="E164" i="21"/>
  <c r="D174" i="21"/>
  <c r="E38" i="18"/>
  <c r="E164" i="18"/>
  <c r="E174" i="18"/>
  <c r="D180" i="18"/>
  <c r="D16" i="13"/>
  <c r="E98" i="13"/>
  <c r="E143" i="13"/>
  <c r="D152" i="13"/>
  <c r="E164" i="13"/>
  <c r="D174" i="13"/>
  <c r="E174" i="13"/>
  <c r="E11" i="2"/>
  <c r="E48" i="2"/>
  <c r="D61" i="2"/>
  <c r="E98" i="2"/>
  <c r="D30" i="12"/>
  <c r="D106" i="12"/>
  <c r="D152" i="12"/>
  <c r="E174" i="12"/>
  <c r="F152" i="11"/>
  <c r="J164" i="11"/>
  <c r="K164" i="11" s="1"/>
  <c r="J52" i="28"/>
  <c r="E11" i="11"/>
  <c r="F30" i="11"/>
  <c r="F84" i="11"/>
  <c r="J84" i="11"/>
  <c r="D84" i="11"/>
  <c r="H84" i="11"/>
  <c r="J115" i="11"/>
  <c r="K115" i="11" s="1"/>
  <c r="J122" i="11"/>
  <c r="G152" i="11"/>
  <c r="J51" i="30"/>
  <c r="E84" i="30"/>
  <c r="I84" i="30"/>
  <c r="D84" i="30"/>
  <c r="H84" i="30"/>
  <c r="J91" i="30"/>
  <c r="K91" i="30" s="1"/>
  <c r="J115" i="30"/>
  <c r="K115" i="30" s="1"/>
  <c r="J128" i="30"/>
  <c r="K128" i="30" s="1"/>
  <c r="J132" i="30"/>
  <c r="K132" i="30" s="1"/>
  <c r="J152" i="30"/>
  <c r="K152" i="30" s="1"/>
  <c r="F48" i="28"/>
  <c r="G84" i="28"/>
  <c r="E84" i="28"/>
  <c r="I84" i="28"/>
  <c r="G174" i="28"/>
  <c r="E174" i="28"/>
  <c r="I174" i="28"/>
  <c r="F193" i="28"/>
  <c r="E16" i="26"/>
  <c r="I16" i="26"/>
  <c r="K40" i="26"/>
  <c r="I11" i="11"/>
  <c r="F11" i="11"/>
  <c r="G30" i="11"/>
  <c r="J52" i="11"/>
  <c r="E143" i="11"/>
  <c r="I143" i="11"/>
  <c r="D143" i="11"/>
  <c r="E180" i="11"/>
  <c r="I180" i="11"/>
  <c r="G193" i="11"/>
  <c r="F16" i="30"/>
  <c r="G98" i="30"/>
  <c r="E106" i="30"/>
  <c r="I106" i="30"/>
  <c r="E174" i="30"/>
  <c r="I174" i="30"/>
  <c r="G174" i="30"/>
  <c r="D174" i="30"/>
  <c r="H174" i="30"/>
  <c r="J38" i="28"/>
  <c r="K38" i="28" s="1"/>
  <c r="E91" i="28"/>
  <c r="I91" i="28"/>
  <c r="E106" i="28"/>
  <c r="I106" i="28"/>
  <c r="F115" i="28"/>
  <c r="F128" i="28"/>
  <c r="E152" i="28"/>
  <c r="I152" i="28"/>
  <c r="F16" i="26"/>
  <c r="J49" i="26"/>
  <c r="F48" i="26"/>
  <c r="J50" i="11"/>
  <c r="F91" i="28"/>
  <c r="F106" i="28"/>
  <c r="J122" i="28"/>
  <c r="K122" i="28" s="1"/>
  <c r="D180" i="28"/>
  <c r="H180" i="28"/>
  <c r="F30" i="26"/>
  <c r="J52" i="26"/>
  <c r="K194" i="26"/>
  <c r="E38" i="25"/>
  <c r="I38" i="25"/>
  <c r="J52" i="25"/>
  <c r="F115" i="22"/>
  <c r="F132" i="22"/>
  <c r="F152" i="22"/>
  <c r="J52" i="21"/>
  <c r="I84" i="21"/>
  <c r="G84" i="21"/>
  <c r="D48" i="26"/>
  <c r="H48" i="26"/>
  <c r="E70" i="26"/>
  <c r="I70" i="26"/>
  <c r="F164" i="26"/>
  <c r="J164" i="26"/>
  <c r="K164" i="26" s="1"/>
  <c r="J38" i="25"/>
  <c r="K38" i="25" s="1"/>
  <c r="J51" i="25"/>
  <c r="J135" i="25"/>
  <c r="G30" i="22"/>
  <c r="J49" i="22"/>
  <c r="K48" i="22"/>
  <c r="J53" i="22"/>
  <c r="F122" i="22"/>
  <c r="G152" i="22"/>
  <c r="F16" i="21"/>
  <c r="E30" i="21"/>
  <c r="I30" i="21"/>
  <c r="E61" i="26"/>
  <c r="I61" i="26"/>
  <c r="F174" i="26"/>
  <c r="J174" i="26"/>
  <c r="G180" i="26"/>
  <c r="E11" i="25"/>
  <c r="I11" i="25"/>
  <c r="J50" i="25"/>
  <c r="D84" i="25"/>
  <c r="H84" i="25"/>
  <c r="F91" i="25"/>
  <c r="J91" i="25"/>
  <c r="K91" i="25" s="1"/>
  <c r="D174" i="25"/>
  <c r="H174" i="25"/>
  <c r="F193" i="25"/>
  <c r="J193" i="25"/>
  <c r="K193" i="25" s="1"/>
  <c r="F16" i="22"/>
  <c r="D30" i="22"/>
  <c r="H30" i="22"/>
  <c r="H38" i="22"/>
  <c r="G48" i="22"/>
  <c r="J52" i="22"/>
  <c r="G84" i="22"/>
  <c r="D84" i="22"/>
  <c r="H84" i="22"/>
  <c r="E84" i="22"/>
  <c r="I84" i="22"/>
  <c r="F91" i="22"/>
  <c r="F128" i="22"/>
  <c r="F174" i="22"/>
  <c r="J174" i="22"/>
  <c r="E180" i="22"/>
  <c r="I180" i="22"/>
  <c r="G193" i="22"/>
  <c r="G16" i="21"/>
  <c r="F30" i="21"/>
  <c r="G98" i="21"/>
  <c r="G121" i="12"/>
  <c r="E174" i="25"/>
  <c r="I174" i="25"/>
  <c r="J51" i="22"/>
  <c r="K32" i="18"/>
  <c r="F38" i="18"/>
  <c r="K144" i="18"/>
  <c r="K92" i="13"/>
  <c r="K107" i="13"/>
  <c r="K154" i="13"/>
  <c r="J52" i="2"/>
  <c r="J164" i="2"/>
  <c r="K164" i="2" s="1"/>
  <c r="E174" i="21"/>
  <c r="I174" i="21"/>
  <c r="J174" i="21"/>
  <c r="G174" i="21"/>
  <c r="F84" i="18"/>
  <c r="J84" i="18"/>
  <c r="D174" i="18"/>
  <c r="H174" i="18"/>
  <c r="G174" i="18"/>
  <c r="D30" i="13"/>
  <c r="H30" i="13"/>
  <c r="F48" i="13"/>
  <c r="J53" i="13"/>
  <c r="F84" i="13"/>
  <c r="J84" i="13"/>
  <c r="E84" i="13"/>
  <c r="I84" i="13"/>
  <c r="K99" i="13"/>
  <c r="K144" i="13"/>
  <c r="K165" i="13"/>
  <c r="F11" i="2"/>
  <c r="K62" i="2"/>
  <c r="K154" i="2"/>
  <c r="D84" i="12"/>
  <c r="H84" i="12"/>
  <c r="D122" i="12"/>
  <c r="H122" i="12"/>
  <c r="D128" i="12"/>
  <c r="H128" i="12"/>
  <c r="D132" i="12"/>
  <c r="H132" i="12"/>
  <c r="K165" i="12"/>
  <c r="I11" i="18"/>
  <c r="J50" i="18"/>
  <c r="J52" i="13"/>
  <c r="G180" i="13"/>
  <c r="F48" i="2"/>
  <c r="E174" i="2"/>
  <c r="I174" i="2"/>
  <c r="F180" i="2"/>
  <c r="D180" i="2"/>
  <c r="E48" i="12"/>
  <c r="I48" i="12"/>
  <c r="J50" i="12"/>
  <c r="F70" i="12"/>
  <c r="J70" i="12"/>
  <c r="K70" i="12" s="1"/>
  <c r="F98" i="12"/>
  <c r="J98" i="12"/>
  <c r="K98" i="12" s="1"/>
  <c r="J122" i="12"/>
  <c r="H152" i="12"/>
  <c r="J51" i="13"/>
  <c r="G84" i="2"/>
  <c r="K92" i="2"/>
  <c r="F143" i="12"/>
  <c r="J143" i="12"/>
  <c r="K143" i="12" s="1"/>
  <c r="K46" i="11"/>
  <c r="K32" i="12"/>
  <c r="J30" i="12"/>
  <c r="K30" i="12" s="1"/>
  <c r="J49" i="11"/>
  <c r="D11" i="30"/>
  <c r="H11" i="30"/>
  <c r="E48" i="30"/>
  <c r="I48" i="30"/>
  <c r="J50" i="30"/>
  <c r="G48" i="28"/>
  <c r="K82" i="28"/>
  <c r="F152" i="28"/>
  <c r="J152" i="28"/>
  <c r="K154" i="28"/>
  <c r="E30" i="26"/>
  <c r="I30" i="26"/>
  <c r="J51" i="26"/>
  <c r="J152" i="11"/>
  <c r="K154" i="11"/>
  <c r="J91" i="28"/>
  <c r="K91" i="28" s="1"/>
  <c r="K92" i="28"/>
  <c r="J106" i="28"/>
  <c r="K106" i="28" s="1"/>
  <c r="K107" i="28"/>
  <c r="J30" i="11"/>
  <c r="K30" i="11" s="1"/>
  <c r="K82" i="11"/>
  <c r="K92" i="11"/>
  <c r="K107" i="11"/>
  <c r="D164" i="11"/>
  <c r="H164" i="11"/>
  <c r="J53" i="30"/>
  <c r="F61" i="30"/>
  <c r="J61" i="30"/>
  <c r="K61" i="30" s="1"/>
  <c r="K62" i="30"/>
  <c r="F70" i="30"/>
  <c r="J70" i="30"/>
  <c r="K70" i="30" s="1"/>
  <c r="K71" i="30"/>
  <c r="F98" i="30"/>
  <c r="J98" i="30"/>
  <c r="K99" i="30"/>
  <c r="D106" i="30"/>
  <c r="H106" i="30"/>
  <c r="D152" i="30"/>
  <c r="H152" i="30"/>
  <c r="F164" i="30"/>
  <c r="J164" i="30"/>
  <c r="K164" i="30" s="1"/>
  <c r="K165" i="30"/>
  <c r="F11" i="28"/>
  <c r="E38" i="28"/>
  <c r="I38" i="28"/>
  <c r="J51" i="28"/>
  <c r="J115" i="28"/>
  <c r="K115" i="28" s="1"/>
  <c r="J128" i="28"/>
  <c r="K128" i="28" s="1"/>
  <c r="J132" i="28"/>
  <c r="K132" i="28" s="1"/>
  <c r="F174" i="28"/>
  <c r="J174" i="28"/>
  <c r="E180" i="28"/>
  <c r="I180" i="28"/>
  <c r="E48" i="26"/>
  <c r="I48" i="26"/>
  <c r="J50" i="26"/>
  <c r="F70" i="26"/>
  <c r="J70" i="26"/>
  <c r="K70" i="26" s="1"/>
  <c r="K71" i="26"/>
  <c r="E98" i="26"/>
  <c r="I98" i="26"/>
  <c r="E122" i="25"/>
  <c r="I122" i="25"/>
  <c r="J143" i="30"/>
  <c r="K143" i="30" s="1"/>
  <c r="K144" i="30"/>
  <c r="J193" i="28"/>
  <c r="K193" i="28" s="1"/>
  <c r="K194" i="28"/>
  <c r="E174" i="11"/>
  <c r="I174" i="11"/>
  <c r="F193" i="11"/>
  <c r="J193" i="11"/>
  <c r="K193" i="11" s="1"/>
  <c r="K194" i="11"/>
  <c r="J50" i="28"/>
  <c r="F61" i="26"/>
  <c r="J61" i="26"/>
  <c r="K61" i="26" s="1"/>
  <c r="K62" i="26"/>
  <c r="F98" i="26"/>
  <c r="J98" i="26"/>
  <c r="K99" i="26"/>
  <c r="J49" i="30"/>
  <c r="F143" i="26"/>
  <c r="J143" i="26"/>
  <c r="K143" i="26" s="1"/>
  <c r="K144" i="26"/>
  <c r="E164" i="26"/>
  <c r="I164" i="26"/>
  <c r="E152" i="25"/>
  <c r="I152" i="25"/>
  <c r="E193" i="25"/>
  <c r="I193" i="25"/>
  <c r="J91" i="22"/>
  <c r="K91" i="22" s="1"/>
  <c r="K92" i="22"/>
  <c r="K133" i="22"/>
  <c r="J132" i="22"/>
  <c r="K132" i="22" s="1"/>
  <c r="J152" i="22"/>
  <c r="K154" i="22"/>
  <c r="K181" i="11"/>
  <c r="J30" i="26"/>
  <c r="K30" i="26" s="1"/>
  <c r="F180" i="26"/>
  <c r="J180" i="26"/>
  <c r="K180" i="26" s="1"/>
  <c r="K181" i="26"/>
  <c r="F30" i="25"/>
  <c r="K32" i="25"/>
  <c r="J30" i="25"/>
  <c r="K30" i="25" s="1"/>
  <c r="E84" i="25"/>
  <c r="I84" i="25"/>
  <c r="E106" i="25"/>
  <c r="I106" i="25"/>
  <c r="D38" i="22"/>
  <c r="F38" i="22"/>
  <c r="J49" i="25"/>
  <c r="E16" i="22"/>
  <c r="I16" i="22"/>
  <c r="F30" i="22"/>
  <c r="K32" i="22"/>
  <c r="J30" i="22"/>
  <c r="K30" i="22" s="1"/>
  <c r="K116" i="22"/>
  <c r="J115" i="22"/>
  <c r="K115" i="22" s="1"/>
  <c r="K129" i="22"/>
  <c r="J128" i="22"/>
  <c r="K128" i="22" s="1"/>
  <c r="J51" i="21"/>
  <c r="F61" i="21"/>
  <c r="J61" i="21"/>
  <c r="K61" i="21" s="1"/>
  <c r="K62" i="21"/>
  <c r="K40" i="2"/>
  <c r="J38" i="2"/>
  <c r="K38" i="2" s="1"/>
  <c r="K165" i="26"/>
  <c r="K82" i="25"/>
  <c r="K92" i="25"/>
  <c r="K107" i="25"/>
  <c r="K154" i="25"/>
  <c r="K194" i="25"/>
  <c r="J38" i="22"/>
  <c r="K38" i="22" s="1"/>
  <c r="E38" i="22"/>
  <c r="I38" i="22"/>
  <c r="J135" i="22"/>
  <c r="K135" i="22" s="1"/>
  <c r="E48" i="21"/>
  <c r="I48" i="21"/>
  <c r="J50" i="21"/>
  <c r="F70" i="21"/>
  <c r="J70" i="21"/>
  <c r="K70" i="21" s="1"/>
  <c r="K71" i="21"/>
  <c r="K43" i="18"/>
  <c r="J38" i="18"/>
  <c r="K38" i="18" s="1"/>
  <c r="K82" i="22"/>
  <c r="F84" i="22"/>
  <c r="J84" i="22"/>
  <c r="F106" i="22"/>
  <c r="J106" i="22"/>
  <c r="K106" i="22" s="1"/>
  <c r="K107" i="22"/>
  <c r="J122" i="22"/>
  <c r="F193" i="22"/>
  <c r="J193" i="22"/>
  <c r="K193" i="22" s="1"/>
  <c r="K194" i="22"/>
  <c r="F98" i="21"/>
  <c r="J98" i="21"/>
  <c r="K99" i="21"/>
  <c r="F143" i="21"/>
  <c r="J143" i="21"/>
  <c r="K143" i="21" s="1"/>
  <c r="K144" i="21"/>
  <c r="F164" i="21"/>
  <c r="J164" i="21"/>
  <c r="K165" i="21"/>
  <c r="J49" i="21"/>
  <c r="J52" i="18"/>
  <c r="J49" i="13"/>
  <c r="D84" i="13"/>
  <c r="H84" i="13"/>
  <c r="F174" i="13"/>
  <c r="H48" i="2"/>
  <c r="J51" i="2"/>
  <c r="K181" i="22"/>
  <c r="J30" i="21"/>
  <c r="K30" i="21" s="1"/>
  <c r="D48" i="18"/>
  <c r="H48" i="18"/>
  <c r="J51" i="18"/>
  <c r="F180" i="18"/>
  <c r="J180" i="18"/>
  <c r="K180" i="18" s="1"/>
  <c r="K181" i="18"/>
  <c r="D38" i="13"/>
  <c r="H38" i="13"/>
  <c r="D38" i="2"/>
  <c r="J50" i="2"/>
  <c r="F30" i="13"/>
  <c r="K32" i="13"/>
  <c r="J30" i="13"/>
  <c r="K30" i="13" s="1"/>
  <c r="J180" i="13"/>
  <c r="K180" i="13" s="1"/>
  <c r="E11" i="12"/>
  <c r="I11" i="12"/>
  <c r="I30" i="12"/>
  <c r="J53" i="12"/>
  <c r="E193" i="12"/>
  <c r="I193" i="12"/>
  <c r="F84" i="2"/>
  <c r="J84" i="2"/>
  <c r="F174" i="2"/>
  <c r="J174" i="2"/>
  <c r="E30" i="12"/>
  <c r="E38" i="2"/>
  <c r="I38" i="2"/>
  <c r="K46" i="2"/>
  <c r="J51" i="12"/>
  <c r="E128" i="12"/>
  <c r="I128" i="12"/>
  <c r="E132" i="12"/>
  <c r="I132" i="12"/>
  <c r="D11" i="12"/>
  <c r="H11" i="12"/>
  <c r="J49" i="12"/>
  <c r="E152" i="12"/>
  <c r="I152" i="12"/>
  <c r="J16" i="12"/>
  <c r="K16" i="12" s="1"/>
  <c r="K71" i="12"/>
  <c r="E84" i="12"/>
  <c r="I84" i="12"/>
  <c r="K99" i="12"/>
  <c r="K144" i="12"/>
  <c r="D174" i="12"/>
  <c r="H174" i="12"/>
  <c r="I121" i="25" l="1"/>
  <c r="I78" i="12"/>
  <c r="I150" i="12"/>
  <c r="F78" i="21"/>
  <c r="K46" i="22"/>
  <c r="F150" i="12"/>
  <c r="H150" i="11"/>
  <c r="K46" i="13"/>
  <c r="K46" i="25"/>
  <c r="G78" i="11"/>
  <c r="K46" i="30"/>
  <c r="F78" i="12"/>
  <c r="G150" i="11"/>
  <c r="K46" i="28"/>
  <c r="J16" i="11"/>
  <c r="K16" i="11" s="1"/>
  <c r="G78" i="12"/>
  <c r="H150" i="13"/>
  <c r="F78" i="2"/>
  <c r="H121" i="25"/>
  <c r="H150" i="18"/>
  <c r="F150" i="22"/>
  <c r="D121" i="22"/>
  <c r="G78" i="26"/>
  <c r="D78" i="13"/>
  <c r="G121" i="21"/>
  <c r="K46" i="18"/>
  <c r="D121" i="26"/>
  <c r="K46" i="26"/>
  <c r="H78" i="13"/>
  <c r="J11" i="2"/>
  <c r="K11" i="2" s="1"/>
  <c r="H121" i="2"/>
  <c r="D78" i="28"/>
  <c r="I150" i="13"/>
  <c r="F121" i="12"/>
  <c r="J16" i="18"/>
  <c r="K16" i="18" s="1"/>
  <c r="H150" i="22"/>
  <c r="D78" i="26"/>
  <c r="H121" i="26"/>
  <c r="F78" i="26"/>
  <c r="G121" i="30"/>
  <c r="D121" i="21"/>
  <c r="D78" i="12"/>
  <c r="D121" i="25"/>
  <c r="E121" i="26"/>
  <c r="J11" i="22"/>
  <c r="K11" i="22" s="1"/>
  <c r="I121" i="18"/>
  <c r="I121" i="21"/>
  <c r="H150" i="2"/>
  <c r="H150" i="21"/>
  <c r="H78" i="18"/>
  <c r="I78" i="2"/>
  <c r="J11" i="13"/>
  <c r="K11" i="13" s="1"/>
  <c r="H121" i="30"/>
  <c r="F121" i="25"/>
  <c r="I121" i="2"/>
  <c r="J11" i="28"/>
  <c r="K11" i="28" s="1"/>
  <c r="J16" i="30"/>
  <c r="K16" i="30" s="1"/>
  <c r="F150" i="21"/>
  <c r="I121" i="11"/>
  <c r="J16" i="28"/>
  <c r="K16" i="28" s="1"/>
  <c r="J11" i="26"/>
  <c r="K11" i="26" s="1"/>
  <c r="I150" i="2"/>
  <c r="G150" i="18"/>
  <c r="H150" i="25"/>
  <c r="G150" i="12"/>
  <c r="F150" i="18"/>
  <c r="G150" i="30"/>
  <c r="F121" i="2"/>
  <c r="J78" i="18"/>
  <c r="F150" i="2"/>
  <c r="I150" i="30"/>
  <c r="I150" i="22"/>
  <c r="G150" i="2"/>
  <c r="H78" i="21"/>
  <c r="H78" i="12"/>
  <c r="E121" i="18"/>
  <c r="J150" i="18"/>
  <c r="G121" i="11"/>
  <c r="D150" i="11"/>
  <c r="G121" i="26"/>
  <c r="I121" i="30"/>
  <c r="F78" i="18"/>
  <c r="H78" i="22"/>
  <c r="G121" i="18"/>
  <c r="E121" i="22"/>
  <c r="G150" i="26"/>
  <c r="E78" i="18"/>
  <c r="F121" i="18"/>
  <c r="I78" i="18"/>
  <c r="H150" i="28"/>
  <c r="J78" i="2"/>
  <c r="I150" i="11"/>
  <c r="G150" i="13"/>
  <c r="G121" i="2"/>
  <c r="G78" i="25"/>
  <c r="J16" i="2"/>
  <c r="K16" i="2" s="1"/>
  <c r="H121" i="13"/>
  <c r="F78" i="28"/>
  <c r="F78" i="25"/>
  <c r="J16" i="13"/>
  <c r="K16" i="13" s="1"/>
  <c r="J150" i="13"/>
  <c r="J78" i="25"/>
  <c r="J11" i="18"/>
  <c r="K11" i="18" s="1"/>
  <c r="I150" i="21"/>
  <c r="G78" i="22"/>
  <c r="J11" i="25"/>
  <c r="K11" i="25" s="1"/>
  <c r="F150" i="11"/>
  <c r="J16" i="25"/>
  <c r="K16" i="25" s="1"/>
  <c r="I78" i="13"/>
  <c r="H121" i="18"/>
  <c r="G78" i="30"/>
  <c r="I121" i="26"/>
  <c r="H121" i="21"/>
  <c r="G78" i="13"/>
  <c r="F78" i="30"/>
  <c r="F121" i="28"/>
  <c r="E78" i="2"/>
  <c r="F150" i="13"/>
  <c r="G150" i="25"/>
  <c r="F150" i="30"/>
  <c r="I78" i="21"/>
  <c r="H78" i="26"/>
  <c r="I121" i="13"/>
  <c r="J78" i="13"/>
  <c r="I121" i="22"/>
  <c r="J150" i="26"/>
  <c r="F150" i="26"/>
  <c r="G121" i="22"/>
  <c r="I78" i="30"/>
  <c r="J16" i="26"/>
  <c r="K16" i="26" s="1"/>
  <c r="H121" i="28"/>
  <c r="J11" i="30"/>
  <c r="K11" i="30" s="1"/>
  <c r="I150" i="25"/>
  <c r="I78" i="26"/>
  <c r="F150" i="25"/>
  <c r="J150" i="2"/>
  <c r="H150" i="26"/>
  <c r="G121" i="25"/>
  <c r="G78" i="18"/>
  <c r="J48" i="2"/>
  <c r="E121" i="13"/>
  <c r="H78" i="2"/>
  <c r="E121" i="2"/>
  <c r="J11" i="11"/>
  <c r="K11" i="11" s="1"/>
  <c r="G78" i="2"/>
  <c r="E78" i="26"/>
  <c r="F78" i="13"/>
  <c r="I150" i="26"/>
  <c r="E150" i="30"/>
  <c r="J48" i="26"/>
  <c r="E150" i="11"/>
  <c r="H150" i="30"/>
  <c r="E150" i="18"/>
  <c r="I78" i="11"/>
  <c r="J78" i="11"/>
  <c r="H78" i="11"/>
  <c r="F121" i="30"/>
  <c r="E121" i="21"/>
  <c r="G78" i="28"/>
  <c r="G150" i="21"/>
  <c r="I78" i="22"/>
  <c r="F78" i="11"/>
  <c r="H121" i="22"/>
  <c r="J48" i="18"/>
  <c r="J16" i="22"/>
  <c r="K16" i="22" s="1"/>
  <c r="H78" i="25"/>
  <c r="G150" i="22"/>
  <c r="F121" i="21"/>
  <c r="F121" i="13"/>
  <c r="G150" i="28"/>
  <c r="H78" i="30"/>
  <c r="H150" i="12"/>
  <c r="E150" i="22"/>
  <c r="J48" i="13"/>
  <c r="J48" i="25"/>
  <c r="E150" i="13"/>
  <c r="E150" i="28"/>
  <c r="E78" i="11"/>
  <c r="E78" i="30"/>
  <c r="D150" i="18"/>
  <c r="E121" i="30"/>
  <c r="E121" i="25"/>
  <c r="E150" i="25"/>
  <c r="D121" i="13"/>
  <c r="E150" i="21"/>
  <c r="K135" i="26"/>
  <c r="J121" i="26"/>
  <c r="K121" i="26" s="1"/>
  <c r="J48" i="30"/>
  <c r="J121" i="21"/>
  <c r="K121" i="21" s="1"/>
  <c r="G121" i="13"/>
  <c r="J121" i="2"/>
  <c r="K121" i="2" s="1"/>
  <c r="F78" i="22"/>
  <c r="J48" i="11"/>
  <c r="J121" i="30"/>
  <c r="K121" i="30" s="1"/>
  <c r="G121" i="28"/>
  <c r="D150" i="13"/>
  <c r="D150" i="21"/>
  <c r="D150" i="26"/>
  <c r="D121" i="11"/>
  <c r="D78" i="2"/>
  <c r="D78" i="18"/>
  <c r="J11" i="21"/>
  <c r="K11" i="21" s="1"/>
  <c r="I150" i="28"/>
  <c r="K132" i="18"/>
  <c r="J121" i="18"/>
  <c r="K121" i="18" s="1"/>
  <c r="G78" i="21"/>
  <c r="J150" i="25"/>
  <c r="K152" i="25"/>
  <c r="H78" i="28"/>
  <c r="K122" i="13"/>
  <c r="J121" i="13"/>
  <c r="K121" i="13" s="1"/>
  <c r="I121" i="28"/>
  <c r="D150" i="25"/>
  <c r="D150" i="2"/>
  <c r="J11" i="12"/>
  <c r="K11" i="12" s="1"/>
  <c r="I78" i="25"/>
  <c r="J48" i="28"/>
  <c r="F121" i="22"/>
  <c r="D78" i="21"/>
  <c r="I150" i="18"/>
  <c r="E150" i="26"/>
  <c r="E78" i="13"/>
  <c r="D121" i="30"/>
  <c r="E121" i="28"/>
  <c r="D150" i="12"/>
  <c r="E78" i="12"/>
  <c r="E150" i="12"/>
  <c r="D78" i="22"/>
  <c r="E78" i="21"/>
  <c r="D150" i="22"/>
  <c r="E121" i="11"/>
  <c r="D78" i="11"/>
  <c r="D78" i="30"/>
  <c r="D78" i="25"/>
  <c r="D121" i="28"/>
  <c r="E78" i="25"/>
  <c r="E78" i="22"/>
  <c r="D150" i="30"/>
  <c r="E150" i="2"/>
  <c r="D150" i="28"/>
  <c r="E121" i="12"/>
  <c r="J48" i="22"/>
  <c r="I78" i="28"/>
  <c r="J78" i="28"/>
  <c r="K122" i="12"/>
  <c r="J121" i="12"/>
  <c r="K121" i="12" s="1"/>
  <c r="E78" i="28"/>
  <c r="H121" i="12"/>
  <c r="J78" i="12"/>
  <c r="K135" i="25"/>
  <c r="J121" i="25"/>
  <c r="K121" i="25" s="1"/>
  <c r="K122" i="11"/>
  <c r="J121" i="11"/>
  <c r="K121" i="11" s="1"/>
  <c r="I121" i="12"/>
  <c r="D121" i="12"/>
  <c r="J16" i="21"/>
  <c r="K16" i="21" s="1"/>
  <c r="K164" i="21"/>
  <c r="J150" i="21"/>
  <c r="K152" i="22"/>
  <c r="J150" i="22"/>
  <c r="K152" i="28"/>
  <c r="J150" i="28"/>
  <c r="F150" i="28"/>
  <c r="K98" i="21"/>
  <c r="J78" i="21"/>
  <c r="J48" i="21"/>
  <c r="J78" i="22"/>
  <c r="J150" i="30"/>
  <c r="K98" i="30"/>
  <c r="J78" i="30"/>
  <c r="K152" i="11"/>
  <c r="J150" i="11"/>
  <c r="J121" i="28"/>
  <c r="K121" i="28" s="1"/>
  <c r="J48" i="12"/>
  <c r="K122" i="22"/>
  <c r="J121" i="22"/>
  <c r="K121" i="22" s="1"/>
  <c r="K98" i="26"/>
  <c r="J78" i="26"/>
  <c r="E70" i="15" l="1"/>
  <c r="E61" i="15"/>
  <c r="E48" i="15"/>
  <c r="E30" i="15"/>
  <c r="E38" i="15"/>
  <c r="D61" i="15" l="1"/>
  <c r="D30" i="15"/>
  <c r="D70" i="15"/>
  <c r="D38" i="15"/>
  <c r="D48" i="15"/>
  <c r="E180" i="15"/>
  <c r="D180" i="15"/>
  <c r="E174" i="15"/>
  <c r="D174" i="15"/>
  <c r="E164" i="15"/>
  <c r="D164" i="15"/>
  <c r="D152" i="15"/>
  <c r="E152" i="15"/>
  <c r="E143" i="15"/>
  <c r="D143" i="15"/>
  <c r="E135" i="15"/>
  <c r="D135" i="15"/>
  <c r="E132" i="15"/>
  <c r="D132" i="15"/>
  <c r="E128" i="15"/>
  <c r="E122" i="15"/>
  <c r="D122" i="15"/>
  <c r="E115" i="15"/>
  <c r="D115" i="15"/>
  <c r="E106" i="15"/>
  <c r="D106" i="15"/>
  <c r="E98" i="15"/>
  <c r="D98" i="15"/>
  <c r="E91" i="15"/>
  <c r="D91" i="15"/>
  <c r="E16" i="15"/>
  <c r="D16" i="15"/>
  <c r="E11" i="15"/>
  <c r="D11" i="15"/>
  <c r="E84" i="15" l="1"/>
  <c r="E121" i="15"/>
  <c r="D193" i="15"/>
  <c r="D84" i="15"/>
  <c r="D128" i="15"/>
  <c r="E193" i="15"/>
  <c r="D150" i="15"/>
  <c r="E150" i="15"/>
  <c r="D78" i="15" l="1"/>
  <c r="D121" i="15"/>
  <c r="E78" i="15"/>
  <c r="K82" i="15"/>
  <c r="F135" i="15"/>
  <c r="I135" i="15"/>
  <c r="J135" i="15"/>
  <c r="H135" i="15" l="1"/>
  <c r="G135" i="15"/>
  <c r="I70" i="15"/>
  <c r="G48" i="15"/>
  <c r="G61" i="15"/>
  <c r="J50" i="15"/>
  <c r="J61" i="15"/>
  <c r="I38" i="15"/>
  <c r="H61" i="15"/>
  <c r="J51" i="15"/>
  <c r="F70" i="15"/>
  <c r="J70" i="15"/>
  <c r="I61" i="15"/>
  <c r="I132" i="15"/>
  <c r="H30" i="15"/>
  <c r="G70" i="15"/>
  <c r="J52" i="15"/>
  <c r="J38" i="15"/>
  <c r="H70" i="15"/>
  <c r="J49" i="15"/>
  <c r="J53" i="15"/>
  <c r="F61" i="15"/>
  <c r="I84" i="15"/>
  <c r="I106" i="15"/>
  <c r="H38" i="15"/>
  <c r="G30" i="15"/>
  <c r="F48" i="15"/>
  <c r="I48" i="15"/>
  <c r="G38" i="15"/>
  <c r="F30" i="15"/>
  <c r="J30" i="15"/>
  <c r="I30" i="15"/>
  <c r="H48" i="15"/>
  <c r="F38" i="15"/>
  <c r="F132" i="15"/>
  <c r="I143" i="15"/>
  <c r="F84" i="15"/>
  <c r="F106" i="15"/>
  <c r="F143" i="15"/>
  <c r="H84" i="15"/>
  <c r="I16" i="15"/>
  <c r="I152" i="15"/>
  <c r="I174" i="15"/>
  <c r="I180" i="15"/>
  <c r="H16" i="15"/>
  <c r="H91" i="15"/>
  <c r="H152" i="15"/>
  <c r="H164" i="15"/>
  <c r="H174" i="15"/>
  <c r="F152" i="15"/>
  <c r="F174" i="15"/>
  <c r="F180" i="15"/>
  <c r="I98" i="15"/>
  <c r="I115" i="15"/>
  <c r="I122" i="15"/>
  <c r="I193" i="15"/>
  <c r="H98" i="15"/>
  <c r="H115" i="15"/>
  <c r="H132" i="15"/>
  <c r="H193" i="15"/>
  <c r="F98" i="15"/>
  <c r="F115" i="15"/>
  <c r="F122" i="15"/>
  <c r="F193" i="15"/>
  <c r="I91" i="15"/>
  <c r="I128" i="15"/>
  <c r="I164" i="15"/>
  <c r="H106" i="15"/>
  <c r="H122" i="15"/>
  <c r="H128" i="15"/>
  <c r="H143" i="15"/>
  <c r="H180" i="15"/>
  <c r="F91" i="15"/>
  <c r="F128" i="15"/>
  <c r="F164" i="15"/>
  <c r="G16" i="15"/>
  <c r="J193" i="15"/>
  <c r="J128" i="15"/>
  <c r="G106" i="15"/>
  <c r="G91" i="15"/>
  <c r="G164" i="15"/>
  <c r="G174" i="15"/>
  <c r="G180" i="15"/>
  <c r="G98" i="15"/>
  <c r="G132" i="15"/>
  <c r="J98" i="15"/>
  <c r="J115" i="15"/>
  <c r="J122" i="15"/>
  <c r="J132" i="15"/>
  <c r="J152" i="15"/>
  <c r="J164" i="15"/>
  <c r="J174" i="15"/>
  <c r="J180" i="15"/>
  <c r="G84" i="15"/>
  <c r="G115" i="15"/>
  <c r="G128" i="15"/>
  <c r="G152" i="15"/>
  <c r="G143" i="15"/>
  <c r="J84" i="15"/>
  <c r="J106" i="15"/>
  <c r="J143" i="15"/>
  <c r="J91" i="15"/>
  <c r="G122" i="15"/>
  <c r="G193" i="15"/>
  <c r="F16" i="15"/>
  <c r="I11" i="15"/>
  <c r="H11" i="15"/>
  <c r="G11" i="15"/>
  <c r="F11" i="15"/>
  <c r="F78" i="15" l="1"/>
  <c r="J48" i="15"/>
  <c r="F121" i="15"/>
  <c r="I78" i="15"/>
  <c r="H78" i="15"/>
  <c r="F150" i="15"/>
  <c r="I150" i="15"/>
  <c r="I121" i="15"/>
  <c r="H150" i="15"/>
  <c r="H121" i="15"/>
  <c r="G78" i="15"/>
  <c r="G150" i="15"/>
  <c r="G121" i="15"/>
  <c r="J121" i="15"/>
  <c r="K121" i="15" s="1"/>
  <c r="K74" i="10" l="1"/>
  <c r="K75" i="10"/>
  <c r="K161" i="10" l="1"/>
  <c r="K162" i="10"/>
  <c r="K191" i="10" l="1"/>
  <c r="K41" i="10" l="1"/>
  <c r="K103" i="15" l="1"/>
  <c r="K169" i="15" l="1"/>
  <c r="K168" i="15"/>
  <c r="K161" i="15"/>
  <c r="K159" i="15"/>
  <c r="K147" i="15"/>
  <c r="K140" i="15"/>
  <c r="K136" i="15"/>
  <c r="K130" i="15"/>
  <c r="K124" i="15"/>
  <c r="K119" i="15"/>
  <c r="K111" i="15"/>
  <c r="K109" i="15"/>
  <c r="K108" i="15"/>
  <c r="K107" i="15"/>
  <c r="K72" i="15"/>
  <c r="K70" i="15"/>
  <c r="K62" i="15"/>
  <c r="K59" i="15"/>
  <c r="K43" i="15"/>
  <c r="K41" i="15"/>
  <c r="K21" i="15"/>
  <c r="K12" i="15"/>
  <c r="K110" i="15"/>
  <c r="K31" i="15"/>
  <c r="K143" i="15" l="1"/>
  <c r="K164" i="15"/>
  <c r="K35" i="15"/>
  <c r="K64" i="15"/>
  <c r="K14" i="15"/>
  <c r="K80" i="15"/>
  <c r="K92" i="15"/>
  <c r="K129" i="15"/>
  <c r="K148" i="15"/>
  <c r="K71" i="15"/>
  <c r="K93" i="15"/>
  <c r="K128" i="15"/>
  <c r="K186" i="15"/>
  <c r="K126" i="15"/>
  <c r="K145" i="15"/>
  <c r="K166" i="15"/>
  <c r="K23" i="15"/>
  <c r="K132" i="15"/>
  <c r="K125" i="15"/>
  <c r="K144" i="15"/>
  <c r="K182" i="15"/>
  <c r="K26" i="15"/>
  <c r="K17" i="15"/>
  <c r="K101" i="15"/>
  <c r="K30" i="15"/>
  <c r="K66" i="15"/>
  <c r="K96" i="15"/>
  <c r="K154" i="15"/>
  <c r="K55" i="15"/>
  <c r="K76" i="15"/>
  <c r="K117" i="15"/>
  <c r="K134" i="15"/>
  <c r="K156" i="15"/>
  <c r="K94" i="15"/>
  <c r="K74" i="15"/>
  <c r="K116" i="15"/>
  <c r="K133" i="15"/>
  <c r="K19" i="15"/>
  <c r="K38" i="15"/>
  <c r="K65" i="15"/>
  <c r="J150" i="15"/>
  <c r="K165" i="15"/>
  <c r="K75" i="15"/>
  <c r="K102" i="15"/>
  <c r="K99" i="15"/>
  <c r="K104" i="15"/>
  <c r="K138" i="15"/>
  <c r="K155" i="15"/>
  <c r="K160" i="15"/>
  <c r="K172" i="15"/>
  <c r="K194" i="15"/>
  <c r="K183" i="15"/>
  <c r="K61" i="15"/>
  <c r="K171" i="15"/>
  <c r="K115" i="15"/>
  <c r="K122" i="15"/>
  <c r="K181" i="15"/>
  <c r="K193" i="15"/>
  <c r="K195" i="15"/>
  <c r="K197" i="15"/>
  <c r="K33" i="15"/>
  <c r="K57" i="15"/>
  <c r="K63" i="15"/>
  <c r="K68" i="15"/>
  <c r="K73" i="15"/>
  <c r="K91" i="15"/>
  <c r="K95" i="15"/>
  <c r="K100" i="15"/>
  <c r="K106" i="15"/>
  <c r="K113" i="15"/>
  <c r="K118" i="15"/>
  <c r="K123" i="15"/>
  <c r="K127" i="15"/>
  <c r="K131" i="15"/>
  <c r="K135" i="15"/>
  <c r="K141" i="15"/>
  <c r="K146" i="15"/>
  <c r="K152" i="15"/>
  <c r="K157" i="15"/>
  <c r="K162" i="15"/>
  <c r="K167" i="15"/>
  <c r="K170" i="15"/>
  <c r="K180" i="15"/>
  <c r="K184" i="15"/>
  <c r="K189" i="15"/>
  <c r="K196" i="15"/>
  <c r="K22" i="15"/>
  <c r="J11" i="15"/>
  <c r="K11" i="15" s="1"/>
  <c r="J16" i="15"/>
  <c r="K16" i="15" s="1"/>
  <c r="K20" i="15"/>
  <c r="K24" i="15"/>
  <c r="K32" i="15"/>
  <c r="K36" i="15"/>
  <c r="K42" i="15"/>
  <c r="K13" i="15"/>
  <c r="K18" i="15"/>
  <c r="K28" i="15"/>
  <c r="K34" i="15"/>
  <c r="K40" i="15"/>
  <c r="K44" i="15"/>
  <c r="K185" i="15"/>
  <c r="K187" i="15"/>
  <c r="K48" i="15" l="1"/>
  <c r="K46" i="15" l="1"/>
  <c r="K98" i="15"/>
  <c r="J78" i="15"/>
  <c r="K205" i="10"/>
  <c r="K193" i="10"/>
  <c r="K190" i="10"/>
  <c r="K188" i="10"/>
  <c r="K186" i="10"/>
  <c r="K183" i="10"/>
  <c r="K181" i="10"/>
  <c r="K179" i="10"/>
  <c r="K173" i="10"/>
  <c r="K171" i="10"/>
  <c r="K169" i="10"/>
  <c r="K167" i="10"/>
  <c r="K164" i="10"/>
  <c r="K160" i="10"/>
  <c r="K148" i="10"/>
  <c r="K144" i="10"/>
  <c r="K140" i="10"/>
  <c r="K138" i="10"/>
  <c r="K132" i="10"/>
  <c r="K130" i="10"/>
  <c r="K128" i="10"/>
  <c r="K125" i="10"/>
  <c r="K120" i="10"/>
  <c r="K114" i="10"/>
  <c r="K110" i="10"/>
  <c r="K92" i="10"/>
  <c r="K87" i="10"/>
  <c r="K83" i="10"/>
  <c r="K79" i="10"/>
  <c r="K72" i="10"/>
  <c r="K64" i="10"/>
  <c r="K32" i="10" l="1"/>
  <c r="K42" i="10"/>
  <c r="K54" i="10"/>
  <c r="K19" i="10"/>
  <c r="K34" i="10"/>
  <c r="K37" i="10"/>
  <c r="K39" i="10"/>
  <c r="K46" i="10"/>
  <c r="K49" i="10"/>
  <c r="K52" i="10"/>
  <c r="K57" i="10"/>
  <c r="K60" i="10"/>
  <c r="K62" i="10"/>
  <c r="K66" i="10"/>
  <c r="K68" i="10"/>
  <c r="K70" i="10"/>
  <c r="K76" i="10"/>
  <c r="K81" i="10"/>
  <c r="K85" i="10"/>
  <c r="K89" i="10"/>
  <c r="K94" i="10"/>
  <c r="K112" i="10"/>
  <c r="K116" i="10"/>
  <c r="K123" i="10"/>
  <c r="K30" i="10"/>
  <c r="K13" i="10"/>
  <c r="K14" i="10"/>
  <c r="K15" i="10"/>
  <c r="K16" i="10"/>
  <c r="K17" i="10"/>
  <c r="K18" i="10"/>
  <c r="K20" i="10"/>
  <c r="K22" i="10"/>
  <c r="K23" i="10"/>
  <c r="K24" i="10"/>
  <c r="K26" i="10"/>
  <c r="K28" i="10"/>
  <c r="K31" i="10"/>
  <c r="K33" i="10"/>
  <c r="K36" i="10"/>
  <c r="K38" i="10"/>
  <c r="K40" i="10"/>
  <c r="K44" i="10"/>
  <c r="K48" i="10"/>
  <c r="K50" i="10"/>
  <c r="K53" i="10"/>
  <c r="K55" i="10"/>
  <c r="K58" i="10"/>
  <c r="K61" i="10"/>
  <c r="K63" i="10"/>
  <c r="K65" i="10"/>
  <c r="K67" i="10"/>
  <c r="K69" i="10"/>
  <c r="K71" i="10"/>
  <c r="K73" i="10"/>
  <c r="K77" i="10"/>
  <c r="K80" i="10"/>
  <c r="K82" i="10"/>
  <c r="K84" i="10"/>
  <c r="K86" i="10"/>
  <c r="K88" i="10"/>
  <c r="K91" i="10"/>
  <c r="K93" i="10"/>
  <c r="K98" i="10"/>
  <c r="K111" i="10"/>
  <c r="K113" i="10"/>
  <c r="K115" i="10"/>
  <c r="K118" i="10"/>
  <c r="K122" i="10"/>
  <c r="K124" i="10"/>
  <c r="K126" i="10"/>
  <c r="K129" i="10"/>
  <c r="K131" i="10"/>
  <c r="K136" i="10"/>
  <c r="K139" i="10"/>
  <c r="K141" i="10"/>
  <c r="K159" i="10"/>
  <c r="K163" i="10"/>
  <c r="K166" i="10"/>
  <c r="K168" i="10"/>
  <c r="K170" i="10"/>
  <c r="K172" i="10"/>
  <c r="K174" i="10"/>
  <c r="K178" i="10"/>
  <c r="K180" i="10"/>
  <c r="K182" i="10"/>
  <c r="K184" i="10"/>
  <c r="K187" i="10"/>
  <c r="K189" i="10"/>
  <c r="K192" i="10"/>
  <c r="K176" i="10"/>
  <c r="K203" i="10"/>
  <c r="K204" i="10"/>
  <c r="K134" i="10"/>
  <c r="K11" i="10"/>
  <c r="K96" i="10" l="1"/>
  <c r="K146" i="10"/>
</calcChain>
</file>

<file path=xl/sharedStrings.xml><?xml version="1.0" encoding="utf-8"?>
<sst xmlns="http://schemas.openxmlformats.org/spreadsheetml/2006/main" count="5415" uniqueCount="409">
  <si>
    <t>RECURSOS</t>
  </si>
  <si>
    <t>Administración Central</t>
  </si>
  <si>
    <r>
      <t xml:space="preserve">Administraciones Públicas 
</t>
    </r>
    <r>
      <rPr>
        <sz val="11"/>
        <rFont val="Arial"/>
        <family val="2"/>
      </rPr>
      <t>(sin consolidar)</t>
    </r>
  </si>
  <si>
    <t>Administraciones Públicas</t>
  </si>
  <si>
    <t>Estado</t>
  </si>
  <si>
    <t>Organismos de la AACC</t>
  </si>
  <si>
    <t>P.1</t>
  </si>
  <si>
    <t>Producción</t>
  </si>
  <si>
    <t>P.11</t>
  </si>
  <si>
    <t>Producción de mercado</t>
  </si>
  <si>
    <t>Venta de bienes</t>
  </si>
  <si>
    <t>Prestación de servicios</t>
  </si>
  <si>
    <t>Servicios sanitarios</t>
  </si>
  <si>
    <t>Tasas y precios públicos</t>
  </si>
  <si>
    <t>Rentas de bienes inmuebles</t>
  </si>
  <si>
    <t>Productos de concesiones y aprovechamientos especiales</t>
  </si>
  <si>
    <t>Compensación gastos de percepción de RR.PP. tradicionales de U.E.</t>
  </si>
  <si>
    <t>Otros ingresos de mercado</t>
  </si>
  <si>
    <t>P.12</t>
  </si>
  <si>
    <t>Producción para uso final propio</t>
  </si>
  <si>
    <t>Activación de gastos de I+D</t>
  </si>
  <si>
    <t>Programas informáticos</t>
  </si>
  <si>
    <t>Otra producción para uso final propio</t>
  </si>
  <si>
    <t>P.13</t>
  </si>
  <si>
    <t>Producción total:</t>
  </si>
  <si>
    <t xml:space="preserve">     Consumos intermedios</t>
  </si>
  <si>
    <t xml:space="preserve">     Remuneración de asalariados</t>
  </si>
  <si>
    <t xml:space="preserve">     Consumo de capital fijo</t>
  </si>
  <si>
    <t xml:space="preserve">     Otros impuestos sobre la producción menos otras subvenciones a la producción</t>
  </si>
  <si>
    <t>Menos: producción de mercado y producción para uso final propio</t>
  </si>
  <si>
    <t>P.131</t>
  </si>
  <si>
    <t>Pagos por otra producción no de mercado</t>
  </si>
  <si>
    <t>Vinculados a sanidad</t>
  </si>
  <si>
    <t>Vinculados a servicios culturales y deportivos</t>
  </si>
  <si>
    <t>Vinculados a educación</t>
  </si>
  <si>
    <t>Vinculados a servicios de protección social</t>
  </si>
  <si>
    <t>Otros</t>
  </si>
  <si>
    <t>P.132</t>
  </si>
  <si>
    <t>Otra producción no de mercado, otros</t>
  </si>
  <si>
    <t>D.2</t>
  </si>
  <si>
    <t>Impuestos sobre la producción y las importaciones</t>
  </si>
  <si>
    <t>D.211</t>
  </si>
  <si>
    <t>Impuestos del tipo valor añadido (I.V.A.)</t>
  </si>
  <si>
    <t>Impuesto sobre el valor añadido</t>
  </si>
  <si>
    <t>Impuesto general indirecto canario</t>
  </si>
  <si>
    <t>D.212</t>
  </si>
  <si>
    <t>Impuestos sobre la importación</t>
  </si>
  <si>
    <t>Arbitrio sobre importaciones y entregas de Mercancías en las Islas Canarias: importación</t>
  </si>
  <si>
    <t>Impuesto sobre la producción, los servicios y la importación de Ceuta y Melilla: importación</t>
  </si>
  <si>
    <t>Impuestos especiales sobre la importación</t>
  </si>
  <si>
    <t>D.214</t>
  </si>
  <si>
    <t>Imp. s/ los productos excluido IVA e imp.s/ importaciones</t>
  </si>
  <si>
    <t>Transmisiones patrimoniales y actos jurídicos documentados</t>
  </si>
  <si>
    <t>Impuestos especiales:</t>
  </si>
  <si>
    <t xml:space="preserve">    Alcohol y bebidas derivadas</t>
  </si>
  <si>
    <t xml:space="preserve">    Cervezas</t>
  </si>
  <si>
    <t xml:space="preserve">    Productos intermedios</t>
  </si>
  <si>
    <t xml:space="preserve">    Labores de tabaco</t>
  </si>
  <si>
    <t xml:space="preserve">    Hidrocarburos</t>
  </si>
  <si>
    <t xml:space="preserve">    Determinados medios de transporte</t>
  </si>
  <si>
    <t xml:space="preserve">    Electricidad</t>
  </si>
  <si>
    <t>Impuestos sobre los combustibles derivados del petróleo</t>
  </si>
  <si>
    <t>Impuestos sobre las ventas minoristas de determinados hidrocarburos</t>
  </si>
  <si>
    <t>Impuestos sobre las primas de seguro</t>
  </si>
  <si>
    <t>Impuestos sobre construcciones, instalaciones y obras</t>
  </si>
  <si>
    <t>Arbitrio sobre importaciones y entregas de Mercancías en las Islas Canarias: producción</t>
  </si>
  <si>
    <t>Impuesto sobre la producción, los servicios y la importación de Ceuta y Melilla: producción</t>
  </si>
  <si>
    <t>Impuestos medioambientales</t>
  </si>
  <si>
    <t xml:space="preserve">Tasas de juego </t>
  </si>
  <si>
    <t xml:space="preserve">Otros impuestos </t>
  </si>
  <si>
    <t>D. 29</t>
  </si>
  <si>
    <t>Otros impuestos sobre la producción</t>
  </si>
  <si>
    <t>Impuestos sobre actividades económicas</t>
  </si>
  <si>
    <t>Impuestos sobre bienes inmuebles</t>
  </si>
  <si>
    <t>Impuestos sobre vehículos de tracción mecánica (empresas)</t>
  </si>
  <si>
    <t>Compensación de tributos locales</t>
  </si>
  <si>
    <t>Licencias urbanísticas</t>
  </si>
  <si>
    <t>Impuestos sobre la contaminación</t>
  </si>
  <si>
    <t>Gravamen especial sobre bienes inmuebles de no residentes</t>
  </si>
  <si>
    <t>Aportación al FGD</t>
  </si>
  <si>
    <t>Otros impuestos</t>
  </si>
  <si>
    <t>Detalle de los impuestos aportados a la U.E.:</t>
  </si>
  <si>
    <t>Derechos de aduanas y exacciones de efecto equivalente</t>
  </si>
  <si>
    <t>Exacciones reguladoras y otros gravámenes agrícolas</t>
  </si>
  <si>
    <t>Cotización producción y almacenamiento azúcar e isoglucosa</t>
  </si>
  <si>
    <t>D.4</t>
  </si>
  <si>
    <t>Rentas de la propiedad</t>
  </si>
  <si>
    <t>D.41</t>
  </si>
  <si>
    <t>Intereses</t>
  </si>
  <si>
    <t>Deuda pública</t>
  </si>
  <si>
    <t>Otras deudas</t>
  </si>
  <si>
    <t>Préstamos al I.C.O.</t>
  </si>
  <si>
    <t>Otros préstamos</t>
  </si>
  <si>
    <t>Cta. cte. del Tesoro en Banco de España</t>
  </si>
  <si>
    <t>Depósitos</t>
  </si>
  <si>
    <t>Intereses de demora</t>
  </si>
  <si>
    <t>SIFMI</t>
  </si>
  <si>
    <t>Sin especificar</t>
  </si>
  <si>
    <t>Del Estado</t>
  </si>
  <si>
    <t>De Total Organismos de la Administración Central</t>
  </si>
  <si>
    <t>De Comunidades Autónomas</t>
  </si>
  <si>
    <t>De Corporaciones Locales</t>
  </si>
  <si>
    <t>De Administraciones de Seguridad Social</t>
  </si>
  <si>
    <t>D.42</t>
  </si>
  <si>
    <t>Rentas distribuidas de sociedades</t>
  </si>
  <si>
    <t>ONLAE</t>
  </si>
  <si>
    <t>ICO</t>
  </si>
  <si>
    <t>Otras empresas públicas no financieras</t>
  </si>
  <si>
    <t>Banco de España</t>
  </si>
  <si>
    <t>Otras instituciones financieras públicas</t>
  </si>
  <si>
    <t>Otras rentas</t>
  </si>
  <si>
    <t>D.45</t>
  </si>
  <si>
    <t>Rentas de la tierra</t>
  </si>
  <si>
    <t>D.5</t>
  </si>
  <si>
    <t>Impuestos corrientes sobre la renta, el patrimonio, etc</t>
  </si>
  <si>
    <t>D.51</t>
  </si>
  <si>
    <t>Impuestos sobre la renta</t>
  </si>
  <si>
    <t>Renta de las personas físicas</t>
  </si>
  <si>
    <t>Sociedades</t>
  </si>
  <si>
    <t>Renta de no residentes</t>
  </si>
  <si>
    <t>D. 59</t>
  </si>
  <si>
    <t>Otros impuestos corrientes</t>
  </si>
  <si>
    <t>Impuesto sobre el patrimonio</t>
  </si>
  <si>
    <t>Impuesto sobre vehículos de tracción mecánica (hogares)</t>
  </si>
  <si>
    <t>Impuestos sobre bienes inmuebles (viviendas desocupadas)</t>
  </si>
  <si>
    <t>D.61</t>
  </si>
  <si>
    <t>Cotizaciones sociales</t>
  </si>
  <si>
    <t>Cotizaciones sociales efectivas a cargo de los empleadores:</t>
  </si>
  <si>
    <t>Cotizaciones sociales efectivas a cargo de los hogares:</t>
  </si>
  <si>
    <t>D.612</t>
  </si>
  <si>
    <t>Cotizaciones sociales imputadas</t>
  </si>
  <si>
    <t>D.7</t>
  </si>
  <si>
    <t>Otras transferencias corrientes</t>
  </si>
  <si>
    <t>D.73</t>
  </si>
  <si>
    <t>Transferencias corrientes entre AA.PP.</t>
  </si>
  <si>
    <t>D.74</t>
  </si>
  <si>
    <t>Cooperación internacional corriente</t>
  </si>
  <si>
    <t>Fondo Social Europeo</t>
  </si>
  <si>
    <t>Otros ingresos de la U.E.</t>
  </si>
  <si>
    <t>D.75</t>
  </si>
  <si>
    <t>Transferencias corrientes diversas</t>
  </si>
  <si>
    <t>Sector público</t>
  </si>
  <si>
    <t>Empresas privadas</t>
  </si>
  <si>
    <t>Recargos y sanciones tributarias</t>
  </si>
  <si>
    <t>Multas y sanciones no tributarias</t>
  </si>
  <si>
    <t xml:space="preserve">Recursos eventuales </t>
  </si>
  <si>
    <t>Reintegros</t>
  </si>
  <si>
    <t>Otras transferencias</t>
  </si>
  <si>
    <t>D.9</t>
  </si>
  <si>
    <t>Transferencias de capital a cobrar</t>
  </si>
  <si>
    <t>D.91</t>
  </si>
  <si>
    <t>Impuestos sobre el capital</t>
  </si>
  <si>
    <t>Impuestos sobre sucesiones y donaciones</t>
  </si>
  <si>
    <t>Contribuciones especiales</t>
  </si>
  <si>
    <t>Cuotas de urbanización y aprovechamientos urbanísticos</t>
  </si>
  <si>
    <t>Impuestos sobre incremento del valor de los terrenos</t>
  </si>
  <si>
    <t>Aportaciones extraordinarias al FGD</t>
  </si>
  <si>
    <t>D.92</t>
  </si>
  <si>
    <t>FEDER: Fondo Europeo de Desarrollo Regional</t>
  </si>
  <si>
    <t>Fondo de Cohesión</t>
  </si>
  <si>
    <t>Otras transferencias de la U.E.</t>
  </si>
  <si>
    <t>Transferencias de capital entre AA.PP.</t>
  </si>
  <si>
    <t>D.99</t>
  </si>
  <si>
    <t>Otras transferencias de capital</t>
  </si>
  <si>
    <t>Recobros Operaciones ICO</t>
  </si>
  <si>
    <t>EMPLEOS</t>
  </si>
  <si>
    <t>P.2</t>
  </si>
  <si>
    <t>Consumos intermedios</t>
  </si>
  <si>
    <t>Compras de bienes y servicios</t>
  </si>
  <si>
    <t>Servicios de intermediación financiera medidos indirectamente (SIFMI)</t>
  </si>
  <si>
    <t>Otros consumos</t>
  </si>
  <si>
    <t>Remuneración de los asalariados</t>
  </si>
  <si>
    <t>Sueldos y salarios:</t>
  </si>
  <si>
    <t xml:space="preserve">     Sueldos y salarios en especie</t>
  </si>
  <si>
    <t xml:space="preserve">     Sueldos y salarios en efectivo</t>
  </si>
  <si>
    <t>Cotizaciones sociales a cargo de los empleadores:</t>
  </si>
  <si>
    <t xml:space="preserve">     Cotizaciones sociales efectivas a cargo de los empleadores:</t>
  </si>
  <si>
    <t xml:space="preserve">          Administraciones de Seguridad Social</t>
  </si>
  <si>
    <t xml:space="preserve">          Otros</t>
  </si>
  <si>
    <t xml:space="preserve">     Cotizaciones sociales imputadas a cargo de los empleadores</t>
  </si>
  <si>
    <t>Subvenciones</t>
  </si>
  <si>
    <t>Otras subvenciones a los productos</t>
  </si>
  <si>
    <t xml:space="preserve">     Dentro del sector público:</t>
  </si>
  <si>
    <t xml:space="preserve">          A Empresas del Estado</t>
  </si>
  <si>
    <t xml:space="preserve">          A Empresas de Comunidades Autónomas</t>
  </si>
  <si>
    <t xml:space="preserve">          A Empresas de Corporaciones Locales</t>
  </si>
  <si>
    <t xml:space="preserve">          Sin especificar</t>
  </si>
  <si>
    <t xml:space="preserve">     Fuera del sector público</t>
  </si>
  <si>
    <t>Otras subvenciones a la producción</t>
  </si>
  <si>
    <t xml:space="preserve">Intereses </t>
  </si>
  <si>
    <t>Letras del Tesoro</t>
  </si>
  <si>
    <t>Intereses de préstamos, obligaciones, bonos y otros valores representativos de deuda</t>
  </si>
  <si>
    <t>Depósitos, fianzas e intereses de demora</t>
  </si>
  <si>
    <t>Sin clasificar</t>
  </si>
  <si>
    <t>Al Estado</t>
  </si>
  <si>
    <t>A Comunidades Autónomas</t>
  </si>
  <si>
    <t>A Corporaciones Locales</t>
  </si>
  <si>
    <t>A Administraciones de Seguridad Social</t>
  </si>
  <si>
    <t>Impuestos corrientes sobre la renta… a pagar</t>
  </si>
  <si>
    <t>Prestaciones sociales distintas de las transferencias sociales en especie</t>
  </si>
  <si>
    <t>Prestaciones de seguridad social en efectivo</t>
  </si>
  <si>
    <t xml:space="preserve">     Pensiones</t>
  </si>
  <si>
    <t xml:space="preserve">     Incapacidad temporal</t>
  </si>
  <si>
    <t xml:space="preserve">     Desempleo</t>
  </si>
  <si>
    <t xml:space="preserve">     Fondo de garantía salarial</t>
  </si>
  <si>
    <t xml:space="preserve">     Otras prestaciones</t>
  </si>
  <si>
    <t>Prestaciones de otros sistemas de seguros sociales</t>
  </si>
  <si>
    <t>Prestaciones de asistencia social en efectivo</t>
  </si>
  <si>
    <t xml:space="preserve">     Pensiones no contributivas</t>
  </si>
  <si>
    <t xml:space="preserve">     Pensiones de guerra</t>
  </si>
  <si>
    <t xml:space="preserve">     Prestaciones familiares</t>
  </si>
  <si>
    <t xml:space="preserve">     LISMI y subsidios</t>
  </si>
  <si>
    <t xml:space="preserve">     Pensiones asistenciales</t>
  </si>
  <si>
    <t>A Total Organismos de la Administración Central</t>
  </si>
  <si>
    <t>U.E.: Aportación al Fondo Europeo de Desarrollo</t>
  </si>
  <si>
    <t>Cuotas y participación en Organismos internacionales</t>
  </si>
  <si>
    <t>Cuotas y participación en Fondos internacionales</t>
  </si>
  <si>
    <t>Otra cooperación</t>
  </si>
  <si>
    <t>Transferencias corriente diversas</t>
  </si>
  <si>
    <t>Becas y ayudas al estudio</t>
  </si>
  <si>
    <t xml:space="preserve">Financiación de la Iglesia Católica </t>
  </si>
  <si>
    <t>Financiación de partidos políticos</t>
  </si>
  <si>
    <t>Correcciones FEGA</t>
  </si>
  <si>
    <t>a Familias e Instituciones sin fines de lucro y otras transferencias corrientes</t>
  </si>
  <si>
    <t>Recursos propios de la UE: IVA y RNB</t>
  </si>
  <si>
    <t>Recurso IVA</t>
  </si>
  <si>
    <t>Recurso RNB</t>
  </si>
  <si>
    <t>U.E.: Cuarto recurso propio basado en la R.N.B.</t>
  </si>
  <si>
    <t>Otras aportaciones al presupuesto UE</t>
  </si>
  <si>
    <t>Transferencias sociales en especie</t>
  </si>
  <si>
    <t>D.631</t>
  </si>
  <si>
    <t>Transferencias sociales en especie: producción no de mercado de las AAPP</t>
  </si>
  <si>
    <t xml:space="preserve">   Salud</t>
  </si>
  <si>
    <t xml:space="preserve">   Protección social</t>
  </si>
  <si>
    <t xml:space="preserve">   Enseñanza</t>
  </si>
  <si>
    <t xml:space="preserve">   Cultura y deporte</t>
  </si>
  <si>
    <t>D.632</t>
  </si>
  <si>
    <t>Transferencias sociales en especie: producción adquirida en el mercado por las AAPP</t>
  </si>
  <si>
    <t xml:space="preserve">   Salud:</t>
  </si>
  <si>
    <t xml:space="preserve">       Prótesis y vehículos de inválidos</t>
  </si>
  <si>
    <t xml:space="preserve">       Entregas por desplazamiento y otras</t>
  </si>
  <si>
    <t xml:space="preserve">       Farmacia</t>
  </si>
  <si>
    <t xml:space="preserve">       Conciertos de asistencia sanitaria</t>
  </si>
  <si>
    <t xml:space="preserve">       Otros</t>
  </si>
  <si>
    <t xml:space="preserve">   Protección social:</t>
  </si>
  <si>
    <t xml:space="preserve">       Descuento en los precios del transporte</t>
  </si>
  <si>
    <t xml:space="preserve">       Conciertos de Servicios Sociales</t>
  </si>
  <si>
    <t xml:space="preserve">   Educación:</t>
  </si>
  <si>
    <t xml:space="preserve">       Conciertos de enseñanza</t>
  </si>
  <si>
    <t xml:space="preserve">   Cultura y deportes:</t>
  </si>
  <si>
    <t>P.3</t>
  </si>
  <si>
    <t>Gasto en consumo final</t>
  </si>
  <si>
    <t>P.31</t>
  </si>
  <si>
    <t>Gasto en consumo individual</t>
  </si>
  <si>
    <t xml:space="preserve">     Transferencias sociales en especie</t>
  </si>
  <si>
    <t>P.32</t>
  </si>
  <si>
    <t>Gasto en consumo colectivo</t>
  </si>
  <si>
    <t xml:space="preserve">     Producción</t>
  </si>
  <si>
    <t xml:space="preserve">     Menos la producción de mercado</t>
  </si>
  <si>
    <t xml:space="preserve">     Menos la producción para uso final propio</t>
  </si>
  <si>
    <t xml:space="preserve">     Menos pagos por otra producción no de mercado</t>
  </si>
  <si>
    <t xml:space="preserve">     Menos transferencias sociales en especie suministradas por productores no de mercado</t>
  </si>
  <si>
    <t>Transferencias de capital a pagar</t>
  </si>
  <si>
    <t>Dentro del sector público:</t>
  </si>
  <si>
    <t xml:space="preserve">     A Empresas del Estado</t>
  </si>
  <si>
    <t xml:space="preserve">     A Empresas de Comunidades Autónomas</t>
  </si>
  <si>
    <t xml:space="preserve">     A Empresas de Corporaciones Locales</t>
  </si>
  <si>
    <t xml:space="preserve">     Sin especificar</t>
  </si>
  <si>
    <t>Fuera del sector público</t>
  </si>
  <si>
    <t>A empresas Privadas (en S.11 y S.12)</t>
  </si>
  <si>
    <t>A Hogares e ISFLSH (S.14 y S.15)</t>
  </si>
  <si>
    <t>Al exterior (S.2)</t>
  </si>
  <si>
    <t>Aportación a empresas SEPI</t>
  </si>
  <si>
    <t>OTC a otros Sectores (S.14, S.15)</t>
  </si>
  <si>
    <t>OTC al exterior (S.2)</t>
  </si>
  <si>
    <t>P.51g</t>
  </si>
  <si>
    <t>Formación bruta de capital</t>
  </si>
  <si>
    <t>Adquisición de activos fijos materiales</t>
  </si>
  <si>
    <t>Producción por cuenta propia de activos fijos materiales</t>
  </si>
  <si>
    <t>Menos cesiones de activos fijos materiales</t>
  </si>
  <si>
    <t>Adquisición de activos fijos inmateriales</t>
  </si>
  <si>
    <t>Producción por cuenta propia I+D</t>
  </si>
  <si>
    <t>Menos cesiones de activos fijos inmateriales</t>
  </si>
  <si>
    <t>P.52+P.53</t>
  </si>
  <si>
    <t>NP</t>
  </si>
  <si>
    <t>Adquisición netas de activos no financieros no producidos</t>
  </si>
  <si>
    <t>Adquisiciones de terrenos y otros activos materiales no producidos</t>
  </si>
  <si>
    <t xml:space="preserve">Menos cesiones de terrenos y otros activos materiales no producidos </t>
  </si>
  <si>
    <t>Adquisiciones de activos inmateriales no producidos</t>
  </si>
  <si>
    <t>Menos cesiones de activos inmateriales no producidos</t>
  </si>
  <si>
    <t xml:space="preserve">Empleos </t>
  </si>
  <si>
    <t>Recursos</t>
  </si>
  <si>
    <t>Unidad: millones de euros</t>
  </si>
  <si>
    <t>Cuadros de desarrollo de las cuentas del sector Administraciones Públicas y sus subsectores</t>
  </si>
  <si>
    <t xml:space="preserve">Administración Regional </t>
  </si>
  <si>
    <t>Administración Local</t>
  </si>
  <si>
    <t>Fondos de la Seguridad Social</t>
  </si>
  <si>
    <t>A cargo de los asalariados</t>
  </si>
  <si>
    <t>A cargo de los autónomos</t>
  </si>
  <si>
    <t>A cargo de los desempleados</t>
  </si>
  <si>
    <t>Producción no de mercado</t>
  </si>
  <si>
    <r>
      <t xml:space="preserve">Administraciones Públicas 
</t>
    </r>
    <r>
      <rPr>
        <sz val="11"/>
        <color rgb="FF003366"/>
        <rFont val="Arial"/>
        <family val="2"/>
      </rPr>
      <t>(sin consolidar)</t>
    </r>
  </si>
  <si>
    <r>
      <t xml:space="preserve">TOTAL
</t>
    </r>
    <r>
      <rPr>
        <sz val="11"/>
        <color rgb="FF003366"/>
        <rFont val="Arial"/>
        <family val="2"/>
      </rPr>
      <t>(consolidado)</t>
    </r>
  </si>
  <si>
    <t xml:space="preserve">FEADER: Fondo Europeo Agrario de Desarrollo Rural </t>
  </si>
  <si>
    <r>
      <t>FEP: Fondo Europeo de la Pesca</t>
    </r>
    <r>
      <rPr>
        <sz val="11"/>
        <color rgb="FFFF0000"/>
        <rFont val="Arial"/>
        <family val="2"/>
      </rPr>
      <t xml:space="preserve"> </t>
    </r>
  </si>
  <si>
    <t>D.613</t>
  </si>
  <si>
    <t>D.611</t>
  </si>
  <si>
    <t>D.9_S.13</t>
  </si>
  <si>
    <t>D.1</t>
  </si>
  <si>
    <t>D.29</t>
  </si>
  <si>
    <t>D.3</t>
  </si>
  <si>
    <t>D.319</t>
  </si>
  <si>
    <t>D.39</t>
  </si>
  <si>
    <t>D.62</t>
  </si>
  <si>
    <t>D.621</t>
  </si>
  <si>
    <t>D.622</t>
  </si>
  <si>
    <t>D.623</t>
  </si>
  <si>
    <t>D.76</t>
  </si>
  <si>
    <t>D.761</t>
  </si>
  <si>
    <t>D.762</t>
  </si>
  <si>
    <t>D.763</t>
  </si>
  <si>
    <t>D.63</t>
  </si>
  <si>
    <t xml:space="preserve">Operaciones FONPRODE-FIEM </t>
  </si>
  <si>
    <t>índice</t>
  </si>
  <si>
    <t>U.E.: Compensación británica, Países Bajos y Suecia</t>
  </si>
  <si>
    <t xml:space="preserve">Producción por cuenta propia de programas informáticos </t>
  </si>
  <si>
    <t>ÍNDICE</t>
  </si>
  <si>
    <t>Tabla1a: Empleos de las Administraciones Públicas 2010</t>
  </si>
  <si>
    <t>Tabla1b: Recursos de las Administraciones Públicas 2010</t>
  </si>
  <si>
    <t>Tabla2a: Empleos de las Administraciones Públicas 2011</t>
  </si>
  <si>
    <t>Tabla3a: Empleos de las Administraciones Públicas 2012</t>
  </si>
  <si>
    <t>Tabla4a: Empleos de las Administraciones Públicas 2013</t>
  </si>
  <si>
    <t>Tabla2b: Recursos de las Administraciones Públicas 2011</t>
  </si>
  <si>
    <t>Tabla3b: Recursos de las Administraciones Públicas 2012</t>
  </si>
  <si>
    <t>Tabla4b: Recursos de las Administraciones Públicas 2013</t>
  </si>
  <si>
    <t>Otras transferencias de capital (excluidas transferencias de capital entre AA.PP.)</t>
  </si>
  <si>
    <t>Ayudas a la inversión (excluidas transferencias de capital entre AA.PP)</t>
  </si>
  <si>
    <t>Ayudas a la inversión (excluidas transferencias entre AA.PP.)</t>
  </si>
  <si>
    <t xml:space="preserve">A Administración Central </t>
  </si>
  <si>
    <t>De Administración Central</t>
  </si>
  <si>
    <t>Tabla5a: Empleos de las Administraciones Públicas 2014</t>
  </si>
  <si>
    <t>Tabla5b: Recursos de las Administraciones Públicas 2014</t>
  </si>
  <si>
    <t>Tabla 1a: Cuadros de desarrollo del año 2010. EMPLEOS.</t>
  </si>
  <si>
    <t>Tabla 1b: Cuadros de desarrollo del año 2010. RECURSOS.</t>
  </si>
  <si>
    <t>Tabla 2b: Cuadros de desarrollo del año 2011. RECURSOS.</t>
  </si>
  <si>
    <t>Tabla 2a: Cuadros de desarrollo del año 2011. EMPLEOS.</t>
  </si>
  <si>
    <t>Tabla 3b: Cuadros de desarrollo del año 2012. RECURSOS.</t>
  </si>
  <si>
    <t>Tabla 3a: Cuadros de desarrollo del año 2012. EMPLEOS.</t>
  </si>
  <si>
    <t>Tabla 4b: Cuadros de desarrollo del año 2013. RECURSOS.</t>
  </si>
  <si>
    <t>Tabla 4a: Cuadros de desarrollo del año 2013. EMPLEOS.</t>
  </si>
  <si>
    <t>Tabla 5b: Cuadros de desarrollo del año 2014. RECURSOS.</t>
  </si>
  <si>
    <t>Tabla 5a: Cuadros de desarrollo del año 2014. EMPLEOS.</t>
  </si>
  <si>
    <t>OTC a unidades del sector instituciones financieras (S.12)</t>
  </si>
  <si>
    <t>OTC a empresas públicas (S.11)</t>
  </si>
  <si>
    <t>OTC a empresas privadas (S.11)</t>
  </si>
  <si>
    <t>Tabla6a: Empleos de las Administraciones Públicas 2015</t>
  </si>
  <si>
    <t>Tabla7a: Empleos de las Administraciones Públicas 2016</t>
  </si>
  <si>
    <t>Tabla 6a: Cuadros de desarrollo del año 2015. EMPLEOS.</t>
  </si>
  <si>
    <t>Tabla 6b: Cuadros de desarrollo del año 2015. RECURSOS.</t>
  </si>
  <si>
    <t>Tabla7b: Recursos de las Administraciones Públicas 2016</t>
  </si>
  <si>
    <t>Tabla6b: Recursos de las Administraciones Públicas 2015</t>
  </si>
  <si>
    <t>Tabla 7a: Cuadros de desarrollo del año 2016. EMPLEOS.</t>
  </si>
  <si>
    <t>Tabla 7b: Cuadros de desarrollo del año 2016. RECURSOS.</t>
  </si>
  <si>
    <t>Tabla8a: Empleos de las Administraciones Públicas 2017</t>
  </si>
  <si>
    <t>Tabla8b: Recursos de las Administraciones Públicas 2017</t>
  </si>
  <si>
    <t>Riesgos a la exportación por cuenta del Estado</t>
  </si>
  <si>
    <t>Tabla 8a: Cuadros de desarrollo del año 2017. EMPLEOS.</t>
  </si>
  <si>
    <t>Préstamos FIEM y FONPRODE</t>
  </si>
  <si>
    <t>Tabla 9b: Cuadros de desarrollo del año 2018. RECURSOS.</t>
  </si>
  <si>
    <t>Tabla 9a: Cuadros de desarrollo del año 2018. EMPLEOS.</t>
  </si>
  <si>
    <t>Tabla 8b: Cuadros de desarrollo del año 2017. RECURSOS.</t>
  </si>
  <si>
    <t>Tabla9a: Empleos de las Administraciones Públicas 2018</t>
  </si>
  <si>
    <t>Tabla9b: Recursos de las Administraciones Públicas 2018</t>
  </si>
  <si>
    <t>D.99 (D.9_S.13)</t>
  </si>
  <si>
    <t>Otras transferencias de capital, excluidas transferencias entre AA.PP.</t>
  </si>
  <si>
    <t xml:space="preserve">Otras transferencias de capital, excluidas transferencias entre AA.PP. </t>
  </si>
  <si>
    <t>Tabla10a: Empleos de las Administraciones Públicas 2019</t>
  </si>
  <si>
    <t>Tabla10b: Recursos de las Administraciones Públicas 2019</t>
  </si>
  <si>
    <t>Tabla 10a: Cuadros de desarrollo del año 2019. EMPLEOS.</t>
  </si>
  <si>
    <t>Tabla 10b: Cuadros de desarrollo del año 2019. RECURSOS.</t>
  </si>
  <si>
    <t>Tabla 11a: Cuadros de desarrollo del año 2020. EMPLEOS.</t>
  </si>
  <si>
    <t>Tabla 11b: Cuadros de desarrollo del año 2020. RECURSOS.</t>
  </si>
  <si>
    <t>Tabla11a: Empleos de las Administraciones Públicas 2020</t>
  </si>
  <si>
    <t>Tabla11b: Recursos de las Administraciones Públicas 2020</t>
  </si>
  <si>
    <t>Tabla12a: Empleos de las Administraciones Públicas 2021</t>
  </si>
  <si>
    <t>Tabla12b: Recursos de las Administraciones Públicas 2021</t>
  </si>
  <si>
    <t>MRR: Mecanismo de Recuperación y Resiliencia</t>
  </si>
  <si>
    <t>Impuesto sobre determinados Servicios Digitales</t>
  </si>
  <si>
    <t>Impuesto sobre Transacciones Financieras</t>
  </si>
  <si>
    <t>Datos anuales. Serie 2010-2022</t>
  </si>
  <si>
    <t>SEC 2010. Revisión Estadística 2024</t>
  </si>
  <si>
    <t>P.52</t>
  </si>
  <si>
    <t xml:space="preserve">Variación de existencias </t>
  </si>
  <si>
    <t>Adquisiciones menos cesiones de objetos valiosos</t>
  </si>
  <si>
    <t>D.71</t>
  </si>
  <si>
    <t>Primas netas de seguro no vida</t>
  </si>
  <si>
    <t>Indemnizaciónes de seguro no vida</t>
  </si>
  <si>
    <t>D72</t>
  </si>
  <si>
    <t>P.53</t>
  </si>
  <si>
    <t>Escuelas taller</t>
  </si>
  <si>
    <t>D.72</t>
  </si>
  <si>
    <t>A cargo de los hogares</t>
  </si>
  <si>
    <t>Tabla13a: Empleos de las Administraciones Públicas 2022</t>
  </si>
  <si>
    <t>Tabla13b: Recursos de las Administraciones Públicas 2022</t>
  </si>
  <si>
    <t>Tabla 13a: Cuadros de desarrollo del año 2022. EMPLEOS.</t>
  </si>
  <si>
    <t>Tabla 12b: Cuadros de desarrollo del año 2021. RECURSOS.</t>
  </si>
  <si>
    <t>Tabla 12a: Cuadros de desarrollo del año 2021. EMPLEOS.</t>
  </si>
  <si>
    <t>Tabla 13b: Cuadros de desarrollo del año 2022. RECURSOS.</t>
  </si>
  <si>
    <t>Fecha de actualización: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</si>
</sst>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b/>
      <sz val="14"/>
      <color indexed="56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56"/>
      <name val="Arial"/>
      <family val="2"/>
    </font>
    <font>
      <sz val="14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rgb="FFFF0000"/>
      <name val="Arial"/>
      <family val="2"/>
    </font>
    <font>
      <b/>
      <u/>
      <sz val="11"/>
      <color rgb="FF003366"/>
      <name val="Arial"/>
      <family val="2"/>
    </font>
    <font>
      <b/>
      <sz val="11"/>
      <color rgb="FF003366"/>
      <name val="Arial"/>
      <family val="2"/>
    </font>
    <font>
      <sz val="10"/>
      <color rgb="FF003366"/>
      <name val="Arial"/>
      <family val="2"/>
    </font>
    <font>
      <sz val="9"/>
      <color rgb="FF003366"/>
      <name val="Arial"/>
      <family val="2"/>
    </font>
    <font>
      <sz val="11"/>
      <color rgb="FF003366"/>
      <name val="Arial"/>
      <family val="2"/>
    </font>
    <font>
      <b/>
      <sz val="14"/>
      <color rgb="FF003366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A6CAF0"/>
        <bgColor indexed="64"/>
      </patternFill>
    </fill>
    <fill>
      <patternFill patternType="solid">
        <fgColor rgb="FFEEF4FC"/>
        <bgColor indexed="64"/>
      </patternFill>
    </fill>
    <fill>
      <patternFill patternType="solid">
        <fgColor rgb="FFDFEAF9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0" fontId="5" fillId="0" borderId="0"/>
    <xf numFmtId="0" fontId="1" fillId="0" borderId="0"/>
  </cellStyleXfs>
  <cellXfs count="224">
    <xf numFmtId="0" fontId="0" fillId="0" borderId="0" xfId="0"/>
    <xf numFmtId="0" fontId="11" fillId="3" borderId="0" xfId="1" applyFont="1" applyFill="1"/>
    <xf numFmtId="0" fontId="5" fillId="3" borderId="0" xfId="1" applyFill="1"/>
    <xf numFmtId="0" fontId="0" fillId="3" borderId="0" xfId="0" applyFill="1"/>
    <xf numFmtId="0" fontId="12" fillId="3" borderId="0" xfId="1" applyFont="1" applyFill="1" applyAlignment="1">
      <alignment vertical="center"/>
    </xf>
    <xf numFmtId="0" fontId="2" fillId="3" borderId="0" xfId="1" quotePrefix="1" applyFont="1" applyFill="1" applyAlignment="1">
      <alignment horizontal="left" vertical="center"/>
    </xf>
    <xf numFmtId="0" fontId="12" fillId="3" borderId="0" xfId="1" quotePrefix="1" applyFont="1" applyFill="1" applyAlignment="1">
      <alignment horizontal="left" vertical="center"/>
    </xf>
    <xf numFmtId="0" fontId="14" fillId="4" borderId="0" xfId="2" quotePrefix="1" applyFont="1" applyFill="1" applyAlignment="1">
      <alignment horizontal="left" vertical="center"/>
    </xf>
    <xf numFmtId="0" fontId="12" fillId="3" borderId="0" xfId="3" applyFont="1" applyFill="1" applyAlignment="1">
      <alignment vertical="center"/>
    </xf>
    <xf numFmtId="0" fontId="6" fillId="3" borderId="0" xfId="1" quotePrefix="1" applyFont="1" applyFill="1" applyAlignment="1">
      <alignment vertical="center"/>
    </xf>
    <xf numFmtId="164" fontId="4" fillId="6" borderId="0" xfId="0" applyNumberFormat="1" applyFont="1" applyFill="1"/>
    <xf numFmtId="164" fontId="3" fillId="6" borderId="1" xfId="0" applyNumberFormat="1" applyFont="1" applyFill="1" applyBorder="1"/>
    <xf numFmtId="164" fontId="4" fillId="6" borderId="2" xfId="0" applyNumberFormat="1" applyFont="1" applyFill="1" applyBorder="1"/>
    <xf numFmtId="164" fontId="24" fillId="7" borderId="1" xfId="0" quotePrefix="1" applyNumberFormat="1" applyFont="1" applyFill="1" applyBorder="1" applyAlignment="1">
      <alignment horizontal="left"/>
    </xf>
    <xf numFmtId="164" fontId="24" fillId="7" borderId="2" xfId="0" quotePrefix="1" applyNumberFormat="1" applyFont="1" applyFill="1" applyBorder="1" applyAlignment="1">
      <alignment horizontal="left"/>
    </xf>
    <xf numFmtId="164" fontId="3" fillId="6" borderId="2" xfId="0" quotePrefix="1" applyNumberFormat="1" applyFont="1" applyFill="1" applyBorder="1" applyAlignment="1">
      <alignment horizontal="left"/>
    </xf>
    <xf numFmtId="164" fontId="25" fillId="7" borderId="1" xfId="0" applyNumberFormat="1" applyFont="1" applyFill="1" applyBorder="1"/>
    <xf numFmtId="164" fontId="25" fillId="7" borderId="2" xfId="0" quotePrefix="1" applyNumberFormat="1" applyFont="1" applyFill="1" applyBorder="1" applyAlignment="1">
      <alignment horizontal="left"/>
    </xf>
    <xf numFmtId="164" fontId="4" fillId="6" borderId="2" xfId="0" applyNumberFormat="1" applyFont="1" applyFill="1" applyBorder="1" applyAlignment="1">
      <alignment horizontal="left" indent="1"/>
    </xf>
    <xf numFmtId="164" fontId="4" fillId="6" borderId="2" xfId="0" quotePrefix="1" applyNumberFormat="1" applyFont="1" applyFill="1" applyBorder="1" applyAlignment="1">
      <alignment horizontal="left" indent="1"/>
    </xf>
    <xf numFmtId="164" fontId="4" fillId="6" borderId="2" xfId="0" quotePrefix="1" applyNumberFormat="1" applyFont="1" applyFill="1" applyBorder="1" applyAlignment="1">
      <alignment horizontal="left"/>
    </xf>
    <xf numFmtId="164" fontId="25" fillId="7" borderId="2" xfId="0" applyNumberFormat="1" applyFont="1" applyFill="1" applyBorder="1" applyAlignment="1">
      <alignment horizontal="left"/>
    </xf>
    <xf numFmtId="164" fontId="4" fillId="6" borderId="2" xfId="0" applyNumberFormat="1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wrapText="1"/>
    </xf>
    <xf numFmtId="164" fontId="4" fillId="6" borderId="2" xfId="0" quotePrefix="1" applyNumberFormat="1" applyFont="1" applyFill="1" applyBorder="1" applyAlignment="1">
      <alignment horizontal="left" wrapText="1"/>
    </xf>
    <xf numFmtId="164" fontId="3" fillId="6" borderId="2" xfId="0" applyNumberFormat="1" applyFont="1" applyFill="1" applyBorder="1" applyAlignment="1">
      <alignment horizontal="left"/>
    </xf>
    <xf numFmtId="164" fontId="25" fillId="7" borderId="2" xfId="0" applyNumberFormat="1" applyFont="1" applyFill="1" applyBorder="1"/>
    <xf numFmtId="164" fontId="4" fillId="6" borderId="2" xfId="0" applyNumberFormat="1" applyFont="1" applyFill="1" applyBorder="1" applyAlignment="1">
      <alignment wrapText="1"/>
    </xf>
    <xf numFmtId="164" fontId="4" fillId="6" borderId="2" xfId="0" applyNumberFormat="1" applyFont="1" applyFill="1" applyBorder="1" applyAlignment="1">
      <alignment horizontal="left" vertical="top" wrapText="1"/>
    </xf>
    <xf numFmtId="164" fontId="3" fillId="6" borderId="1" xfId="0" applyNumberFormat="1" applyFont="1" applyFill="1" applyBorder="1" applyAlignment="1">
      <alignment vertical="top"/>
    </xf>
    <xf numFmtId="164" fontId="4" fillId="6" borderId="2" xfId="0" quotePrefix="1" applyNumberFormat="1" applyFont="1" applyFill="1" applyBorder="1" applyAlignment="1">
      <alignment horizontal="left" vertical="top"/>
    </xf>
    <xf numFmtId="164" fontId="9" fillId="6" borderId="2" xfId="0" applyNumberFormat="1" applyFont="1" applyFill="1" applyBorder="1" applyAlignment="1">
      <alignment horizontal="left"/>
    </xf>
    <xf numFmtId="164" fontId="10" fillId="6" borderId="2" xfId="0" applyNumberFormat="1" applyFont="1" applyFill="1" applyBorder="1" applyAlignment="1">
      <alignment horizontal="left"/>
    </xf>
    <xf numFmtId="164" fontId="25" fillId="6" borderId="1" xfId="0" applyNumberFormat="1" applyFont="1" applyFill="1" applyBorder="1"/>
    <xf numFmtId="164" fontId="28" fillId="6" borderId="2" xfId="0" applyNumberFormat="1" applyFont="1" applyFill="1" applyBorder="1" applyAlignment="1">
      <alignment horizontal="left"/>
    </xf>
    <xf numFmtId="164" fontId="23" fillId="6" borderId="1" xfId="0" applyNumberFormat="1" applyFont="1" applyFill="1" applyBorder="1" applyAlignment="1">
      <alignment horizontal="left" indent="1"/>
    </xf>
    <xf numFmtId="164" fontId="25" fillId="7" borderId="1" xfId="0" quotePrefix="1" applyNumberFormat="1" applyFont="1" applyFill="1" applyBorder="1" applyAlignment="1">
      <alignment horizontal="left" vertical="top" wrapText="1"/>
    </xf>
    <xf numFmtId="164" fontId="3" fillId="6" borderId="1" xfId="0" quotePrefix="1" applyNumberFormat="1" applyFont="1" applyFill="1" applyBorder="1" applyAlignment="1">
      <alignment horizontal="left"/>
    </xf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0" xfId="0" applyNumberFormat="1" applyFont="1" applyFill="1" applyAlignment="1" applyProtection="1">
      <alignment wrapText="1"/>
      <protection locked="0"/>
    </xf>
    <xf numFmtId="164" fontId="4" fillId="6" borderId="3" xfId="0" applyNumberFormat="1" applyFont="1" applyFill="1" applyBorder="1" applyAlignment="1" applyProtection="1">
      <alignment wrapText="1"/>
      <protection locked="0"/>
    </xf>
    <xf numFmtId="164" fontId="4" fillId="6" borderId="1" xfId="0" applyNumberFormat="1" applyFont="1" applyFill="1" applyBorder="1" applyAlignment="1" applyProtection="1">
      <alignment wrapText="1"/>
      <protection locked="0"/>
    </xf>
    <xf numFmtId="164" fontId="4" fillId="6" borderId="0" xfId="0" applyNumberFormat="1" applyFont="1" applyFill="1" applyAlignment="1">
      <alignment wrapText="1"/>
    </xf>
    <xf numFmtId="164" fontId="4" fillId="6" borderId="3" xfId="0" applyNumberFormat="1" applyFont="1" applyFill="1" applyBorder="1" applyAlignment="1">
      <alignment wrapText="1"/>
    </xf>
    <xf numFmtId="164" fontId="4" fillId="6" borderId="1" xfId="0" applyNumberFormat="1" applyFont="1" applyFill="1" applyBorder="1" applyAlignment="1">
      <alignment wrapText="1"/>
    </xf>
    <xf numFmtId="164" fontId="25" fillId="7" borderId="0" xfId="0" applyNumberFormat="1" applyFont="1" applyFill="1" applyAlignment="1">
      <alignment wrapText="1"/>
    </xf>
    <xf numFmtId="164" fontId="25" fillId="7" borderId="3" xfId="0" applyNumberFormat="1" applyFont="1" applyFill="1" applyBorder="1" applyAlignment="1">
      <alignment wrapText="1"/>
    </xf>
    <xf numFmtId="164" fontId="25" fillId="7" borderId="1" xfId="0" applyNumberFormat="1" applyFont="1" applyFill="1" applyBorder="1" applyAlignment="1">
      <alignment wrapText="1"/>
    </xf>
    <xf numFmtId="164" fontId="3" fillId="6" borderId="0" xfId="0" applyNumberFormat="1" applyFont="1" applyFill="1" applyAlignment="1">
      <alignment wrapText="1"/>
    </xf>
    <xf numFmtId="164" fontId="3" fillId="6" borderId="3" xfId="0" applyNumberFormat="1" applyFont="1" applyFill="1" applyBorder="1" applyAlignment="1">
      <alignment wrapText="1"/>
    </xf>
    <xf numFmtId="164" fontId="28" fillId="6" borderId="0" xfId="0" applyNumberFormat="1" applyFont="1" applyFill="1" applyAlignment="1">
      <alignment wrapText="1"/>
    </xf>
    <xf numFmtId="164" fontId="28" fillId="6" borderId="3" xfId="0" applyNumberFormat="1" applyFont="1" applyFill="1" applyBorder="1" applyAlignment="1">
      <alignment wrapText="1"/>
    </xf>
    <xf numFmtId="164" fontId="28" fillId="6" borderId="1" xfId="0" applyNumberFormat="1" applyFont="1" applyFill="1" applyBorder="1" applyAlignment="1">
      <alignment wrapText="1"/>
    </xf>
    <xf numFmtId="164" fontId="25" fillId="7" borderId="0" xfId="0" applyNumberFormat="1" applyFont="1" applyFill="1" applyAlignment="1">
      <alignment horizontal="right" vertical="center" wrapText="1"/>
    </xf>
    <xf numFmtId="164" fontId="25" fillId="7" borderId="3" xfId="0" applyNumberFormat="1" applyFont="1" applyFill="1" applyBorder="1" applyAlignment="1">
      <alignment horizontal="right" vertical="center" wrapText="1"/>
    </xf>
    <xf numFmtId="164" fontId="25" fillId="7" borderId="1" xfId="0" applyNumberFormat="1" applyFont="1" applyFill="1" applyBorder="1" applyAlignment="1">
      <alignment horizontal="right" vertical="center" wrapText="1"/>
    </xf>
    <xf numFmtId="164" fontId="24" fillId="7" borderId="1" xfId="0" applyNumberFormat="1" applyFont="1" applyFill="1" applyBorder="1" applyAlignment="1">
      <alignment wrapText="1"/>
    </xf>
    <xf numFmtId="164" fontId="24" fillId="7" borderId="0" xfId="0" applyNumberFormat="1" applyFont="1" applyFill="1" applyAlignment="1">
      <alignment wrapText="1"/>
    </xf>
    <xf numFmtId="164" fontId="24" fillId="7" borderId="3" xfId="0" applyNumberFormat="1" applyFont="1" applyFill="1" applyBorder="1" applyAlignment="1">
      <alignment wrapText="1"/>
    </xf>
    <xf numFmtId="0" fontId="4" fillId="0" borderId="0" xfId="0" applyFont="1"/>
    <xf numFmtId="0" fontId="30" fillId="0" borderId="0" xfId="2" applyFont="1"/>
    <xf numFmtId="164" fontId="25" fillId="5" borderId="10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7" fillId="0" borderId="0" xfId="0" applyNumberFormat="1" applyFont="1" applyAlignment="1">
      <alignment horizontal="left"/>
    </xf>
    <xf numFmtId="164" fontId="5" fillId="0" borderId="0" xfId="0" applyNumberFormat="1" applyFont="1"/>
    <xf numFmtId="0" fontId="18" fillId="0" borderId="0" xfId="0" applyFont="1"/>
    <xf numFmtId="165" fontId="15" fillId="0" borderId="0" xfId="0" quotePrefix="1" applyNumberFormat="1" applyFont="1" applyAlignment="1">
      <alignment horizontal="left"/>
    </xf>
    <xf numFmtId="164" fontId="4" fillId="0" borderId="0" xfId="0" applyNumberFormat="1" applyFont="1"/>
    <xf numFmtId="0" fontId="16" fillId="0" borderId="0" xfId="4" quotePrefix="1" applyFont="1"/>
    <xf numFmtId="164" fontId="0" fillId="0" borderId="0" xfId="0" applyNumberFormat="1"/>
    <xf numFmtId="164" fontId="17" fillId="0" borderId="0" xfId="0" applyNumberFormat="1" applyFont="1"/>
    <xf numFmtId="164" fontId="3" fillId="0" borderId="0" xfId="0" applyNumberFormat="1" applyFont="1"/>
    <xf numFmtId="0" fontId="13" fillId="0" borderId="0" xfId="2" applyFill="1" applyAlignment="1">
      <alignment horizontal="center"/>
    </xf>
    <xf numFmtId="164" fontId="19" fillId="0" borderId="0" xfId="0" applyNumberFormat="1" applyFont="1"/>
    <xf numFmtId="164" fontId="26" fillId="0" borderId="0" xfId="0" applyNumberFormat="1" applyFont="1" applyAlignment="1">
      <alignment vertical="top"/>
    </xf>
    <xf numFmtId="0" fontId="26" fillId="0" borderId="0" xfId="0" applyFont="1"/>
    <xf numFmtId="164" fontId="20" fillId="0" borderId="0" xfId="0" applyNumberFormat="1" applyFont="1" applyAlignment="1">
      <alignment vertical="top"/>
    </xf>
    <xf numFmtId="164" fontId="27" fillId="0" borderId="0" xfId="0" applyNumberFormat="1" applyFont="1" applyAlignment="1">
      <alignment vertical="top"/>
    </xf>
    <xf numFmtId="164" fontId="21" fillId="0" borderId="0" xfId="0" applyNumberFormat="1" applyFont="1" applyAlignment="1">
      <alignment vertical="top"/>
    </xf>
    <xf numFmtId="164" fontId="4" fillId="0" borderId="0" xfId="0" applyNumberFormat="1" applyFont="1" applyAlignment="1" applyProtection="1">
      <alignment wrapText="1"/>
      <protection locked="0"/>
    </xf>
    <xf numFmtId="164" fontId="4" fillId="0" borderId="3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4" fontId="22" fillId="0" borderId="0" xfId="0" applyNumberFormat="1" applyFont="1" applyAlignment="1">
      <alignment vertical="top"/>
    </xf>
    <xf numFmtId="164" fontId="19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4" fillId="0" borderId="2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 indent="1"/>
    </xf>
    <xf numFmtId="164" fontId="4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24" fillId="7" borderId="0" xfId="0" applyNumberFormat="1" applyFont="1" applyFill="1" applyAlignment="1">
      <alignment horizontal="left" wrapText="1" indent="5"/>
    </xf>
    <xf numFmtId="165" fontId="17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18" fillId="3" borderId="0" xfId="0" applyFont="1" applyFill="1" applyProtection="1">
      <protection locked="0"/>
    </xf>
    <xf numFmtId="165" fontId="15" fillId="3" borderId="0" xfId="0" quotePrefix="1" applyNumberFormat="1" applyFont="1" applyFill="1" applyAlignment="1" applyProtection="1">
      <alignment horizontal="left"/>
      <protection locked="0"/>
    </xf>
    <xf numFmtId="164" fontId="4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16" fillId="3" borderId="0" xfId="4" quotePrefix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17" fillId="3" borderId="0" xfId="0" applyNumberFormat="1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13" fillId="3" borderId="0" xfId="2" applyFill="1" applyAlignment="1" applyProtection="1">
      <alignment horizontal="center"/>
      <protection locked="0"/>
    </xf>
    <xf numFmtId="164" fontId="17" fillId="2" borderId="0" xfId="0" applyNumberFormat="1" applyFont="1" applyFill="1" applyProtection="1">
      <protection locked="0"/>
    </xf>
    <xf numFmtId="164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" xfId="0" applyNumberFormat="1" applyFont="1" applyFill="1" applyBorder="1" applyProtection="1">
      <protection locked="0"/>
    </xf>
    <xf numFmtId="164" fontId="4" fillId="6" borderId="2" xfId="0" applyNumberFormat="1" applyFont="1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164" fontId="4" fillId="6" borderId="0" xfId="0" applyNumberFormat="1" applyFont="1" applyFill="1" applyProtection="1">
      <protection locked="0"/>
    </xf>
    <xf numFmtId="164" fontId="4" fillId="6" borderId="3" xfId="0" applyNumberFormat="1" applyFont="1" applyFill="1" applyBorder="1" applyProtection="1">
      <protection locked="0"/>
    </xf>
    <xf numFmtId="164" fontId="24" fillId="7" borderId="1" xfId="0" applyNumberFormat="1" applyFont="1" applyFill="1" applyBorder="1" applyProtection="1">
      <protection locked="0"/>
    </xf>
    <xf numFmtId="164" fontId="24" fillId="7" borderId="2" xfId="0" quotePrefix="1" applyNumberFormat="1" applyFont="1" applyFill="1" applyBorder="1" applyProtection="1">
      <protection locked="0"/>
    </xf>
    <xf numFmtId="164" fontId="24" fillId="7" borderId="1" xfId="0" applyNumberFormat="1" applyFont="1" applyFill="1" applyBorder="1" applyAlignment="1" applyProtection="1">
      <alignment wrapText="1"/>
      <protection locked="0"/>
    </xf>
    <xf numFmtId="164" fontId="24" fillId="7" borderId="3" xfId="0" applyNumberFormat="1" applyFont="1" applyFill="1" applyBorder="1" applyAlignment="1" applyProtection="1">
      <alignment wrapText="1"/>
      <protection locked="0"/>
    </xf>
    <xf numFmtId="164" fontId="0" fillId="2" borderId="0" xfId="0" applyNumberFormat="1" applyFill="1" applyAlignment="1" applyProtection="1">
      <alignment vertical="top"/>
      <protection locked="0"/>
    </xf>
    <xf numFmtId="164" fontId="4" fillId="6" borderId="2" xfId="0" applyNumberFormat="1" applyFont="1" applyFill="1" applyBorder="1" applyAlignment="1" applyProtection="1">
      <alignment horizontal="left"/>
      <protection locked="0"/>
    </xf>
    <xf numFmtId="164" fontId="21" fillId="2" borderId="0" xfId="0" applyNumberFormat="1" applyFont="1" applyFill="1" applyAlignment="1" applyProtection="1">
      <alignment vertical="top"/>
      <protection locked="0"/>
    </xf>
    <xf numFmtId="164" fontId="10" fillId="6" borderId="1" xfId="0" applyNumberFormat="1" applyFont="1" applyFill="1" applyBorder="1" applyProtection="1">
      <protection locked="0"/>
    </xf>
    <xf numFmtId="164" fontId="19" fillId="2" borderId="0" xfId="0" applyNumberFormat="1" applyFont="1" applyFill="1" applyAlignment="1" applyProtection="1">
      <alignment vertical="top"/>
      <protection locked="0"/>
    </xf>
    <xf numFmtId="164" fontId="4" fillId="6" borderId="2" xfId="0" quotePrefix="1" applyNumberFormat="1" applyFont="1" applyFill="1" applyBorder="1" applyAlignment="1" applyProtection="1">
      <alignment horizontal="left"/>
      <protection locked="0"/>
    </xf>
    <xf numFmtId="164" fontId="20" fillId="2" borderId="0" xfId="0" applyNumberFormat="1" applyFont="1" applyFill="1" applyAlignment="1" applyProtection="1">
      <alignment vertical="top"/>
      <protection locked="0"/>
    </xf>
    <xf numFmtId="164" fontId="24" fillId="7" borderId="2" xfId="0" applyNumberFormat="1" applyFont="1" applyFill="1" applyBorder="1" applyProtection="1">
      <protection locked="0"/>
    </xf>
    <xf numFmtId="164" fontId="8" fillId="6" borderId="1" xfId="0" applyNumberFormat="1" applyFont="1" applyFill="1" applyBorder="1" applyProtection="1">
      <protection locked="0"/>
    </xf>
    <xf numFmtId="164" fontId="8" fillId="6" borderId="2" xfId="0" applyNumberFormat="1" applyFont="1" applyFill="1" applyBorder="1" applyProtection="1">
      <protection locked="0"/>
    </xf>
    <xf numFmtId="164" fontId="25" fillId="7" borderId="1" xfId="0" applyNumberFormat="1" applyFont="1" applyFill="1" applyBorder="1" applyProtection="1">
      <protection locked="0"/>
    </xf>
    <xf numFmtId="164" fontId="25" fillId="7" borderId="2" xfId="0" applyNumberFormat="1" applyFont="1" applyFill="1" applyBorder="1" applyProtection="1">
      <protection locked="0"/>
    </xf>
    <xf numFmtId="164" fontId="25" fillId="7" borderId="3" xfId="0" applyNumberFormat="1" applyFont="1" applyFill="1" applyBorder="1" applyAlignment="1" applyProtection="1">
      <alignment wrapText="1"/>
      <protection locked="0"/>
    </xf>
    <xf numFmtId="164" fontId="25" fillId="7" borderId="2" xfId="0" quotePrefix="1" applyNumberFormat="1" applyFont="1" applyFill="1" applyBorder="1" applyAlignment="1" applyProtection="1">
      <alignment horizontal="left"/>
      <protection locked="0"/>
    </xf>
    <xf numFmtId="164" fontId="25" fillId="7" borderId="1" xfId="0" quotePrefix="1" applyNumberFormat="1" applyFont="1" applyFill="1" applyBorder="1" applyAlignment="1" applyProtection="1">
      <alignment horizontal="left"/>
      <protection locked="0"/>
    </xf>
    <xf numFmtId="164" fontId="19" fillId="2" borderId="0" xfId="0" applyNumberFormat="1" applyFont="1" applyFill="1" applyProtection="1">
      <protection locked="0"/>
    </xf>
    <xf numFmtId="164" fontId="3" fillId="6" borderId="1" xfId="0" quotePrefix="1" applyNumberFormat="1" applyFont="1" applyFill="1" applyBorder="1" applyAlignment="1" applyProtection="1">
      <alignment horizontal="left"/>
      <protection locked="0"/>
    </xf>
    <xf numFmtId="164" fontId="3" fillId="6" borderId="2" xfId="0" applyNumberFormat="1" applyFont="1" applyFill="1" applyBorder="1" applyProtection="1">
      <protection locked="0"/>
    </xf>
    <xf numFmtId="164" fontId="24" fillId="7" borderId="1" xfId="0" applyNumberFormat="1" applyFont="1" applyFill="1" applyBorder="1" applyAlignment="1" applyProtection="1">
      <alignment vertical="top"/>
      <protection locked="0"/>
    </xf>
    <xf numFmtId="164" fontId="24" fillId="7" borderId="2" xfId="0" quotePrefix="1" applyNumberFormat="1" applyFont="1" applyFill="1" applyBorder="1" applyAlignment="1" applyProtection="1">
      <alignment horizontal="left" wrapText="1"/>
      <protection locked="0"/>
    </xf>
    <xf numFmtId="164" fontId="8" fillId="6" borderId="1" xfId="0" applyNumberFormat="1" applyFont="1" applyFill="1" applyBorder="1" applyAlignment="1" applyProtection="1">
      <alignment vertical="top"/>
      <protection locked="0"/>
    </xf>
    <xf numFmtId="164" fontId="8" fillId="6" borderId="2" xfId="0" quotePrefix="1" applyNumberFormat="1" applyFont="1" applyFill="1" applyBorder="1" applyAlignment="1" applyProtection="1">
      <alignment horizontal="left" wrapText="1"/>
      <protection locked="0"/>
    </xf>
    <xf numFmtId="164" fontId="25" fillId="7" borderId="2" xfId="0" applyNumberFormat="1" applyFont="1" applyFill="1" applyBorder="1" applyAlignment="1" applyProtection="1">
      <alignment horizontal="left"/>
      <protection locked="0"/>
    </xf>
    <xf numFmtId="164" fontId="3" fillId="6" borderId="2" xfId="0" applyNumberFormat="1" applyFont="1" applyFill="1" applyBorder="1" applyAlignment="1" applyProtection="1">
      <alignment horizontal="left"/>
      <protection locked="0"/>
    </xf>
    <xf numFmtId="164" fontId="4" fillId="6" borderId="2" xfId="0" applyNumberFormat="1" applyFont="1" applyFill="1" applyBorder="1" applyAlignment="1" applyProtection="1">
      <alignment horizontal="left" indent="1"/>
      <protection locked="0"/>
    </xf>
    <xf numFmtId="164" fontId="4" fillId="6" borderId="2" xfId="0" applyNumberFormat="1" applyFont="1" applyFill="1" applyBorder="1" applyAlignment="1" applyProtection="1">
      <alignment horizontal="left" wrapText="1" indent="1"/>
      <protection locked="0"/>
    </xf>
    <xf numFmtId="164" fontId="25" fillId="7" borderId="2" xfId="0" applyNumberFormat="1" applyFont="1" applyFill="1" applyBorder="1" applyAlignment="1" applyProtection="1">
      <alignment horizontal="left" wrapText="1"/>
      <protection locked="0"/>
    </xf>
    <xf numFmtId="164" fontId="4" fillId="6" borderId="2" xfId="0" applyNumberFormat="1" applyFont="1" applyFill="1" applyBorder="1" applyAlignment="1" applyProtection="1">
      <alignment horizontal="left" wrapText="1"/>
      <protection locked="0"/>
    </xf>
    <xf numFmtId="164" fontId="24" fillId="7" borderId="2" xfId="0" applyNumberFormat="1" applyFont="1" applyFill="1" applyBorder="1" applyAlignment="1" applyProtection="1">
      <alignment horizontal="left"/>
      <protection locked="0"/>
    </xf>
    <xf numFmtId="164" fontId="8" fillId="6" borderId="2" xfId="0" applyNumberFormat="1" applyFont="1" applyFill="1" applyBorder="1" applyAlignment="1" applyProtection="1">
      <alignment horizontal="left"/>
      <protection locked="0"/>
    </xf>
    <xf numFmtId="164" fontId="4" fillId="6" borderId="1" xfId="0" applyNumberFormat="1" applyFont="1" applyFill="1" applyBorder="1" applyAlignment="1" applyProtection="1">
      <alignment vertical="top"/>
      <protection locked="0"/>
    </xf>
    <xf numFmtId="164" fontId="10" fillId="6" borderId="2" xfId="0" applyNumberFormat="1" applyFont="1" applyFill="1" applyBorder="1" applyProtection="1">
      <protection locked="0"/>
    </xf>
    <xf numFmtId="164" fontId="8" fillId="6" borderId="1" xfId="0" applyNumberFormat="1" applyFont="1" applyFill="1" applyBorder="1" applyAlignment="1" applyProtection="1">
      <alignment wrapText="1"/>
      <protection locked="0"/>
    </xf>
    <xf numFmtId="164" fontId="8" fillId="6" borderId="0" xfId="0" applyNumberFormat="1" applyFont="1" applyFill="1" applyAlignment="1" applyProtection="1">
      <alignment wrapText="1"/>
      <protection locked="0"/>
    </xf>
    <xf numFmtId="164" fontId="8" fillId="6" borderId="3" xfId="0" applyNumberFormat="1" applyFont="1" applyFill="1" applyBorder="1" applyAlignment="1" applyProtection="1">
      <alignment wrapText="1"/>
      <protection locked="0"/>
    </xf>
    <xf numFmtId="164" fontId="24" fillId="7" borderId="2" xfId="0" quotePrefix="1" applyNumberFormat="1" applyFont="1" applyFill="1" applyBorder="1" applyAlignment="1" applyProtection="1">
      <alignment horizontal="left"/>
      <protection locked="0"/>
    </xf>
    <xf numFmtId="164" fontId="3" fillId="6" borderId="2" xfId="0" quotePrefix="1" applyNumberFormat="1" applyFont="1" applyFill="1" applyBorder="1" applyAlignment="1" applyProtection="1">
      <alignment horizontal="left"/>
      <protection locked="0"/>
    </xf>
    <xf numFmtId="164" fontId="3" fillId="6" borderId="1" xfId="0" applyNumberFormat="1" applyFont="1" applyFill="1" applyBorder="1" applyAlignment="1" applyProtection="1">
      <alignment wrapText="1"/>
      <protection locked="0"/>
    </xf>
    <xf numFmtId="164" fontId="3" fillId="6" borderId="0" xfId="0" applyNumberFormat="1" applyFont="1" applyFill="1" applyAlignment="1" applyProtection="1">
      <alignment wrapText="1"/>
      <protection locked="0"/>
    </xf>
    <xf numFmtId="164" fontId="3" fillId="6" borderId="3" xfId="0" applyNumberFormat="1" applyFont="1" applyFill="1" applyBorder="1" applyAlignment="1" applyProtection="1">
      <alignment wrapText="1"/>
      <protection locked="0"/>
    </xf>
    <xf numFmtId="164" fontId="4" fillId="6" borderId="2" xfId="0" quotePrefix="1" applyNumberFormat="1" applyFont="1" applyFill="1" applyBorder="1" applyAlignment="1" applyProtection="1">
      <alignment horizontal="left" wrapText="1"/>
      <protection locked="0"/>
    </xf>
    <xf numFmtId="164" fontId="4" fillId="6" borderId="2" xfId="0" quotePrefix="1" applyNumberFormat="1" applyFont="1" applyFill="1" applyBorder="1" applyAlignment="1" applyProtection="1">
      <alignment horizontal="left" indent="2"/>
      <protection locked="0"/>
    </xf>
    <xf numFmtId="164" fontId="4" fillId="6" borderId="2" xfId="0" quotePrefix="1" applyNumberFormat="1" applyFont="1" applyFill="1" applyBorder="1" applyAlignment="1" applyProtection="1">
      <alignment horizontal="left" indent="1"/>
      <protection locked="0"/>
    </xf>
    <xf numFmtId="164" fontId="24" fillId="7" borderId="1" xfId="0" quotePrefix="1" applyNumberFormat="1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64" fontId="7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65" fontId="15" fillId="0" borderId="0" xfId="0" quotePrefix="1" applyNumberFormat="1" applyFont="1" applyAlignment="1" applyProtection="1">
      <alignment horizontal="left"/>
      <protection locked="0"/>
    </xf>
    <xf numFmtId="164" fontId="4" fillId="0" borderId="0" xfId="0" applyNumberFormat="1" applyFont="1" applyProtection="1">
      <protection locked="0"/>
    </xf>
    <xf numFmtId="0" fontId="16" fillId="0" borderId="0" xfId="4" quotePrefix="1" applyFont="1" applyProtection="1">
      <protection locked="0"/>
    </xf>
    <xf numFmtId="164" fontId="0" fillId="0" borderId="0" xfId="0" applyNumberFormat="1" applyProtection="1">
      <protection locked="0"/>
    </xf>
    <xf numFmtId="164" fontId="17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13" fillId="0" borderId="0" xfId="2" applyFill="1" applyAlignment="1" applyProtection="1">
      <alignment horizontal="center"/>
      <protection locked="0"/>
    </xf>
    <xf numFmtId="164" fontId="19" fillId="0" borderId="0" xfId="0" applyNumberFormat="1" applyFont="1" applyProtection="1">
      <protection locked="0"/>
    </xf>
    <xf numFmtId="164" fontId="26" fillId="0" borderId="0" xfId="0" applyNumberFormat="1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164" fontId="20" fillId="0" borderId="0" xfId="0" applyNumberFormat="1" applyFont="1" applyAlignment="1" applyProtection="1">
      <alignment vertical="top"/>
      <protection locked="0"/>
    </xf>
    <xf numFmtId="164" fontId="27" fillId="0" borderId="0" xfId="0" applyNumberFormat="1" applyFont="1" applyAlignment="1" applyProtection="1">
      <alignment vertical="top"/>
      <protection locked="0"/>
    </xf>
    <xf numFmtId="164" fontId="21" fillId="0" borderId="0" xfId="0" applyNumberFormat="1" applyFont="1" applyAlignment="1" applyProtection="1">
      <alignment vertical="top"/>
      <protection locked="0"/>
    </xf>
    <xf numFmtId="164" fontId="22" fillId="0" borderId="0" xfId="0" applyNumberFormat="1" applyFont="1" applyAlignment="1" applyProtection="1">
      <alignment vertical="top"/>
      <protection locked="0"/>
    </xf>
    <xf numFmtId="164" fontId="19" fillId="0" borderId="0" xfId="0" applyNumberFormat="1" applyFont="1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4" fontId="4" fillId="6" borderId="2" xfId="0" applyNumberFormat="1" applyFont="1" applyFill="1" applyBorder="1" applyAlignment="1" applyProtection="1">
      <alignment wrapText="1"/>
      <protection locked="0"/>
    </xf>
    <xf numFmtId="164" fontId="4" fillId="6" borderId="2" xfId="0" applyNumberFormat="1" applyFont="1" applyFill="1" applyBorder="1" applyAlignment="1" applyProtection="1">
      <alignment horizontal="left" vertical="top" wrapText="1"/>
      <protection locked="0"/>
    </xf>
    <xf numFmtId="164" fontId="3" fillId="6" borderId="1" xfId="0" applyNumberFormat="1" applyFont="1" applyFill="1" applyBorder="1" applyAlignment="1" applyProtection="1">
      <alignment vertical="top"/>
      <protection locked="0"/>
    </xf>
    <xf numFmtId="164" fontId="4" fillId="6" borderId="2" xfId="0" quotePrefix="1" applyNumberFormat="1" applyFont="1" applyFill="1" applyBorder="1" applyAlignment="1" applyProtection="1">
      <alignment horizontal="left" vertical="top"/>
      <protection locked="0"/>
    </xf>
    <xf numFmtId="164" fontId="9" fillId="6" borderId="2" xfId="0" applyNumberFormat="1" applyFont="1" applyFill="1" applyBorder="1" applyAlignment="1" applyProtection="1">
      <alignment horizontal="left"/>
      <protection locked="0"/>
    </xf>
    <xf numFmtId="164" fontId="10" fillId="6" borderId="2" xfId="0" applyNumberFormat="1" applyFont="1" applyFill="1" applyBorder="1" applyAlignment="1" applyProtection="1">
      <alignment horizontal="left"/>
      <protection locked="0"/>
    </xf>
    <xf numFmtId="164" fontId="25" fillId="6" borderId="1" xfId="0" applyNumberFormat="1" applyFont="1" applyFill="1" applyBorder="1" applyProtection="1">
      <protection locked="0"/>
    </xf>
    <xf numFmtId="164" fontId="28" fillId="6" borderId="2" xfId="0" applyNumberFormat="1" applyFont="1" applyFill="1" applyBorder="1" applyAlignment="1" applyProtection="1">
      <alignment horizontal="left"/>
      <protection locked="0"/>
    </xf>
    <xf numFmtId="164" fontId="28" fillId="6" borderId="0" xfId="0" applyNumberFormat="1" applyFont="1" applyFill="1" applyAlignment="1" applyProtection="1">
      <alignment wrapText="1"/>
      <protection locked="0"/>
    </xf>
    <xf numFmtId="164" fontId="28" fillId="6" borderId="3" xfId="0" applyNumberFormat="1" applyFont="1" applyFill="1" applyBorder="1" applyAlignment="1" applyProtection="1">
      <alignment wrapText="1"/>
      <protection locked="0"/>
    </xf>
    <xf numFmtId="164" fontId="28" fillId="6" borderId="1" xfId="0" applyNumberFormat="1" applyFont="1" applyFill="1" applyBorder="1" applyAlignment="1" applyProtection="1">
      <alignment wrapText="1"/>
      <protection locked="0"/>
    </xf>
    <xf numFmtId="164" fontId="23" fillId="6" borderId="1" xfId="0" applyNumberFormat="1" applyFont="1" applyFill="1" applyBorder="1" applyAlignment="1" applyProtection="1">
      <alignment horizontal="left" indent="1"/>
      <protection locked="0"/>
    </xf>
    <xf numFmtId="164" fontId="28" fillId="7" borderId="0" xfId="0" applyNumberFormat="1" applyFont="1" applyFill="1" applyAlignment="1" applyProtection="1">
      <alignment wrapText="1"/>
      <protection locked="0"/>
    </xf>
    <xf numFmtId="164" fontId="28" fillId="7" borderId="3" xfId="0" applyNumberFormat="1" applyFont="1" applyFill="1" applyBorder="1" applyAlignment="1" applyProtection="1">
      <alignment wrapText="1"/>
      <protection locked="0"/>
    </xf>
    <xf numFmtId="164" fontId="28" fillId="7" borderId="1" xfId="0" applyNumberFormat="1" applyFont="1" applyFill="1" applyBorder="1" applyAlignment="1" applyProtection="1">
      <alignment wrapText="1"/>
      <protection locked="0"/>
    </xf>
    <xf numFmtId="164" fontId="25" fillId="7" borderId="1" xfId="0" quotePrefix="1" applyNumberFormat="1" applyFont="1" applyFill="1" applyBorder="1" applyAlignment="1" applyProtection="1">
      <alignment horizontal="left" vertical="top" wrapText="1"/>
      <protection locked="0"/>
    </xf>
    <xf numFmtId="164" fontId="25" fillId="7" borderId="2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indent="1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wrapText="1"/>
      <protection locked="0"/>
    </xf>
    <xf numFmtId="164" fontId="24" fillId="7" borderId="0" xfId="0" quotePrefix="1" applyNumberFormat="1" applyFont="1" applyFill="1" applyAlignment="1">
      <alignment wrapText="1"/>
    </xf>
    <xf numFmtId="164" fontId="24" fillId="7" borderId="3" xfId="0" quotePrefix="1" applyNumberFormat="1" applyFont="1" applyFill="1" applyBorder="1" applyAlignment="1">
      <alignment wrapText="1"/>
    </xf>
    <xf numFmtId="164" fontId="24" fillId="7" borderId="1" xfId="0" quotePrefix="1" applyNumberFormat="1" applyFont="1" applyFill="1" applyBorder="1" applyAlignment="1">
      <alignment wrapText="1"/>
    </xf>
    <xf numFmtId="0" fontId="5" fillId="0" borderId="0" xfId="0" applyFont="1" applyAlignment="1" applyProtection="1">
      <alignment horizontal="left"/>
      <protection locked="0"/>
    </xf>
    <xf numFmtId="0" fontId="5" fillId="3" borderId="0" xfId="1" quotePrefix="1" applyFill="1" applyAlignment="1">
      <alignment horizontal="left"/>
    </xf>
    <xf numFmtId="0" fontId="13" fillId="0" borderId="0" xfId="2"/>
    <xf numFmtId="164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25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29" fillId="5" borderId="6" xfId="0" applyNumberFormat="1" applyFont="1" applyFill="1" applyBorder="1" applyAlignment="1" applyProtection="1">
      <alignment horizontal="center" vertical="center"/>
      <protection locked="0"/>
    </xf>
    <xf numFmtId="164" fontId="29" fillId="5" borderId="7" xfId="0" applyNumberFormat="1" applyFont="1" applyFill="1" applyBorder="1" applyAlignment="1" applyProtection="1">
      <alignment horizontal="center" vertical="center"/>
      <protection locked="0"/>
    </xf>
    <xf numFmtId="164" fontId="29" fillId="5" borderId="1" xfId="0" applyNumberFormat="1" applyFont="1" applyFill="1" applyBorder="1" applyAlignment="1" applyProtection="1">
      <alignment horizontal="center" vertical="center"/>
      <protection locked="0"/>
    </xf>
    <xf numFmtId="164" fontId="29" fillId="5" borderId="2" xfId="0" applyNumberFormat="1" applyFont="1" applyFill="1" applyBorder="1" applyAlignment="1" applyProtection="1">
      <alignment horizontal="center" vertical="center"/>
      <protection locked="0"/>
    </xf>
    <xf numFmtId="164" fontId="29" fillId="5" borderId="8" xfId="0" applyNumberFormat="1" applyFont="1" applyFill="1" applyBorder="1" applyAlignment="1" applyProtection="1">
      <alignment horizontal="center" vertical="center"/>
      <protection locked="0"/>
    </xf>
    <xf numFmtId="164" fontId="29" fillId="5" borderId="9" xfId="0" applyNumberFormat="1" applyFont="1" applyFill="1" applyBorder="1" applyAlignment="1" applyProtection="1">
      <alignment horizontal="center" vertical="center"/>
      <protection locked="0"/>
    </xf>
    <xf numFmtId="164" fontId="25" fillId="5" borderId="10" xfId="0" applyNumberFormat="1" applyFont="1" applyFill="1" applyBorder="1" applyAlignment="1" applyProtection="1">
      <alignment horizontal="center" vertical="center"/>
      <protection locked="0"/>
    </xf>
    <xf numFmtId="164" fontId="25" fillId="5" borderId="4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29" fillId="5" borderId="6" xfId="0" applyNumberFormat="1" applyFont="1" applyFill="1" applyBorder="1" applyAlignment="1">
      <alignment horizontal="center" vertical="center"/>
    </xf>
    <xf numFmtId="164" fontId="29" fillId="5" borderId="7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 applyAlignment="1">
      <alignment horizontal="center" vertical="center"/>
    </xf>
    <xf numFmtId="164" fontId="29" fillId="5" borderId="2" xfId="0" applyNumberFormat="1" applyFont="1" applyFill="1" applyBorder="1" applyAlignment="1">
      <alignment horizontal="center" vertical="center"/>
    </xf>
    <xf numFmtId="164" fontId="29" fillId="5" borderId="8" xfId="0" applyNumberFormat="1" applyFont="1" applyFill="1" applyBorder="1" applyAlignment="1">
      <alignment horizontal="center" vertical="center"/>
    </xf>
    <xf numFmtId="164" fontId="29" fillId="5" borderId="9" xfId="0" applyNumberFormat="1" applyFont="1" applyFill="1" applyBorder="1" applyAlignment="1">
      <alignment horizontal="center" vertical="center"/>
    </xf>
    <xf numFmtId="164" fontId="25" fillId="5" borderId="10" xfId="0" applyNumberFormat="1" applyFont="1" applyFill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5" xfId="1" xr:uid="{00000000-0005-0000-0000-000002000000}"/>
    <cellStyle name="Normal 5 2" xfId="3" xr:uid="{00000000-0005-0000-0000-000003000000}"/>
    <cellStyle name="Normal 6" xfId="4" xr:uid="{00000000-0005-0000-0000-000004000000}"/>
  </cellStyles>
  <dxfs count="5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FEAF9"/>
      <color rgb="FF003366"/>
      <color rgb="FFEEF4FC"/>
      <color rgb="FF333399"/>
      <color rgb="FFA6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27"/>
  <sheetViews>
    <sheetView showGridLines="0" tabSelected="1" zoomScaleNormal="100" zoomScaleSheetLayoutView="100" workbookViewId="0">
      <pane ySplit="7" topLeftCell="A8" activePane="bottomLeft" state="frozen"/>
      <selection pane="bottomLeft" activeCell="F19" sqref="F19"/>
    </sheetView>
  </sheetViews>
  <sheetFormatPr baseColWidth="10" defaultRowHeight="12.75" x14ac:dyDescent="0.2"/>
  <cols>
    <col min="1" max="1" width="9.140625" bestFit="1" customWidth="1"/>
    <col min="2" max="2" width="59.42578125" customWidth="1"/>
    <col min="3" max="3" width="2.5703125" customWidth="1"/>
    <col min="4" max="4" width="50.140625" bestFit="1" customWidth="1"/>
  </cols>
  <sheetData>
    <row r="1" spans="1:5" s="3" customFormat="1" ht="15.75" x14ac:dyDescent="0.25">
      <c r="A1" s="1" t="s">
        <v>326</v>
      </c>
      <c r="B1" s="2"/>
      <c r="C1" s="2"/>
    </row>
    <row r="2" spans="1:5" s="3" customFormat="1" ht="20.25" x14ac:dyDescent="0.2">
      <c r="A2" s="4"/>
      <c r="B2" s="9" t="s">
        <v>293</v>
      </c>
      <c r="C2" s="4"/>
    </row>
    <row r="3" spans="1:5" s="3" customFormat="1" ht="18" x14ac:dyDescent="0.2">
      <c r="A3" s="4"/>
      <c r="B3" s="5" t="s">
        <v>389</v>
      </c>
      <c r="C3" s="4"/>
    </row>
    <row r="4" spans="1:5" s="3" customFormat="1" ht="15.75" x14ac:dyDescent="0.2">
      <c r="A4" s="2"/>
      <c r="B4" s="6" t="s">
        <v>390</v>
      </c>
      <c r="C4" s="2"/>
    </row>
    <row r="5" spans="1:5" s="3" customFormat="1" x14ac:dyDescent="0.2">
      <c r="A5" s="2"/>
      <c r="B5" s="204" t="s">
        <v>408</v>
      </c>
      <c r="C5" s="2"/>
    </row>
    <row r="6" spans="1:5" s="3" customFormat="1" x14ac:dyDescent="0.2"/>
    <row r="7" spans="1:5" s="3" customFormat="1" ht="15.75" x14ac:dyDescent="0.2">
      <c r="B7" s="7" t="s">
        <v>290</v>
      </c>
      <c r="C7" s="8"/>
      <c r="D7" s="7" t="s">
        <v>291</v>
      </c>
    </row>
    <row r="9" spans="1:5" s="60" customFormat="1" ht="14.25" x14ac:dyDescent="0.2">
      <c r="B9" s="205" t="s">
        <v>327</v>
      </c>
      <c r="D9" s="205" t="s">
        <v>328</v>
      </c>
      <c r="E9" s="61"/>
    </row>
    <row r="10" spans="1:5" s="60" customFormat="1" ht="14.25" x14ac:dyDescent="0.2">
      <c r="B10" s="205" t="s">
        <v>329</v>
      </c>
      <c r="D10" s="205" t="s">
        <v>332</v>
      </c>
      <c r="E10" s="61"/>
    </row>
    <row r="11" spans="1:5" s="60" customFormat="1" ht="14.25" x14ac:dyDescent="0.2">
      <c r="B11" s="205" t="s">
        <v>330</v>
      </c>
      <c r="D11" s="205" t="s">
        <v>333</v>
      </c>
      <c r="E11" s="61"/>
    </row>
    <row r="12" spans="1:5" s="60" customFormat="1" ht="14.25" x14ac:dyDescent="0.2">
      <c r="B12" s="205" t="s">
        <v>331</v>
      </c>
      <c r="D12" s="205" t="s">
        <v>334</v>
      </c>
      <c r="E12" s="61"/>
    </row>
    <row r="13" spans="1:5" s="60" customFormat="1" ht="14.25" x14ac:dyDescent="0.2">
      <c r="B13" s="205" t="s">
        <v>340</v>
      </c>
      <c r="D13" s="205" t="s">
        <v>341</v>
      </c>
      <c r="E13" s="61"/>
    </row>
    <row r="14" spans="1:5" s="60" customFormat="1" ht="14.25" x14ac:dyDescent="0.2">
      <c r="B14" s="205" t="s">
        <v>355</v>
      </c>
      <c r="D14" s="205" t="s">
        <v>360</v>
      </c>
    </row>
    <row r="15" spans="1:5" s="60" customFormat="1" ht="14.25" x14ac:dyDescent="0.2">
      <c r="B15" s="205" t="s">
        <v>356</v>
      </c>
      <c r="D15" s="205" t="s">
        <v>359</v>
      </c>
    </row>
    <row r="16" spans="1:5" s="60" customFormat="1" ht="14.25" x14ac:dyDescent="0.2">
      <c r="B16" s="205" t="s">
        <v>363</v>
      </c>
      <c r="D16" s="205" t="s">
        <v>364</v>
      </c>
    </row>
    <row r="17" spans="2:4" s="60" customFormat="1" ht="14.25" x14ac:dyDescent="0.2">
      <c r="B17" s="205" t="s">
        <v>371</v>
      </c>
      <c r="D17" s="205" t="s">
        <v>372</v>
      </c>
    </row>
    <row r="18" spans="2:4" s="60" customFormat="1" ht="14.25" x14ac:dyDescent="0.2">
      <c r="B18" s="205" t="s">
        <v>376</v>
      </c>
      <c r="D18" s="205" t="s">
        <v>377</v>
      </c>
    </row>
    <row r="19" spans="2:4" s="60" customFormat="1" ht="14.25" x14ac:dyDescent="0.2">
      <c r="B19" s="205" t="s">
        <v>382</v>
      </c>
      <c r="D19" s="205" t="s">
        <v>383</v>
      </c>
    </row>
    <row r="20" spans="2:4" s="60" customFormat="1" ht="14.25" x14ac:dyDescent="0.2">
      <c r="B20" s="205" t="s">
        <v>384</v>
      </c>
      <c r="D20" s="205" t="s">
        <v>385</v>
      </c>
    </row>
    <row r="21" spans="2:4" s="60" customFormat="1" ht="14.25" x14ac:dyDescent="0.2">
      <c r="B21" s="205" t="s">
        <v>402</v>
      </c>
      <c r="D21" s="205" t="s">
        <v>403</v>
      </c>
    </row>
    <row r="22" spans="2:4" s="60" customFormat="1" ht="14.25" x14ac:dyDescent="0.2"/>
    <row r="23" spans="2:4" s="60" customFormat="1" ht="14.25" x14ac:dyDescent="0.2"/>
    <row r="24" spans="2:4" s="60" customFormat="1" ht="14.25" x14ac:dyDescent="0.2"/>
    <row r="25" spans="2:4" s="60" customFormat="1" ht="14.25" x14ac:dyDescent="0.2"/>
    <row r="26" spans="2:4" s="60" customFormat="1" ht="14.25" x14ac:dyDescent="0.2"/>
    <row r="27" spans="2:4" s="60" customFormat="1" ht="14.25" x14ac:dyDescent="0.2"/>
  </sheetData>
  <hyperlinks>
    <hyperlink ref="B12" location="Tabla4aEmpleos2013!A1" display="Tabla4a: Empleos de las Administraciones Públicas 2013" xr:uid="{00000000-0004-0000-0000-000000000000}"/>
    <hyperlink ref="B13" location="Tabla5aEmpleos2014!A1" display="Tabla5a: Empleos de las Administraciones Públicas 2014" xr:uid="{00000000-0004-0000-0000-000001000000}"/>
    <hyperlink ref="B9" location="Tabla1aEmpleos2010!A1" display="Tabla1a: Empleos de las Administraciones Públicas 2010" xr:uid="{00000000-0004-0000-0000-000002000000}"/>
    <hyperlink ref="D10" location="Tabla2bRecursos2011!A1" display="Tabla2b: Recursos de las Administraciones Públicas 2011" xr:uid="{00000000-0004-0000-0000-000003000000}"/>
    <hyperlink ref="D11" location="Tabla3bRecursos2012!A1" display="Tabla3b: Recursos de las Administraciones Públicas 2012" xr:uid="{00000000-0004-0000-0000-000004000000}"/>
    <hyperlink ref="D12" location="Tabla4bRecursos2013!A1" display="Tabla4b: Recursos de las Administraciones Públicas 2013" xr:uid="{00000000-0004-0000-0000-000005000000}"/>
    <hyperlink ref="D13" location="Tabla5bRecursos2014!A1" display="Tabla5b: Recursos de las Administraciones Públicas 2014" xr:uid="{00000000-0004-0000-0000-000006000000}"/>
    <hyperlink ref="B10" location="Tabla2aEmpleos2011!A1" display="Tabla2a: Empleos de las Administraciones Públicas 2011" xr:uid="{00000000-0004-0000-0000-000007000000}"/>
    <hyperlink ref="B11" location="Tabla3aEmpleos2012!A1" display="Tabla3a: Empleos de las Administraciones Públicas 2012" xr:uid="{00000000-0004-0000-0000-000008000000}"/>
    <hyperlink ref="D9" location="Tabla1bRecursos2010!A1" display="Tabla1b: Recursos de las Administraciones Públicas 2010" xr:uid="{00000000-0004-0000-0000-000009000000}"/>
    <hyperlink ref="B14" location="Tabla6aEmpleos2015!A1" display="Tabla6a: Empleos de las Administraciones Públicas 2015" xr:uid="{00000000-0004-0000-0000-00000A000000}"/>
    <hyperlink ref="D14" location="Tabla6bRecursos2015!A1" display="Tabla6b: Recursos de las Administraciones Públicas 2015" xr:uid="{00000000-0004-0000-0000-00000B000000}"/>
    <hyperlink ref="B15" location="Tabla7aEmpleos2016!A1" display="Tabla7a: Empleos de las Administraciones Públicas 2016" xr:uid="{00000000-0004-0000-0000-00000C000000}"/>
    <hyperlink ref="D15" location="Tabla7bRecursos2016!A1" display="Tabla7b: Recursos de las Administraciones Públicas 2016" xr:uid="{00000000-0004-0000-0000-00000D000000}"/>
    <hyperlink ref="B16" location="Tabla8aEmpleos2017!A1" display="Tabla8a: Empleos de las Administraciones Públicas 2017" xr:uid="{00000000-0004-0000-0000-00000E000000}"/>
    <hyperlink ref="D16" location="Tabla8bRecursos2017!A1" display="Tabla8b: Recursos de las Administraciones Públicas 2017" xr:uid="{00000000-0004-0000-0000-00000F000000}"/>
    <hyperlink ref="B17" location="Tabla9aEmpleos2018!A1" display="Tabla9a: Empleos de las Administraciones Públicas 2018" xr:uid="{00000000-0004-0000-0000-000010000000}"/>
    <hyperlink ref="D17" location="Tabla9bRecursos2018!A1" display="Tabla9b: Recursos de las Administraciones Públicas 2018" xr:uid="{00000000-0004-0000-0000-000011000000}"/>
    <hyperlink ref="B18" location="Tabla10aEmpleos2019!A1" display="Tabla10a: Empleos de las Administraciones Públicas 2019" xr:uid="{00000000-0004-0000-0000-000012000000}"/>
    <hyperlink ref="D18" location="Tabla10bRecursos2019!A1" display="Tabla10b: Recursos de las Administraciones Públicas 2019" xr:uid="{00000000-0004-0000-0000-000013000000}"/>
    <hyperlink ref="B19" location="Tabla11aEmpleos2020!A1" display="Tabla11a: Empleos de las Administraciones Públicas 2020" xr:uid="{00000000-0004-0000-0000-000014000000}"/>
    <hyperlink ref="D19" location="Tabla11bRecursos2020!A1" display="Tabla11b: Recursos de las Administraciones Públicas 2020" xr:uid="{00000000-0004-0000-0000-000015000000}"/>
    <hyperlink ref="B20" location="Tabla12aEmpleos2021!A1" display="Tabla12a: Empleos de las Administraciones Públicas 2021" xr:uid="{00000000-0004-0000-0000-000016000000}"/>
    <hyperlink ref="D20" location="Tabla12bRecursos2021!A1" display="Tabla12b: Recursos de las Administraciones Públicas 2021" xr:uid="{00000000-0004-0000-0000-000017000000}"/>
    <hyperlink ref="B21" location="Tabla13aEmpleos2022!A1" display="Tabla13a: Empleos de las Administraciones Públicas 2022" xr:uid="{AA7324EB-62AC-4306-A7C4-EF38AFA3C9E2}"/>
    <hyperlink ref="D21" location="Tabla13bRecursos2022!A1" display="Tabla13b: Recursos de las Administraciones Públicas 2022" xr:uid="{E0C80787-7912-4A17-B530-CDA05250D59C}"/>
  </hyperlink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351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4584</v>
      </c>
      <c r="E11" s="58">
        <f t="shared" si="0"/>
        <v>4236</v>
      </c>
      <c r="F11" s="58">
        <f t="shared" ref="F11:H11" si="1">SUM(F12:F14)</f>
        <v>8820</v>
      </c>
      <c r="G11" s="59">
        <f t="shared" si="1"/>
        <v>26512</v>
      </c>
      <c r="H11" s="59">
        <f t="shared" si="1"/>
        <v>19588</v>
      </c>
      <c r="I11" s="59">
        <f>SUM(I12:I14)</f>
        <v>1153</v>
      </c>
      <c r="J11" s="59">
        <f>SUM(F11:I11)</f>
        <v>56073</v>
      </c>
      <c r="K11" s="59">
        <f t="shared" ref="K11:K44" si="2">J11</f>
        <v>56073</v>
      </c>
      <c r="L11" s="98"/>
    </row>
    <row r="12" spans="1:12" ht="15" x14ac:dyDescent="0.25">
      <c r="A12" s="116"/>
      <c r="B12" s="107"/>
      <c r="C12" s="117" t="s">
        <v>168</v>
      </c>
      <c r="D12" s="45">
        <v>3550</v>
      </c>
      <c r="E12" s="43">
        <v>2504</v>
      </c>
      <c r="F12" s="43">
        <v>6054</v>
      </c>
      <c r="G12" s="44">
        <v>22062</v>
      </c>
      <c r="H12" s="44">
        <v>18167</v>
      </c>
      <c r="I12" s="44">
        <v>1036</v>
      </c>
      <c r="J12" s="44">
        <v>47319</v>
      </c>
      <c r="K12" s="44">
        <f t="shared" si="2"/>
        <v>47319</v>
      </c>
      <c r="L12" s="98"/>
    </row>
    <row r="13" spans="1:12" ht="15" x14ac:dyDescent="0.25">
      <c r="A13" s="118"/>
      <c r="B13" s="107"/>
      <c r="C13" s="117" t="s">
        <v>169</v>
      </c>
      <c r="D13" s="45">
        <v>768</v>
      </c>
      <c r="E13" s="43">
        <v>0</v>
      </c>
      <c r="F13" s="43">
        <v>768</v>
      </c>
      <c r="G13" s="44">
        <v>1227</v>
      </c>
      <c r="H13" s="44">
        <v>415</v>
      </c>
      <c r="I13" s="44">
        <v>83</v>
      </c>
      <c r="J13" s="44">
        <v>2493</v>
      </c>
      <c r="K13" s="44">
        <f t="shared" si="2"/>
        <v>2493</v>
      </c>
      <c r="L13" s="98"/>
    </row>
    <row r="14" spans="1:12" ht="15" x14ac:dyDescent="0.25">
      <c r="A14" s="118"/>
      <c r="B14" s="107"/>
      <c r="C14" s="117" t="s">
        <v>170</v>
      </c>
      <c r="D14" s="45">
        <v>266</v>
      </c>
      <c r="E14" s="43">
        <v>1732</v>
      </c>
      <c r="F14" s="43">
        <v>1998</v>
      </c>
      <c r="G14" s="44">
        <v>3223</v>
      </c>
      <c r="H14" s="44">
        <v>1006</v>
      </c>
      <c r="I14" s="44">
        <v>34</v>
      </c>
      <c r="J14" s="44">
        <v>6261</v>
      </c>
      <c r="K14" s="44">
        <f t="shared" si="2"/>
        <v>6261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17997</v>
      </c>
      <c r="E16" s="58">
        <f t="shared" si="3"/>
        <v>5075</v>
      </c>
      <c r="F16" s="58">
        <f t="shared" si="3"/>
        <v>23072</v>
      </c>
      <c r="G16" s="59">
        <f t="shared" si="3"/>
        <v>68508</v>
      </c>
      <c r="H16" s="59">
        <f t="shared" si="3"/>
        <v>20893</v>
      </c>
      <c r="I16" s="59">
        <f>+I17+I20</f>
        <v>2533</v>
      </c>
      <c r="J16" s="59">
        <f t="shared" ref="J16" si="4">SUM(F16:I16)</f>
        <v>115006</v>
      </c>
      <c r="K16" s="59">
        <f t="shared" si="2"/>
        <v>115006</v>
      </c>
      <c r="L16" s="98"/>
    </row>
    <row r="17" spans="1:12" ht="14.25" x14ac:dyDescent="0.2">
      <c r="A17" s="120"/>
      <c r="B17" s="109"/>
      <c r="C17" s="121" t="s">
        <v>172</v>
      </c>
      <c r="D17" s="45">
        <v>13446</v>
      </c>
      <c r="E17" s="43">
        <v>4365</v>
      </c>
      <c r="F17" s="43">
        <v>17811</v>
      </c>
      <c r="G17" s="44">
        <v>53712</v>
      </c>
      <c r="H17" s="44">
        <v>15930</v>
      </c>
      <c r="I17" s="44">
        <v>2012</v>
      </c>
      <c r="J17" s="44">
        <v>89465</v>
      </c>
      <c r="K17" s="44">
        <f t="shared" si="2"/>
        <v>89465</v>
      </c>
      <c r="L17" s="98"/>
    </row>
    <row r="18" spans="1:12" ht="15" x14ac:dyDescent="0.25">
      <c r="A18" s="122"/>
      <c r="B18" s="107"/>
      <c r="C18" s="117" t="s">
        <v>173</v>
      </c>
      <c r="D18" s="45">
        <v>131</v>
      </c>
      <c r="E18" s="43">
        <v>14</v>
      </c>
      <c r="F18" s="43">
        <v>145</v>
      </c>
      <c r="G18" s="44">
        <v>56</v>
      </c>
      <c r="H18" s="44">
        <v>3</v>
      </c>
      <c r="I18" s="44">
        <v>25</v>
      </c>
      <c r="J18" s="44">
        <v>229</v>
      </c>
      <c r="K18" s="44">
        <f t="shared" si="2"/>
        <v>229</v>
      </c>
      <c r="L18" s="98"/>
    </row>
    <row r="19" spans="1:12" ht="15" x14ac:dyDescent="0.25">
      <c r="A19" s="120"/>
      <c r="B19" s="107"/>
      <c r="C19" s="117" t="s">
        <v>174</v>
      </c>
      <c r="D19" s="45">
        <v>13315</v>
      </c>
      <c r="E19" s="43">
        <v>4351</v>
      </c>
      <c r="F19" s="43">
        <v>17666</v>
      </c>
      <c r="G19" s="44">
        <v>53656</v>
      </c>
      <c r="H19" s="44">
        <v>15927</v>
      </c>
      <c r="I19" s="44">
        <v>1987</v>
      </c>
      <c r="J19" s="44">
        <v>89236</v>
      </c>
      <c r="K19" s="44">
        <f t="shared" si="2"/>
        <v>89236</v>
      </c>
      <c r="L19" s="98"/>
    </row>
    <row r="20" spans="1:12" ht="14.25" x14ac:dyDescent="0.2">
      <c r="A20" s="120"/>
      <c r="B20" s="109"/>
      <c r="C20" s="121" t="s">
        <v>175</v>
      </c>
      <c r="D20" s="45">
        <v>4551</v>
      </c>
      <c r="E20" s="43">
        <v>710</v>
      </c>
      <c r="F20" s="43">
        <v>5261</v>
      </c>
      <c r="G20" s="44">
        <v>14796</v>
      </c>
      <c r="H20" s="44">
        <v>4963</v>
      </c>
      <c r="I20" s="44">
        <v>521</v>
      </c>
      <c r="J20" s="44">
        <v>25541</v>
      </c>
      <c r="K20" s="44">
        <f t="shared" si="2"/>
        <v>25541</v>
      </c>
      <c r="L20" s="98"/>
    </row>
    <row r="21" spans="1:12" ht="14.25" x14ac:dyDescent="0.2">
      <c r="A21" s="116"/>
      <c r="B21" s="109"/>
      <c r="C21" s="117" t="s">
        <v>176</v>
      </c>
      <c r="D21" s="45">
        <v>1385</v>
      </c>
      <c r="E21" s="43">
        <v>693</v>
      </c>
      <c r="F21" s="43">
        <v>2078</v>
      </c>
      <c r="G21" s="44">
        <v>10613</v>
      </c>
      <c r="H21" s="44">
        <v>4715</v>
      </c>
      <c r="I21" s="44">
        <v>499</v>
      </c>
      <c r="J21" s="44">
        <v>17905</v>
      </c>
      <c r="K21" s="44">
        <f t="shared" si="2"/>
        <v>17905</v>
      </c>
      <c r="L21" s="98"/>
    </row>
    <row r="22" spans="1:12" ht="14.25" x14ac:dyDescent="0.2">
      <c r="B22" s="109"/>
      <c r="C22" s="108" t="s">
        <v>177</v>
      </c>
      <c r="D22" s="45">
        <v>523</v>
      </c>
      <c r="E22" s="43">
        <v>693</v>
      </c>
      <c r="F22" s="43">
        <v>1216</v>
      </c>
      <c r="G22" s="44">
        <v>10613</v>
      </c>
      <c r="H22" s="44">
        <v>4621</v>
      </c>
      <c r="I22" s="44">
        <v>489</v>
      </c>
      <c r="J22" s="44">
        <v>16939</v>
      </c>
      <c r="K22" s="44">
        <f t="shared" si="2"/>
        <v>16939</v>
      </c>
      <c r="L22" s="98"/>
    </row>
    <row r="23" spans="1:12" ht="14.25" x14ac:dyDescent="0.2">
      <c r="B23" s="109"/>
      <c r="C23" s="108" t="s">
        <v>178</v>
      </c>
      <c r="D23" s="45">
        <v>862</v>
      </c>
      <c r="E23" s="43">
        <v>0</v>
      </c>
      <c r="F23" s="43">
        <v>862</v>
      </c>
      <c r="G23" s="44">
        <v>0</v>
      </c>
      <c r="H23" s="44">
        <v>94</v>
      </c>
      <c r="I23" s="44">
        <v>10</v>
      </c>
      <c r="J23" s="44">
        <v>966</v>
      </c>
      <c r="K23" s="44">
        <f t="shared" si="2"/>
        <v>966</v>
      </c>
      <c r="L23" s="98"/>
    </row>
    <row r="24" spans="1:12" ht="14.25" x14ac:dyDescent="0.2">
      <c r="A24" s="105"/>
      <c r="B24" s="109"/>
      <c r="C24" s="117" t="s">
        <v>179</v>
      </c>
      <c r="D24" s="45">
        <v>3166</v>
      </c>
      <c r="E24" s="43">
        <v>17</v>
      </c>
      <c r="F24" s="43">
        <v>3183</v>
      </c>
      <c r="G24" s="44">
        <v>4183</v>
      </c>
      <c r="H24" s="44">
        <v>248</v>
      </c>
      <c r="I24" s="44">
        <v>22</v>
      </c>
      <c r="J24" s="44">
        <v>7636</v>
      </c>
      <c r="K24" s="44">
        <f t="shared" si="2"/>
        <v>7636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42</v>
      </c>
      <c r="E26" s="58">
        <v>116</v>
      </c>
      <c r="F26" s="58">
        <v>158</v>
      </c>
      <c r="G26" s="59">
        <v>260</v>
      </c>
      <c r="H26" s="59">
        <v>36</v>
      </c>
      <c r="I26" s="59">
        <v>21</v>
      </c>
      <c r="J26" s="59">
        <v>475</v>
      </c>
      <c r="K26" s="59">
        <f t="shared" si="2"/>
        <v>475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4356</v>
      </c>
      <c r="E28" s="58">
        <v>765</v>
      </c>
      <c r="F28" s="58">
        <v>5121</v>
      </c>
      <c r="G28" s="59">
        <v>2503</v>
      </c>
      <c r="H28" s="59">
        <v>1526</v>
      </c>
      <c r="I28" s="59">
        <v>2003</v>
      </c>
      <c r="J28" s="59">
        <v>11153</v>
      </c>
      <c r="K28" s="59">
        <f t="shared" si="2"/>
        <v>11153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3960</v>
      </c>
      <c r="E30" s="46">
        <f t="shared" si="5"/>
        <v>435</v>
      </c>
      <c r="F30" s="46">
        <f t="shared" si="5"/>
        <v>4395</v>
      </c>
      <c r="G30" s="47">
        <f t="shared" si="5"/>
        <v>1614</v>
      </c>
      <c r="H30" s="47">
        <f t="shared" si="5"/>
        <v>1480</v>
      </c>
      <c r="I30" s="47">
        <f t="shared" si="5"/>
        <v>0</v>
      </c>
      <c r="J30" s="47">
        <f>SUM(J32:J36)</f>
        <v>7489</v>
      </c>
      <c r="K30" s="47">
        <f t="shared" si="2"/>
        <v>7489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631</v>
      </c>
      <c r="E32" s="43">
        <v>12</v>
      </c>
      <c r="F32" s="43">
        <v>643</v>
      </c>
      <c r="G32" s="44">
        <v>88</v>
      </c>
      <c r="H32" s="44">
        <v>3</v>
      </c>
      <c r="I32" s="44">
        <v>0</v>
      </c>
      <c r="J32" s="44">
        <v>734</v>
      </c>
      <c r="K32" s="44">
        <f t="shared" si="2"/>
        <v>734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289</v>
      </c>
      <c r="H33" s="44">
        <v>18</v>
      </c>
      <c r="I33" s="44">
        <v>0</v>
      </c>
      <c r="J33" s="44">
        <v>307</v>
      </c>
      <c r="K33" s="44">
        <f t="shared" si="2"/>
        <v>307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304</v>
      </c>
      <c r="H34" s="44">
        <v>839</v>
      </c>
      <c r="I34" s="44">
        <v>0</v>
      </c>
      <c r="J34" s="44">
        <v>1143</v>
      </c>
      <c r="K34" s="44">
        <f t="shared" si="2"/>
        <v>1143</v>
      </c>
      <c r="L34" s="98"/>
    </row>
    <row r="35" spans="1:12" ht="15" x14ac:dyDescent="0.25">
      <c r="A35" s="118"/>
      <c r="B35" s="107"/>
      <c r="C35" s="121" t="s">
        <v>186</v>
      </c>
      <c r="D35" s="45">
        <v>1</v>
      </c>
      <c r="E35" s="43">
        <v>0</v>
      </c>
      <c r="F35" s="43">
        <v>1</v>
      </c>
      <c r="G35" s="44">
        <v>3</v>
      </c>
      <c r="H35" s="44">
        <v>0</v>
      </c>
      <c r="I35" s="44">
        <v>0</v>
      </c>
      <c r="J35" s="44">
        <v>4</v>
      </c>
      <c r="K35" s="44">
        <f t="shared" si="2"/>
        <v>4</v>
      </c>
      <c r="L35" s="98"/>
    </row>
    <row r="36" spans="1:12" ht="15" x14ac:dyDescent="0.25">
      <c r="A36" s="118"/>
      <c r="B36" s="107"/>
      <c r="C36" s="121" t="s">
        <v>187</v>
      </c>
      <c r="D36" s="45">
        <v>3328</v>
      </c>
      <c r="E36" s="43">
        <v>423</v>
      </c>
      <c r="F36" s="43">
        <v>3751</v>
      </c>
      <c r="G36" s="44">
        <v>930</v>
      </c>
      <c r="H36" s="44">
        <v>620</v>
      </c>
      <c r="I36" s="44">
        <v>0</v>
      </c>
      <c r="J36" s="44">
        <v>5301</v>
      </c>
      <c r="K36" s="44">
        <f t="shared" si="2"/>
        <v>5301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396</v>
      </c>
      <c r="E38" s="46">
        <f t="shared" si="6"/>
        <v>330</v>
      </c>
      <c r="F38" s="46">
        <f t="shared" si="6"/>
        <v>726</v>
      </c>
      <c r="G38" s="47">
        <f t="shared" si="6"/>
        <v>889</v>
      </c>
      <c r="H38" s="47">
        <f t="shared" si="6"/>
        <v>46</v>
      </c>
      <c r="I38" s="47">
        <f t="shared" si="6"/>
        <v>2003</v>
      </c>
      <c r="J38" s="47">
        <f>SUM(J40:J44)</f>
        <v>3664</v>
      </c>
      <c r="K38" s="47">
        <f t="shared" si="2"/>
        <v>3664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165</v>
      </c>
      <c r="E40" s="43">
        <v>0</v>
      </c>
      <c r="F40" s="43">
        <v>165</v>
      </c>
      <c r="G40" s="44">
        <v>0</v>
      </c>
      <c r="H40" s="44">
        <v>1</v>
      </c>
      <c r="I40" s="44">
        <v>0</v>
      </c>
      <c r="J40" s="44">
        <v>166</v>
      </c>
      <c r="K40" s="44">
        <f t="shared" si="2"/>
        <v>166</v>
      </c>
      <c r="L40" s="98"/>
    </row>
    <row r="41" spans="1:12" ht="14.25" x14ac:dyDescent="0.2">
      <c r="A41" s="120"/>
      <c r="B41" s="109"/>
      <c r="C41" s="108" t="s">
        <v>184</v>
      </c>
      <c r="D41" s="45">
        <v>3</v>
      </c>
      <c r="E41" s="43">
        <v>0</v>
      </c>
      <c r="F41" s="43">
        <v>3</v>
      </c>
      <c r="G41" s="44">
        <v>7</v>
      </c>
      <c r="H41" s="44">
        <v>1</v>
      </c>
      <c r="I41" s="44">
        <v>0</v>
      </c>
      <c r="J41" s="44">
        <v>11</v>
      </c>
      <c r="K41" s="44">
        <f t="shared" si="2"/>
        <v>11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9</v>
      </c>
      <c r="I42" s="44">
        <v>0</v>
      </c>
      <c r="J42" s="44">
        <v>9</v>
      </c>
      <c r="K42" s="44">
        <f t="shared" si="2"/>
        <v>9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1</v>
      </c>
      <c r="H43" s="44">
        <v>0</v>
      </c>
      <c r="I43" s="44">
        <v>0</v>
      </c>
      <c r="J43" s="44">
        <v>1</v>
      </c>
      <c r="K43" s="44">
        <f t="shared" si="2"/>
        <v>1</v>
      </c>
      <c r="L43" s="98"/>
    </row>
    <row r="44" spans="1:12" ht="14.25" x14ac:dyDescent="0.2">
      <c r="B44" s="109"/>
      <c r="C44" s="121" t="s">
        <v>187</v>
      </c>
      <c r="D44" s="45">
        <v>228</v>
      </c>
      <c r="E44" s="43">
        <v>330</v>
      </c>
      <c r="F44" s="43">
        <v>558</v>
      </c>
      <c r="G44" s="44">
        <v>881</v>
      </c>
      <c r="H44" s="44">
        <v>35</v>
      </c>
      <c r="I44" s="44">
        <v>2003</v>
      </c>
      <c r="J44" s="44">
        <v>3477</v>
      </c>
      <c r="K44" s="44">
        <f t="shared" si="2"/>
        <v>3477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30683</v>
      </c>
      <c r="E46" s="58">
        <v>3037</v>
      </c>
      <c r="F46" s="58">
        <v>33291</v>
      </c>
      <c r="G46" s="59">
        <v>7646</v>
      </c>
      <c r="H46" s="59">
        <v>1260</v>
      </c>
      <c r="I46" s="59">
        <v>0</v>
      </c>
      <c r="J46" s="59">
        <v>36716</v>
      </c>
      <c r="K46" s="59">
        <f>K48+K55</f>
        <v>36716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30675</v>
      </c>
      <c r="E48" s="58">
        <f t="shared" si="7"/>
        <v>3037</v>
      </c>
      <c r="F48" s="58">
        <f t="shared" si="7"/>
        <v>33283</v>
      </c>
      <c r="G48" s="59">
        <f t="shared" si="7"/>
        <v>7646</v>
      </c>
      <c r="H48" s="59">
        <f t="shared" si="7"/>
        <v>1258</v>
      </c>
      <c r="I48" s="59">
        <f t="shared" si="7"/>
        <v>0</v>
      </c>
      <c r="J48" s="59">
        <f>SUM(J49:J53)</f>
        <v>42187</v>
      </c>
      <c r="K48" s="59">
        <f>SUM(K49:K53)</f>
        <v>36706</v>
      </c>
      <c r="L48" s="98"/>
    </row>
    <row r="49" spans="1:12" ht="15" x14ac:dyDescent="0.25">
      <c r="A49" s="105"/>
      <c r="B49" s="107"/>
      <c r="C49" s="117" t="s">
        <v>190</v>
      </c>
      <c r="D49" s="45">
        <v>606</v>
      </c>
      <c r="E49" s="43">
        <v>0</v>
      </c>
      <c r="F49" s="43">
        <v>606</v>
      </c>
      <c r="G49" s="44">
        <v>0</v>
      </c>
      <c r="H49" s="44">
        <v>0</v>
      </c>
      <c r="I49" s="44">
        <v>0</v>
      </c>
      <c r="J49" s="44">
        <f>SUM(F49:I49)</f>
        <v>606</v>
      </c>
      <c r="K49" s="44">
        <v>606</v>
      </c>
      <c r="L49" s="98"/>
    </row>
    <row r="50" spans="1:12" ht="15" x14ac:dyDescent="0.25">
      <c r="A50" s="131"/>
      <c r="B50" s="107"/>
      <c r="C50" s="117" t="s">
        <v>191</v>
      </c>
      <c r="D50" s="45">
        <v>29990</v>
      </c>
      <c r="E50" s="43">
        <v>2973</v>
      </c>
      <c r="F50" s="43">
        <v>32534</v>
      </c>
      <c r="G50" s="44">
        <v>8500</v>
      </c>
      <c r="H50" s="44">
        <v>1328</v>
      </c>
      <c r="I50" s="44">
        <v>0</v>
      </c>
      <c r="J50" s="44">
        <f t="shared" ref="J50:J53" si="8">SUM(F50:I50)</f>
        <v>42362</v>
      </c>
      <c r="K50" s="44">
        <v>36881</v>
      </c>
      <c r="L50" s="98"/>
    </row>
    <row r="51" spans="1:12" ht="15" x14ac:dyDescent="0.25">
      <c r="A51" s="105"/>
      <c r="B51" s="107"/>
      <c r="C51" s="117" t="s">
        <v>192</v>
      </c>
      <c r="D51" s="45">
        <v>449</v>
      </c>
      <c r="E51" s="43">
        <v>34</v>
      </c>
      <c r="F51" s="43">
        <v>483</v>
      </c>
      <c r="G51" s="44">
        <v>271</v>
      </c>
      <c r="H51" s="44">
        <v>206</v>
      </c>
      <c r="I51" s="44">
        <v>0</v>
      </c>
      <c r="J51" s="44">
        <f t="shared" si="8"/>
        <v>960</v>
      </c>
      <c r="K51" s="44">
        <v>960</v>
      </c>
      <c r="L51" s="98"/>
    </row>
    <row r="52" spans="1:12" ht="15" x14ac:dyDescent="0.25">
      <c r="A52" s="105"/>
      <c r="B52" s="107"/>
      <c r="C52" s="117" t="s">
        <v>96</v>
      </c>
      <c r="D52" s="45">
        <v>-370</v>
      </c>
      <c r="E52" s="43">
        <v>0</v>
      </c>
      <c r="F52" s="43">
        <v>-370</v>
      </c>
      <c r="G52" s="44">
        <v>-1125</v>
      </c>
      <c r="H52" s="44">
        <v>-308</v>
      </c>
      <c r="I52" s="44">
        <v>0</v>
      </c>
      <c r="J52" s="44">
        <f t="shared" si="8"/>
        <v>-1803</v>
      </c>
      <c r="K52" s="44">
        <v>-1803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30</v>
      </c>
      <c r="F53" s="43">
        <v>30</v>
      </c>
      <c r="G53" s="44">
        <v>0</v>
      </c>
      <c r="H53" s="44">
        <v>32</v>
      </c>
      <c r="I53" s="44">
        <v>0</v>
      </c>
      <c r="J53" s="44">
        <f t="shared" si="8"/>
        <v>62</v>
      </c>
      <c r="K53" s="44">
        <v>62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2</v>
      </c>
      <c r="I55" s="47">
        <v>0</v>
      </c>
      <c r="J55" s="47">
        <v>10</v>
      </c>
      <c r="K55" s="47">
        <f>J55</f>
        <v>10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1</v>
      </c>
      <c r="F57" s="46">
        <v>1</v>
      </c>
      <c r="G57" s="47">
        <v>22</v>
      </c>
      <c r="H57" s="47">
        <v>31</v>
      </c>
      <c r="I57" s="47">
        <v>0</v>
      </c>
      <c r="J57" s="47">
        <v>54</v>
      </c>
      <c r="K57" s="47">
        <f>J57</f>
        <v>54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13551</v>
      </c>
      <c r="E59" s="58">
        <v>2215</v>
      </c>
      <c r="F59" s="58">
        <v>15766</v>
      </c>
      <c r="G59" s="59">
        <v>3603</v>
      </c>
      <c r="H59" s="59">
        <v>453</v>
      </c>
      <c r="I59" s="59">
        <v>150887</v>
      </c>
      <c r="J59" s="59">
        <v>170709</v>
      </c>
      <c r="K59" s="59">
        <f>J59</f>
        <v>170709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146914</v>
      </c>
      <c r="J61" s="47">
        <f>SUM(J62:J66)</f>
        <v>146914</v>
      </c>
      <c r="K61" s="47">
        <f t="shared" ref="K61:K66" si="10">J61</f>
        <v>146914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112655</v>
      </c>
      <c r="J62" s="44">
        <v>112655</v>
      </c>
      <c r="K62" s="44">
        <f t="shared" si="10"/>
        <v>112655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5849</v>
      </c>
      <c r="J63" s="44">
        <v>5849</v>
      </c>
      <c r="K63" s="44">
        <f t="shared" si="10"/>
        <v>5849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24400</v>
      </c>
      <c r="J64" s="44">
        <v>24400</v>
      </c>
      <c r="K64" s="44">
        <f t="shared" si="10"/>
        <v>24400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2099</v>
      </c>
      <c r="J65" s="44">
        <v>2099</v>
      </c>
      <c r="K65" s="44">
        <f t="shared" si="10"/>
        <v>2099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1911</v>
      </c>
      <c r="J66" s="44">
        <v>1911</v>
      </c>
      <c r="K66" s="44">
        <f t="shared" si="10"/>
        <v>1911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12455</v>
      </c>
      <c r="E68" s="46">
        <v>1879</v>
      </c>
      <c r="F68" s="46">
        <v>14334</v>
      </c>
      <c r="G68" s="47">
        <v>345</v>
      </c>
      <c r="H68" s="47">
        <v>248</v>
      </c>
      <c r="I68" s="47">
        <v>22</v>
      </c>
      <c r="J68" s="47">
        <v>14949</v>
      </c>
      <c r="K68" s="47">
        <f>J68</f>
        <v>14949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1096</v>
      </c>
      <c r="E70" s="46">
        <f t="shared" si="11"/>
        <v>336</v>
      </c>
      <c r="F70" s="46">
        <f t="shared" si="11"/>
        <v>1432</v>
      </c>
      <c r="G70" s="47">
        <f t="shared" si="11"/>
        <v>3258</v>
      </c>
      <c r="H70" s="47">
        <f t="shared" si="11"/>
        <v>205</v>
      </c>
      <c r="I70" s="47">
        <f t="shared" si="11"/>
        <v>3951</v>
      </c>
      <c r="J70" s="47">
        <f>SUM(J71:J76)</f>
        <v>8846</v>
      </c>
      <c r="K70" s="47">
        <f t="shared" ref="K70:K76" si="12">J70</f>
        <v>8846</v>
      </c>
      <c r="L70" s="98"/>
    </row>
    <row r="71" spans="1:12" ht="15" x14ac:dyDescent="0.25">
      <c r="A71" s="105"/>
      <c r="B71" s="107"/>
      <c r="C71" s="108" t="s">
        <v>208</v>
      </c>
      <c r="D71" s="45">
        <v>16</v>
      </c>
      <c r="E71" s="43">
        <v>0</v>
      </c>
      <c r="F71" s="43">
        <v>16</v>
      </c>
      <c r="G71" s="44">
        <v>16</v>
      </c>
      <c r="H71" s="44">
        <v>56</v>
      </c>
      <c r="I71" s="44">
        <v>2241</v>
      </c>
      <c r="J71" s="44">
        <v>2329</v>
      </c>
      <c r="K71" s="44">
        <f t="shared" si="12"/>
        <v>2329</v>
      </c>
      <c r="L71" s="98"/>
    </row>
    <row r="72" spans="1:12" ht="15" x14ac:dyDescent="0.25">
      <c r="A72" s="105"/>
      <c r="B72" s="107"/>
      <c r="C72" s="108" t="s">
        <v>209</v>
      </c>
      <c r="D72" s="45">
        <v>244</v>
      </c>
      <c r="E72" s="43">
        <v>0</v>
      </c>
      <c r="F72" s="43">
        <v>244</v>
      </c>
      <c r="G72" s="44">
        <v>0</v>
      </c>
      <c r="H72" s="44">
        <v>0</v>
      </c>
      <c r="I72" s="44">
        <v>0</v>
      </c>
      <c r="J72" s="44">
        <v>244</v>
      </c>
      <c r="K72" s="44">
        <f t="shared" si="12"/>
        <v>244</v>
      </c>
      <c r="L72" s="98"/>
    </row>
    <row r="73" spans="1:12" ht="15" x14ac:dyDescent="0.25">
      <c r="A73" s="116"/>
      <c r="B73" s="107"/>
      <c r="C73" s="108" t="s">
        <v>210</v>
      </c>
      <c r="D73" s="45">
        <v>771</v>
      </c>
      <c r="E73" s="43">
        <v>62</v>
      </c>
      <c r="F73" s="43">
        <v>833</v>
      </c>
      <c r="G73" s="44">
        <v>87</v>
      </c>
      <c r="H73" s="44">
        <v>0</v>
      </c>
      <c r="I73" s="44">
        <v>1430</v>
      </c>
      <c r="J73" s="44">
        <v>2350</v>
      </c>
      <c r="K73" s="44">
        <f t="shared" si="12"/>
        <v>2350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632</v>
      </c>
      <c r="H74" s="44">
        <v>28</v>
      </c>
      <c r="I74" s="44">
        <v>49</v>
      </c>
      <c r="J74" s="44">
        <v>709</v>
      </c>
      <c r="K74" s="44">
        <f t="shared" si="12"/>
        <v>709</v>
      </c>
      <c r="L74" s="98"/>
    </row>
    <row r="75" spans="1:12" ht="15" x14ac:dyDescent="0.25">
      <c r="A75" s="120"/>
      <c r="B75" s="107"/>
      <c r="C75" s="108" t="s">
        <v>212</v>
      </c>
      <c r="D75" s="45">
        <v>47</v>
      </c>
      <c r="E75" s="43">
        <v>0</v>
      </c>
      <c r="F75" s="43">
        <v>47</v>
      </c>
      <c r="G75" s="44">
        <v>30</v>
      </c>
      <c r="H75" s="44">
        <v>1</v>
      </c>
      <c r="I75" s="44">
        <v>0</v>
      </c>
      <c r="J75" s="44">
        <v>78</v>
      </c>
      <c r="K75" s="44">
        <f t="shared" si="12"/>
        <v>78</v>
      </c>
      <c r="L75" s="98"/>
    </row>
    <row r="76" spans="1:12" ht="15" x14ac:dyDescent="0.25">
      <c r="A76" s="118"/>
      <c r="B76" s="107"/>
      <c r="C76" s="108" t="s">
        <v>205</v>
      </c>
      <c r="D76" s="45">
        <v>18</v>
      </c>
      <c r="E76" s="43">
        <v>274</v>
      </c>
      <c r="F76" s="43">
        <v>292</v>
      </c>
      <c r="G76" s="44">
        <v>2493</v>
      </c>
      <c r="H76" s="44">
        <v>120</v>
      </c>
      <c r="I76" s="44">
        <v>231</v>
      </c>
      <c r="J76" s="44">
        <v>3136</v>
      </c>
      <c r="K76" s="44">
        <f t="shared" si="12"/>
        <v>3136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129637</v>
      </c>
      <c r="E78" s="59">
        <f t="shared" si="13"/>
        <v>911</v>
      </c>
      <c r="F78" s="59">
        <f t="shared" si="13"/>
        <v>125227</v>
      </c>
      <c r="G78" s="59">
        <f t="shared" si="13"/>
        <v>16398</v>
      </c>
      <c r="H78" s="59">
        <f t="shared" si="13"/>
        <v>11579</v>
      </c>
      <c r="I78" s="59">
        <f t="shared" si="13"/>
        <v>2875</v>
      </c>
      <c r="J78" s="59">
        <f>+J80+J82+J91+J98+J106+J84</f>
        <v>156079</v>
      </c>
      <c r="K78" s="59">
        <v>16350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7</v>
      </c>
      <c r="F80" s="58">
        <v>17</v>
      </c>
      <c r="G80" s="59">
        <v>72</v>
      </c>
      <c r="H80" s="59">
        <v>106</v>
      </c>
      <c r="I80" s="59">
        <v>2</v>
      </c>
      <c r="J80" s="59">
        <v>197</v>
      </c>
      <c r="K80" s="59">
        <f>J80</f>
        <v>197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0</v>
      </c>
      <c r="E82" s="58">
        <v>0</v>
      </c>
      <c r="F82" s="58">
        <v>0</v>
      </c>
      <c r="G82" s="59">
        <v>0</v>
      </c>
      <c r="H82" s="59">
        <v>0</v>
      </c>
      <c r="I82" s="59">
        <v>0</v>
      </c>
      <c r="J82" s="59">
        <v>0</v>
      </c>
      <c r="K82" s="59">
        <f>J82</f>
        <v>0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117405</v>
      </c>
      <c r="E84" s="58">
        <f t="shared" si="14"/>
        <v>417</v>
      </c>
      <c r="F84" s="58">
        <f t="shared" ref="F84:H84" si="15">SUM(F85:F89)</f>
        <v>112501</v>
      </c>
      <c r="G84" s="59">
        <f t="shared" si="15"/>
        <v>14358</v>
      </c>
      <c r="H84" s="59">
        <f t="shared" si="15"/>
        <v>10009</v>
      </c>
      <c r="I84" s="59">
        <f>SUM(I85:I89)</f>
        <v>2861</v>
      </c>
      <c r="J84" s="59">
        <f>SUM(J85:J89)</f>
        <v>139729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260</v>
      </c>
      <c r="F85" s="43">
        <v>0</v>
      </c>
      <c r="G85" s="44">
        <v>9086</v>
      </c>
      <c r="H85" s="44">
        <v>1209</v>
      </c>
      <c r="I85" s="44">
        <v>24</v>
      </c>
      <c r="J85" s="44">
        <v>10319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5061</v>
      </c>
      <c r="E86" s="43">
        <v>0</v>
      </c>
      <c r="F86" s="43">
        <v>0</v>
      </c>
      <c r="G86" s="44">
        <v>46</v>
      </c>
      <c r="H86" s="44">
        <v>30</v>
      </c>
      <c r="I86" s="44">
        <v>111</v>
      </c>
      <c r="J86" s="44">
        <v>187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68108</v>
      </c>
      <c r="E87" s="43">
        <v>104</v>
      </c>
      <c r="F87" s="43">
        <v>68212</v>
      </c>
      <c r="G87" s="44">
        <v>0</v>
      </c>
      <c r="H87" s="44">
        <v>8770</v>
      </c>
      <c r="I87" s="44">
        <v>2317</v>
      </c>
      <c r="J87" s="44">
        <v>79299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16579</v>
      </c>
      <c r="E88" s="43">
        <v>52</v>
      </c>
      <c r="F88" s="43">
        <v>16631</v>
      </c>
      <c r="G88" s="44">
        <v>5226</v>
      </c>
      <c r="H88" s="44">
        <v>0</v>
      </c>
      <c r="I88" s="44">
        <v>409</v>
      </c>
      <c r="J88" s="44">
        <v>22266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27657</v>
      </c>
      <c r="E89" s="43">
        <v>1</v>
      </c>
      <c r="F89" s="43">
        <v>27658</v>
      </c>
      <c r="G89" s="44">
        <v>0</v>
      </c>
      <c r="H89" s="44">
        <v>0</v>
      </c>
      <c r="I89" s="44">
        <v>0</v>
      </c>
      <c r="J89" s="44">
        <v>27658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891</v>
      </c>
      <c r="E91" s="58">
        <f t="shared" si="16"/>
        <v>131</v>
      </c>
      <c r="F91" s="58">
        <f t="shared" si="16"/>
        <v>1022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1022</v>
      </c>
      <c r="K91" s="59">
        <f t="shared" ref="K91:K96" si="17">J91</f>
        <v>1022</v>
      </c>
      <c r="L91" s="98"/>
    </row>
    <row r="92" spans="1:12" ht="15" x14ac:dyDescent="0.25">
      <c r="B92" s="107"/>
      <c r="C92" s="117" t="s">
        <v>214</v>
      </c>
      <c r="D92" s="45">
        <v>253</v>
      </c>
      <c r="E92" s="43">
        <v>0</v>
      </c>
      <c r="F92" s="43">
        <v>253</v>
      </c>
      <c r="G92" s="44">
        <v>0</v>
      </c>
      <c r="H92" s="44">
        <v>0</v>
      </c>
      <c r="I92" s="44">
        <v>0</v>
      </c>
      <c r="J92" s="44">
        <v>253</v>
      </c>
      <c r="K92" s="44">
        <f t="shared" si="17"/>
        <v>253</v>
      </c>
      <c r="L92" s="98"/>
    </row>
    <row r="93" spans="1:12" ht="15" x14ac:dyDescent="0.25">
      <c r="A93" s="105"/>
      <c r="B93" s="107"/>
      <c r="C93" s="121" t="s">
        <v>215</v>
      </c>
      <c r="D93" s="45">
        <v>390</v>
      </c>
      <c r="E93" s="43">
        <v>14</v>
      </c>
      <c r="F93" s="43">
        <v>404</v>
      </c>
      <c r="G93" s="44">
        <v>0</v>
      </c>
      <c r="H93" s="44">
        <v>0</v>
      </c>
      <c r="I93" s="44">
        <v>0</v>
      </c>
      <c r="J93" s="44">
        <v>404</v>
      </c>
      <c r="K93" s="44">
        <f t="shared" si="17"/>
        <v>404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13</v>
      </c>
      <c r="E95" s="43">
        <v>0</v>
      </c>
      <c r="F95" s="43">
        <v>13</v>
      </c>
      <c r="G95" s="44">
        <v>0</v>
      </c>
      <c r="H95" s="44">
        <v>0</v>
      </c>
      <c r="I95" s="44">
        <v>0</v>
      </c>
      <c r="J95" s="44">
        <v>13</v>
      </c>
      <c r="K95" s="44">
        <f t="shared" si="17"/>
        <v>13</v>
      </c>
      <c r="L95" s="98"/>
    </row>
    <row r="96" spans="1:12" ht="15" x14ac:dyDescent="0.25">
      <c r="A96" s="105"/>
      <c r="B96" s="107"/>
      <c r="C96" s="117" t="s">
        <v>217</v>
      </c>
      <c r="D96" s="45">
        <v>235</v>
      </c>
      <c r="E96" s="43">
        <v>117</v>
      </c>
      <c r="F96" s="43">
        <v>352</v>
      </c>
      <c r="G96" s="44">
        <v>0</v>
      </c>
      <c r="H96" s="44">
        <v>0</v>
      </c>
      <c r="I96" s="44">
        <v>0</v>
      </c>
      <c r="J96" s="44">
        <v>352</v>
      </c>
      <c r="K96" s="44">
        <f t="shared" si="17"/>
        <v>352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1790</v>
      </c>
      <c r="E98" s="58">
        <f t="shared" si="18"/>
        <v>356</v>
      </c>
      <c r="F98" s="58">
        <f t="shared" si="18"/>
        <v>2146</v>
      </c>
      <c r="G98" s="59">
        <f t="shared" si="18"/>
        <v>1968</v>
      </c>
      <c r="H98" s="59">
        <f t="shared" si="18"/>
        <v>1464</v>
      </c>
      <c r="I98" s="59">
        <f>SUM(I99:I104)</f>
        <v>12</v>
      </c>
      <c r="J98" s="59">
        <f>SUM(J99:J104)</f>
        <v>5590</v>
      </c>
      <c r="K98" s="59">
        <f t="shared" ref="K98:K104" si="19">J98</f>
        <v>5590</v>
      </c>
      <c r="L98" s="98"/>
    </row>
    <row r="99" spans="1:12" ht="15" x14ac:dyDescent="0.25">
      <c r="A99" s="116"/>
      <c r="B99" s="107"/>
      <c r="C99" s="140" t="s">
        <v>219</v>
      </c>
      <c r="D99" s="45">
        <v>903</v>
      </c>
      <c r="E99" s="43">
        <v>0</v>
      </c>
      <c r="F99" s="43">
        <v>903</v>
      </c>
      <c r="G99" s="44">
        <v>438</v>
      </c>
      <c r="H99" s="44">
        <v>0</v>
      </c>
      <c r="I99" s="44">
        <v>0</v>
      </c>
      <c r="J99" s="44">
        <v>1341</v>
      </c>
      <c r="K99" s="44">
        <f t="shared" si="19"/>
        <v>1341</v>
      </c>
      <c r="L99" s="98"/>
    </row>
    <row r="100" spans="1:12" ht="15" x14ac:dyDescent="0.25">
      <c r="A100" s="120"/>
      <c r="B100" s="107"/>
      <c r="C100" s="140" t="s">
        <v>220</v>
      </c>
      <c r="D100" s="45">
        <v>249</v>
      </c>
      <c r="E100" s="43">
        <v>0</v>
      </c>
      <c r="F100" s="43">
        <v>249</v>
      </c>
      <c r="G100" s="44">
        <v>1</v>
      </c>
      <c r="H100" s="44">
        <v>0</v>
      </c>
      <c r="I100" s="44">
        <v>0</v>
      </c>
      <c r="J100" s="44">
        <v>250</v>
      </c>
      <c r="K100" s="44">
        <f t="shared" si="19"/>
        <v>250</v>
      </c>
      <c r="L100" s="98"/>
    </row>
    <row r="101" spans="1:12" ht="15" x14ac:dyDescent="0.25">
      <c r="A101" s="118"/>
      <c r="B101" s="107"/>
      <c r="C101" s="140" t="s">
        <v>221</v>
      </c>
      <c r="D101" s="45">
        <v>85</v>
      </c>
      <c r="E101" s="43">
        <v>0</v>
      </c>
      <c r="F101" s="43">
        <v>85</v>
      </c>
      <c r="G101" s="44">
        <v>49</v>
      </c>
      <c r="H101" s="44">
        <v>0</v>
      </c>
      <c r="I101" s="44">
        <v>0</v>
      </c>
      <c r="J101" s="44">
        <v>134</v>
      </c>
      <c r="K101" s="44">
        <f t="shared" si="19"/>
        <v>134</v>
      </c>
      <c r="L101" s="98"/>
    </row>
    <row r="102" spans="1:12" ht="15" x14ac:dyDescent="0.25">
      <c r="A102" s="122"/>
      <c r="B102" s="107"/>
      <c r="C102" s="140" t="s">
        <v>222</v>
      </c>
      <c r="D102" s="45">
        <v>11</v>
      </c>
      <c r="E102" s="43">
        <v>0</v>
      </c>
      <c r="F102" s="43">
        <v>11</v>
      </c>
      <c r="G102" s="44">
        <v>0</v>
      </c>
      <c r="H102" s="44">
        <v>0</v>
      </c>
      <c r="I102" s="44">
        <v>0</v>
      </c>
      <c r="J102" s="44">
        <v>11</v>
      </c>
      <c r="K102" s="44">
        <f t="shared" si="19"/>
        <v>11</v>
      </c>
      <c r="L102" s="98"/>
    </row>
    <row r="103" spans="1:12" ht="15" x14ac:dyDescent="0.25">
      <c r="A103" s="122"/>
      <c r="B103" s="107"/>
      <c r="C103" s="140" t="s">
        <v>365</v>
      </c>
      <c r="D103" s="45">
        <v>23</v>
      </c>
      <c r="E103" s="43">
        <v>0</v>
      </c>
      <c r="F103" s="43">
        <v>23</v>
      </c>
      <c r="G103" s="44">
        <v>0</v>
      </c>
      <c r="H103" s="44">
        <v>0</v>
      </c>
      <c r="I103" s="44">
        <v>0</v>
      </c>
      <c r="J103" s="44">
        <v>23</v>
      </c>
      <c r="K103" s="44">
        <f t="shared" si="19"/>
        <v>23</v>
      </c>
      <c r="L103" s="98"/>
    </row>
    <row r="104" spans="1:12" ht="15" x14ac:dyDescent="0.25">
      <c r="A104" s="118"/>
      <c r="B104" s="107"/>
      <c r="C104" s="141" t="s">
        <v>223</v>
      </c>
      <c r="D104" s="45">
        <v>519</v>
      </c>
      <c r="E104" s="43">
        <v>356</v>
      </c>
      <c r="F104" s="43">
        <v>875</v>
      </c>
      <c r="G104" s="44">
        <v>1480</v>
      </c>
      <c r="H104" s="44">
        <v>1464</v>
      </c>
      <c r="I104" s="44">
        <v>12</v>
      </c>
      <c r="J104" s="44">
        <v>3831</v>
      </c>
      <c r="K104" s="44">
        <f t="shared" si="19"/>
        <v>3831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9541</v>
      </c>
      <c r="E106" s="58">
        <f t="shared" si="20"/>
        <v>0</v>
      </c>
      <c r="F106" s="58">
        <f t="shared" si="20"/>
        <v>9541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9541</v>
      </c>
      <c r="K106" s="59">
        <f t="shared" ref="K106:K111" si="21">J106</f>
        <v>9541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1382</v>
      </c>
      <c r="E107" s="40">
        <v>0</v>
      </c>
      <c r="F107" s="43">
        <v>1382</v>
      </c>
      <c r="G107" s="41">
        <v>0</v>
      </c>
      <c r="H107" s="41">
        <v>0</v>
      </c>
      <c r="I107" s="41">
        <v>0</v>
      </c>
      <c r="J107" s="44">
        <v>1382</v>
      </c>
      <c r="K107" s="44">
        <f t="shared" si="21"/>
        <v>1382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7465</v>
      </c>
      <c r="E109" s="40">
        <v>0</v>
      </c>
      <c r="F109" s="43">
        <v>7465</v>
      </c>
      <c r="G109" s="41">
        <v>0</v>
      </c>
      <c r="H109" s="41">
        <v>0</v>
      </c>
      <c r="I109" s="41">
        <v>0</v>
      </c>
      <c r="J109" s="44">
        <v>7465</v>
      </c>
      <c r="K109" s="44">
        <f t="shared" si="21"/>
        <v>7465</v>
      </c>
      <c r="L109" s="98"/>
    </row>
    <row r="110" spans="1:12" ht="14.25" x14ac:dyDescent="0.2">
      <c r="B110" s="109"/>
      <c r="C110" s="141" t="s">
        <v>324</v>
      </c>
      <c r="D110" s="45">
        <v>694</v>
      </c>
      <c r="E110" s="40">
        <v>0</v>
      </c>
      <c r="F110" s="43">
        <v>694</v>
      </c>
      <c r="G110" s="41">
        <v>0</v>
      </c>
      <c r="H110" s="41">
        <v>0</v>
      </c>
      <c r="I110" s="41">
        <v>0</v>
      </c>
      <c r="J110" s="44">
        <v>694</v>
      </c>
      <c r="K110" s="44">
        <f t="shared" si="21"/>
        <v>694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1477</v>
      </c>
      <c r="E113" s="58">
        <v>1187</v>
      </c>
      <c r="F113" s="58">
        <v>2664</v>
      </c>
      <c r="G113" s="59">
        <v>96553</v>
      </c>
      <c r="H113" s="59">
        <v>11363</v>
      </c>
      <c r="I113" s="59">
        <v>3375</v>
      </c>
      <c r="J113" s="59">
        <v>113955</v>
      </c>
      <c r="K113" s="59">
        <f>J113</f>
        <v>113955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895</v>
      </c>
      <c r="E115" s="46">
        <f t="shared" si="22"/>
        <v>654</v>
      </c>
      <c r="F115" s="46">
        <f t="shared" si="22"/>
        <v>1549</v>
      </c>
      <c r="G115" s="47">
        <f t="shared" si="22"/>
        <v>71005</v>
      </c>
      <c r="H115" s="47">
        <f t="shared" si="22"/>
        <v>10682</v>
      </c>
      <c r="I115" s="47">
        <f>SUM(I116:I119)</f>
        <v>2862</v>
      </c>
      <c r="J115" s="47">
        <f>SUM(J116:J119)</f>
        <v>86098</v>
      </c>
      <c r="K115" s="47">
        <f>J115</f>
        <v>86098</v>
      </c>
      <c r="L115" s="98"/>
    </row>
    <row r="116" spans="1:12" ht="15" x14ac:dyDescent="0.25">
      <c r="B116" s="124"/>
      <c r="C116" s="117" t="s">
        <v>232</v>
      </c>
      <c r="D116" s="45">
        <v>225</v>
      </c>
      <c r="E116" s="43">
        <v>2</v>
      </c>
      <c r="F116" s="43">
        <v>227</v>
      </c>
      <c r="G116" s="44">
        <v>39524</v>
      </c>
      <c r="H116" s="44">
        <v>740</v>
      </c>
      <c r="I116" s="44">
        <v>1216</v>
      </c>
      <c r="J116" s="44">
        <v>41707</v>
      </c>
      <c r="K116" s="44">
        <f>J116</f>
        <v>41707</v>
      </c>
      <c r="L116" s="98"/>
    </row>
    <row r="117" spans="1:12" ht="15" x14ac:dyDescent="0.25">
      <c r="A117" s="105"/>
      <c r="B117" s="124"/>
      <c r="C117" s="117" t="s">
        <v>233</v>
      </c>
      <c r="D117" s="45">
        <v>52</v>
      </c>
      <c r="E117" s="43">
        <v>79</v>
      </c>
      <c r="F117" s="43">
        <v>131</v>
      </c>
      <c r="G117" s="44">
        <v>2377</v>
      </c>
      <c r="H117" s="44">
        <v>2912</v>
      </c>
      <c r="I117" s="44">
        <v>1638</v>
      </c>
      <c r="J117" s="44">
        <v>7058</v>
      </c>
      <c r="K117" s="44">
        <f>J117</f>
        <v>7058</v>
      </c>
      <c r="L117" s="98"/>
    </row>
    <row r="118" spans="1:12" ht="15" x14ac:dyDescent="0.25">
      <c r="A118" s="105"/>
      <c r="B118" s="124"/>
      <c r="C118" s="117" t="s">
        <v>234</v>
      </c>
      <c r="D118" s="45">
        <v>485</v>
      </c>
      <c r="E118" s="43">
        <v>106</v>
      </c>
      <c r="F118" s="43">
        <v>591</v>
      </c>
      <c r="G118" s="44">
        <v>27970</v>
      </c>
      <c r="H118" s="44">
        <v>1816</v>
      </c>
      <c r="I118" s="44">
        <v>8</v>
      </c>
      <c r="J118" s="44">
        <v>30385</v>
      </c>
      <c r="K118" s="44">
        <f>J118</f>
        <v>30385</v>
      </c>
      <c r="L118" s="98"/>
    </row>
    <row r="119" spans="1:12" ht="15" x14ac:dyDescent="0.25">
      <c r="A119" s="131"/>
      <c r="B119" s="124"/>
      <c r="C119" s="117" t="s">
        <v>235</v>
      </c>
      <c r="D119" s="45">
        <v>133</v>
      </c>
      <c r="E119" s="43">
        <v>467</v>
      </c>
      <c r="F119" s="43">
        <v>600</v>
      </c>
      <c r="G119" s="44">
        <v>1134</v>
      </c>
      <c r="H119" s="44">
        <v>5214</v>
      </c>
      <c r="I119" s="44">
        <v>0</v>
      </c>
      <c r="J119" s="44">
        <v>6948</v>
      </c>
      <c r="K119" s="44">
        <f>J119</f>
        <v>6948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582</v>
      </c>
      <c r="E121" s="58">
        <f t="shared" si="23"/>
        <v>533</v>
      </c>
      <c r="F121" s="58">
        <f t="shared" si="23"/>
        <v>1115</v>
      </c>
      <c r="G121" s="59">
        <f t="shared" si="23"/>
        <v>25548</v>
      </c>
      <c r="H121" s="59">
        <f t="shared" si="23"/>
        <v>681</v>
      </c>
      <c r="I121" s="59">
        <f>+I122+I128+I132+I135</f>
        <v>513</v>
      </c>
      <c r="J121" s="59">
        <f>+J122+J128+J132+J135</f>
        <v>27857</v>
      </c>
      <c r="K121" s="59">
        <f t="shared" ref="K121:K136" si="24">J121</f>
        <v>27857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521</v>
      </c>
      <c r="F122" s="43">
        <f t="shared" ref="F122:H122" si="26">SUM(F123:F127)</f>
        <v>521</v>
      </c>
      <c r="G122" s="44">
        <f t="shared" si="26"/>
        <v>15174</v>
      </c>
      <c r="H122" s="44">
        <f t="shared" si="26"/>
        <v>0</v>
      </c>
      <c r="I122" s="44">
        <f>SUM(I123:I127)</f>
        <v>372</v>
      </c>
      <c r="J122" s="44">
        <f>SUM(J123:J127)</f>
        <v>16067</v>
      </c>
      <c r="K122" s="44">
        <f t="shared" si="24"/>
        <v>16067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68</v>
      </c>
      <c r="F123" s="43">
        <v>68</v>
      </c>
      <c r="G123" s="44">
        <v>142</v>
      </c>
      <c r="H123" s="44">
        <v>0</v>
      </c>
      <c r="I123" s="44">
        <v>9</v>
      </c>
      <c r="J123" s="44">
        <v>219</v>
      </c>
      <c r="K123" s="44">
        <f t="shared" si="24"/>
        <v>219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45</v>
      </c>
      <c r="H124" s="44">
        <v>0</v>
      </c>
      <c r="I124" s="44">
        <v>54</v>
      </c>
      <c r="J124" s="44">
        <v>99</v>
      </c>
      <c r="K124" s="44">
        <f t="shared" si="24"/>
        <v>99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453</v>
      </c>
      <c r="F125" s="43">
        <v>453</v>
      </c>
      <c r="G125" s="44">
        <v>9832</v>
      </c>
      <c r="H125" s="44">
        <v>0</v>
      </c>
      <c r="I125" s="44">
        <v>43</v>
      </c>
      <c r="J125" s="44">
        <v>10328</v>
      </c>
      <c r="K125" s="44">
        <f t="shared" si="24"/>
        <v>10328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5128</v>
      </c>
      <c r="H126" s="44">
        <v>0</v>
      </c>
      <c r="I126" s="44">
        <v>264</v>
      </c>
      <c r="J126" s="44">
        <v>5392</v>
      </c>
      <c r="K126" s="44">
        <f t="shared" si="24"/>
        <v>5392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27</v>
      </c>
      <c r="H127" s="44">
        <v>0</v>
      </c>
      <c r="I127" s="44">
        <v>2</v>
      </c>
      <c r="J127" s="44">
        <v>29</v>
      </c>
      <c r="K127" s="44">
        <f t="shared" si="24"/>
        <v>29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540</v>
      </c>
      <c r="E128" s="43">
        <f t="shared" si="27"/>
        <v>12</v>
      </c>
      <c r="F128" s="43">
        <f t="shared" si="27"/>
        <v>552</v>
      </c>
      <c r="G128" s="44">
        <f t="shared" si="27"/>
        <v>3442</v>
      </c>
      <c r="H128" s="44">
        <f t="shared" si="27"/>
        <v>677</v>
      </c>
      <c r="I128" s="44">
        <f>SUM(I129:I131)</f>
        <v>141</v>
      </c>
      <c r="J128" s="44">
        <f>SUM(J129:J131)</f>
        <v>4812</v>
      </c>
      <c r="K128" s="44">
        <f t="shared" si="24"/>
        <v>4812</v>
      </c>
      <c r="L128" s="98"/>
    </row>
    <row r="129" spans="1:12" ht="14.25" x14ac:dyDescent="0.2">
      <c r="A129" s="118"/>
      <c r="B129" s="109"/>
      <c r="C129" s="121" t="s">
        <v>245</v>
      </c>
      <c r="D129" s="45">
        <v>414</v>
      </c>
      <c r="E129" s="43">
        <v>0</v>
      </c>
      <c r="F129" s="43">
        <v>414</v>
      </c>
      <c r="G129" s="44">
        <v>139</v>
      </c>
      <c r="H129" s="44">
        <v>121</v>
      </c>
      <c r="I129" s="44">
        <v>0</v>
      </c>
      <c r="J129" s="44">
        <v>674</v>
      </c>
      <c r="K129" s="44">
        <f t="shared" si="24"/>
        <v>674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2139</v>
      </c>
      <c r="H130" s="44">
        <v>438</v>
      </c>
      <c r="I130" s="44">
        <v>103</v>
      </c>
      <c r="J130" s="44">
        <v>2680</v>
      </c>
      <c r="K130" s="44">
        <f t="shared" si="24"/>
        <v>2680</v>
      </c>
      <c r="L130" s="98"/>
    </row>
    <row r="131" spans="1:12" ht="14.25" x14ac:dyDescent="0.2">
      <c r="A131" s="118"/>
      <c r="B131" s="109"/>
      <c r="C131" s="108" t="s">
        <v>243</v>
      </c>
      <c r="D131" s="45">
        <v>126</v>
      </c>
      <c r="E131" s="43">
        <v>12</v>
      </c>
      <c r="F131" s="43">
        <v>138</v>
      </c>
      <c r="G131" s="44">
        <v>1164</v>
      </c>
      <c r="H131" s="44">
        <v>118</v>
      </c>
      <c r="I131" s="44">
        <v>38</v>
      </c>
      <c r="J131" s="44">
        <v>1458</v>
      </c>
      <c r="K131" s="44">
        <f t="shared" si="24"/>
        <v>1458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42</v>
      </c>
      <c r="E132" s="43">
        <f t="shared" si="28"/>
        <v>0</v>
      </c>
      <c r="F132" s="43">
        <f t="shared" si="28"/>
        <v>42</v>
      </c>
      <c r="G132" s="44">
        <f t="shared" si="28"/>
        <v>6931</v>
      </c>
      <c r="H132" s="44">
        <f t="shared" si="28"/>
        <v>3</v>
      </c>
      <c r="I132" s="44">
        <f>SUM(I133:I134)</f>
        <v>0</v>
      </c>
      <c r="J132" s="44">
        <f>SUM(J133:J134)</f>
        <v>6976</v>
      </c>
      <c r="K132" s="44">
        <f t="shared" si="24"/>
        <v>6976</v>
      </c>
      <c r="L132" s="98"/>
    </row>
    <row r="133" spans="1:12" ht="14.25" x14ac:dyDescent="0.2">
      <c r="A133" s="116"/>
      <c r="B133" s="109"/>
      <c r="C133" s="121" t="s">
        <v>248</v>
      </c>
      <c r="D133" s="45">
        <v>20</v>
      </c>
      <c r="E133" s="43">
        <v>0</v>
      </c>
      <c r="F133" s="43">
        <v>20</v>
      </c>
      <c r="G133" s="44">
        <v>5909</v>
      </c>
      <c r="H133" s="44">
        <v>0</v>
      </c>
      <c r="I133" s="44">
        <v>0</v>
      </c>
      <c r="J133" s="44">
        <v>5929</v>
      </c>
      <c r="K133" s="44">
        <f t="shared" si="24"/>
        <v>5929</v>
      </c>
      <c r="L133" s="98"/>
    </row>
    <row r="134" spans="1:12" ht="14.25" x14ac:dyDescent="0.2">
      <c r="B134" s="109"/>
      <c r="C134" s="108" t="s">
        <v>243</v>
      </c>
      <c r="D134" s="45">
        <v>22</v>
      </c>
      <c r="E134" s="43">
        <v>0</v>
      </c>
      <c r="F134" s="43">
        <v>22</v>
      </c>
      <c r="G134" s="44">
        <v>1022</v>
      </c>
      <c r="H134" s="44">
        <v>3</v>
      </c>
      <c r="I134" s="44">
        <v>0</v>
      </c>
      <c r="J134" s="44">
        <v>1047</v>
      </c>
      <c r="K134" s="44">
        <f t="shared" si="24"/>
        <v>1047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1</v>
      </c>
      <c r="H135" s="44">
        <f t="shared" si="29"/>
        <v>1</v>
      </c>
      <c r="I135" s="44">
        <f>+I136</f>
        <v>0</v>
      </c>
      <c r="J135" s="44">
        <f>+J136</f>
        <v>2</v>
      </c>
      <c r="K135" s="44">
        <f t="shared" si="24"/>
        <v>2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1</v>
      </c>
      <c r="H136" s="44">
        <v>1</v>
      </c>
      <c r="I136" s="44">
        <v>0</v>
      </c>
      <c r="J136" s="44">
        <v>2</v>
      </c>
      <c r="K136" s="44">
        <f t="shared" si="24"/>
        <v>2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28422</v>
      </c>
      <c r="E138" s="58">
        <v>9269</v>
      </c>
      <c r="F138" s="58">
        <v>37691</v>
      </c>
      <c r="G138" s="59">
        <v>120821</v>
      </c>
      <c r="H138" s="59">
        <v>39406</v>
      </c>
      <c r="I138" s="59">
        <v>4486</v>
      </c>
      <c r="J138" s="59">
        <v>202404</v>
      </c>
      <c r="K138" s="59">
        <f>J138</f>
        <v>202404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1477</v>
      </c>
      <c r="E140" s="46">
        <v>1187</v>
      </c>
      <c r="F140" s="46">
        <v>2664</v>
      </c>
      <c r="G140" s="47">
        <v>96553</v>
      </c>
      <c r="H140" s="47">
        <v>11363</v>
      </c>
      <c r="I140" s="47">
        <v>3375</v>
      </c>
      <c r="J140" s="47">
        <v>113955</v>
      </c>
      <c r="K140" s="47">
        <f>J140</f>
        <v>113955</v>
      </c>
      <c r="L140" s="98"/>
    </row>
    <row r="141" spans="1:12" ht="14.25" x14ac:dyDescent="0.2">
      <c r="A141" s="131"/>
      <c r="B141" s="109"/>
      <c r="C141" s="117" t="s">
        <v>254</v>
      </c>
      <c r="D141" s="45">
        <v>1477</v>
      </c>
      <c r="E141" s="43">
        <v>1187</v>
      </c>
      <c r="F141" s="43">
        <v>2664</v>
      </c>
      <c r="G141" s="44">
        <v>96553</v>
      </c>
      <c r="H141" s="44">
        <v>11363</v>
      </c>
      <c r="I141" s="44">
        <v>3375</v>
      </c>
      <c r="J141" s="44">
        <v>113955</v>
      </c>
      <c r="K141" s="44">
        <f>J141</f>
        <v>113955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26945</v>
      </c>
      <c r="E143" s="46">
        <f t="shared" si="30"/>
        <v>8082</v>
      </c>
      <c r="F143" s="46">
        <f t="shared" si="30"/>
        <v>35027</v>
      </c>
      <c r="G143" s="47">
        <f t="shared" si="30"/>
        <v>24268</v>
      </c>
      <c r="H143" s="47">
        <f t="shared" si="30"/>
        <v>28043</v>
      </c>
      <c r="I143" s="47">
        <f>SUM(I144:I148)</f>
        <v>1111</v>
      </c>
      <c r="J143" s="47">
        <f>SUM(J144:J148)</f>
        <v>88449</v>
      </c>
      <c r="K143" s="47">
        <f t="shared" ref="K143:K148" si="31">J143</f>
        <v>88449</v>
      </c>
      <c r="L143" s="98"/>
    </row>
    <row r="144" spans="1:12" ht="14.25" x14ac:dyDescent="0.2">
      <c r="A144" s="116"/>
      <c r="B144" s="109"/>
      <c r="C144" s="121" t="s">
        <v>257</v>
      </c>
      <c r="D144" s="45">
        <v>29209</v>
      </c>
      <c r="E144" s="43">
        <v>12852</v>
      </c>
      <c r="F144" s="43">
        <v>42061</v>
      </c>
      <c r="G144" s="44">
        <v>106904</v>
      </c>
      <c r="H144" s="44">
        <v>46334</v>
      </c>
      <c r="I144" s="44">
        <v>4050</v>
      </c>
      <c r="J144" s="44">
        <v>199349</v>
      </c>
      <c r="K144" s="44">
        <f t="shared" si="31"/>
        <v>199349</v>
      </c>
      <c r="L144" s="98"/>
    </row>
    <row r="145" spans="1:12" ht="14.25" x14ac:dyDescent="0.2">
      <c r="A145" s="116"/>
      <c r="B145" s="109"/>
      <c r="C145" s="117" t="s">
        <v>258</v>
      </c>
      <c r="D145" s="45">
        <v>-338</v>
      </c>
      <c r="E145" s="43">
        <v>-2027</v>
      </c>
      <c r="F145" s="43">
        <v>-2365</v>
      </c>
      <c r="G145" s="44">
        <v>-4048</v>
      </c>
      <c r="H145" s="44">
        <v>-5039</v>
      </c>
      <c r="I145" s="44">
        <v>-64</v>
      </c>
      <c r="J145" s="44">
        <v>-11516</v>
      </c>
      <c r="K145" s="44">
        <f t="shared" si="31"/>
        <v>-11516</v>
      </c>
      <c r="L145" s="98"/>
    </row>
    <row r="146" spans="1:12" ht="14.25" x14ac:dyDescent="0.2">
      <c r="A146" s="120"/>
      <c r="B146" s="109"/>
      <c r="C146" s="121" t="s">
        <v>259</v>
      </c>
      <c r="D146" s="45">
        <v>-110</v>
      </c>
      <c r="E146" s="43">
        <v>-1836</v>
      </c>
      <c r="F146" s="43">
        <v>-1946</v>
      </c>
      <c r="G146" s="44">
        <v>-4915</v>
      </c>
      <c r="H146" s="44">
        <v>-340</v>
      </c>
      <c r="I146" s="44">
        <v>-9</v>
      </c>
      <c r="J146" s="44">
        <v>-7210</v>
      </c>
      <c r="K146" s="44">
        <f t="shared" si="31"/>
        <v>-7210</v>
      </c>
      <c r="L146" s="98"/>
    </row>
    <row r="147" spans="1:12" ht="14.25" x14ac:dyDescent="0.2">
      <c r="A147" s="118"/>
      <c r="B147" s="109"/>
      <c r="C147" s="117" t="s">
        <v>260</v>
      </c>
      <c r="D147" s="45">
        <v>-921</v>
      </c>
      <c r="E147" s="43">
        <v>-253</v>
      </c>
      <c r="F147" s="43">
        <v>-1174</v>
      </c>
      <c r="G147" s="44">
        <v>-2668</v>
      </c>
      <c r="H147" s="44">
        <v>-2230</v>
      </c>
      <c r="I147" s="44">
        <v>-4</v>
      </c>
      <c r="J147" s="44">
        <v>-6076</v>
      </c>
      <c r="K147" s="44">
        <f t="shared" si="31"/>
        <v>-6076</v>
      </c>
      <c r="L147" s="98"/>
    </row>
    <row r="148" spans="1:12" ht="14.25" x14ac:dyDescent="0.2">
      <c r="A148" s="122"/>
      <c r="B148" s="109"/>
      <c r="C148" s="156" t="s">
        <v>261</v>
      </c>
      <c r="D148" s="45">
        <v>-895</v>
      </c>
      <c r="E148" s="43">
        <v>-654</v>
      </c>
      <c r="F148" s="43">
        <v>-1549</v>
      </c>
      <c r="G148" s="44">
        <v>-71005</v>
      </c>
      <c r="H148" s="44">
        <v>-10682</v>
      </c>
      <c r="I148" s="44">
        <v>-2862</v>
      </c>
      <c r="J148" s="44">
        <v>-86098</v>
      </c>
      <c r="K148" s="44">
        <f t="shared" si="31"/>
        <v>-86098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8430</v>
      </c>
      <c r="E150" s="58">
        <f t="shared" si="32"/>
        <v>3646</v>
      </c>
      <c r="F150" s="58">
        <f t="shared" si="32"/>
        <v>8248</v>
      </c>
      <c r="G150" s="59">
        <f t="shared" si="32"/>
        <v>4461</v>
      </c>
      <c r="H150" s="59">
        <f t="shared" si="32"/>
        <v>853</v>
      </c>
      <c r="I150" s="59">
        <f>+I152+I164+I174</f>
        <v>0</v>
      </c>
      <c r="J150" s="59">
        <f>+J152+J164+J174</f>
        <v>13562</v>
      </c>
      <c r="K150" s="59">
        <v>10234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688</v>
      </c>
      <c r="E152" s="46">
        <f t="shared" si="33"/>
        <v>208</v>
      </c>
      <c r="F152" s="46">
        <f t="shared" ref="F152:H152" si="34">SUM(F154:F162)</f>
        <v>896</v>
      </c>
      <c r="G152" s="47">
        <f t="shared" si="34"/>
        <v>2519</v>
      </c>
      <c r="H152" s="47">
        <f t="shared" si="34"/>
        <v>555</v>
      </c>
      <c r="I152" s="47">
        <f>SUM(I154:I162)</f>
        <v>0</v>
      </c>
      <c r="J152" s="47">
        <f>SUM(J154:J162)</f>
        <v>3970</v>
      </c>
      <c r="K152" s="47">
        <f>J152</f>
        <v>3970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82</v>
      </c>
      <c r="E154" s="43">
        <v>9</v>
      </c>
      <c r="F154" s="43">
        <v>91</v>
      </c>
      <c r="G154" s="44">
        <v>46</v>
      </c>
      <c r="H154" s="44">
        <v>14</v>
      </c>
      <c r="I154" s="44">
        <v>0</v>
      </c>
      <c r="J154" s="44">
        <v>151</v>
      </c>
      <c r="K154" s="44">
        <f>J154</f>
        <v>151</v>
      </c>
      <c r="L154" s="98"/>
    </row>
    <row r="155" spans="1:12" ht="15" x14ac:dyDescent="0.25">
      <c r="B155" s="107"/>
      <c r="C155" s="108" t="s">
        <v>265</v>
      </c>
      <c r="D155" s="45">
        <v>1</v>
      </c>
      <c r="E155" s="43">
        <v>0</v>
      </c>
      <c r="F155" s="43">
        <v>1</v>
      </c>
      <c r="G155" s="44">
        <v>91</v>
      </c>
      <c r="H155" s="44">
        <v>14</v>
      </c>
      <c r="I155" s="44">
        <v>0</v>
      </c>
      <c r="J155" s="44">
        <v>106</v>
      </c>
      <c r="K155" s="44">
        <f t="shared" ref="K155:K157" si="35">J155</f>
        <v>106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5</v>
      </c>
      <c r="H156" s="44">
        <v>301</v>
      </c>
      <c r="I156" s="44">
        <v>0</v>
      </c>
      <c r="J156" s="44">
        <v>306</v>
      </c>
      <c r="K156" s="44">
        <f t="shared" si="35"/>
        <v>306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2</v>
      </c>
      <c r="H157" s="44">
        <v>0</v>
      </c>
      <c r="I157" s="44">
        <v>0</v>
      </c>
      <c r="J157" s="44">
        <v>2</v>
      </c>
      <c r="K157" s="44">
        <f t="shared" si="35"/>
        <v>2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205</v>
      </c>
      <c r="E159" s="43">
        <v>132</v>
      </c>
      <c r="F159" s="43">
        <v>337</v>
      </c>
      <c r="G159" s="44">
        <v>1779</v>
      </c>
      <c r="H159" s="44">
        <v>68</v>
      </c>
      <c r="I159" s="44">
        <v>0</v>
      </c>
      <c r="J159" s="44">
        <v>2184</v>
      </c>
      <c r="K159" s="44">
        <f>J159</f>
        <v>2184</v>
      </c>
      <c r="L159" s="98"/>
    </row>
    <row r="160" spans="1:12" ht="15" x14ac:dyDescent="0.25">
      <c r="A160" s="105"/>
      <c r="B160" s="107"/>
      <c r="C160" s="157" t="s">
        <v>270</v>
      </c>
      <c r="D160" s="45">
        <v>297</v>
      </c>
      <c r="E160" s="43">
        <v>31</v>
      </c>
      <c r="F160" s="43">
        <v>328</v>
      </c>
      <c r="G160" s="44">
        <v>585</v>
      </c>
      <c r="H160" s="44">
        <v>155</v>
      </c>
      <c r="I160" s="44">
        <v>0</v>
      </c>
      <c r="J160" s="44">
        <v>1068</v>
      </c>
      <c r="K160" s="44">
        <f t="shared" ref="K160:K162" si="36">J160</f>
        <v>1068</v>
      </c>
      <c r="L160" s="98"/>
    </row>
    <row r="161" spans="1:12" ht="15" x14ac:dyDescent="0.25">
      <c r="B161" s="107"/>
      <c r="C161" s="157" t="s">
        <v>271</v>
      </c>
      <c r="D161" s="45">
        <v>103</v>
      </c>
      <c r="E161" s="43">
        <v>36</v>
      </c>
      <c r="F161" s="43">
        <v>139</v>
      </c>
      <c r="G161" s="44">
        <v>11</v>
      </c>
      <c r="H161" s="44">
        <v>3</v>
      </c>
      <c r="I161" s="44">
        <v>0</v>
      </c>
      <c r="J161" s="44">
        <v>153</v>
      </c>
      <c r="K161" s="44">
        <f t="shared" si="36"/>
        <v>153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2532</v>
      </c>
      <c r="E164" s="46">
        <f t="shared" si="37"/>
        <v>3047</v>
      </c>
      <c r="F164" s="46">
        <f t="shared" si="37"/>
        <v>5579</v>
      </c>
      <c r="G164" s="47">
        <f t="shared" si="37"/>
        <v>587</v>
      </c>
      <c r="H164" s="47">
        <f t="shared" si="37"/>
        <v>98</v>
      </c>
      <c r="I164" s="47">
        <f>SUM(I165:I172)</f>
        <v>0</v>
      </c>
      <c r="J164" s="47">
        <f>SUM(J165:J172)</f>
        <v>6264</v>
      </c>
      <c r="K164" s="47">
        <f>J164</f>
        <v>6264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2921</v>
      </c>
      <c r="F165" s="43">
        <v>2921</v>
      </c>
      <c r="G165" s="44">
        <v>156</v>
      </c>
      <c r="H165" s="44">
        <v>0</v>
      </c>
      <c r="I165" s="44">
        <v>0</v>
      </c>
      <c r="J165" s="44">
        <v>3077</v>
      </c>
      <c r="K165" s="44">
        <f>J165</f>
        <v>3077</v>
      </c>
      <c r="L165" s="98"/>
    </row>
    <row r="166" spans="1:12" ht="15" x14ac:dyDescent="0.25">
      <c r="A166" s="131"/>
      <c r="B166" s="107"/>
      <c r="C166" s="140" t="s">
        <v>272</v>
      </c>
      <c r="D166" s="45">
        <v>163</v>
      </c>
      <c r="E166" s="43">
        <v>0</v>
      </c>
      <c r="F166" s="43">
        <v>163</v>
      </c>
      <c r="G166" s="44">
        <v>0</v>
      </c>
      <c r="H166" s="44">
        <v>0</v>
      </c>
      <c r="I166" s="44">
        <v>0</v>
      </c>
      <c r="J166" s="44">
        <v>163</v>
      </c>
      <c r="K166" s="44">
        <f t="shared" ref="K166:K172" si="38">J166</f>
        <v>163</v>
      </c>
      <c r="L166" s="98"/>
    </row>
    <row r="167" spans="1:12" ht="15" x14ac:dyDescent="0.25">
      <c r="A167" s="105"/>
      <c r="B167" s="107"/>
      <c r="C167" s="140" t="s">
        <v>353</v>
      </c>
      <c r="D167" s="45">
        <v>37</v>
      </c>
      <c r="E167" s="43">
        <v>0</v>
      </c>
      <c r="F167" s="43">
        <v>37</v>
      </c>
      <c r="G167" s="44">
        <v>74</v>
      </c>
      <c r="H167" s="44">
        <v>0</v>
      </c>
      <c r="I167" s="44">
        <v>0</v>
      </c>
      <c r="J167" s="44">
        <v>111</v>
      </c>
      <c r="K167" s="44">
        <f t="shared" si="38"/>
        <v>111</v>
      </c>
      <c r="L167" s="98"/>
    </row>
    <row r="168" spans="1:12" ht="15" x14ac:dyDescent="0.25">
      <c r="A168" s="105"/>
      <c r="B168" s="107"/>
      <c r="C168" s="140" t="s">
        <v>322</v>
      </c>
      <c r="D168" s="45">
        <v>48</v>
      </c>
      <c r="E168" s="43">
        <v>0</v>
      </c>
      <c r="F168" s="43">
        <v>48</v>
      </c>
      <c r="G168" s="44">
        <v>0</v>
      </c>
      <c r="H168" s="44">
        <v>0</v>
      </c>
      <c r="I168" s="44">
        <v>0</v>
      </c>
      <c r="J168" s="44">
        <v>48</v>
      </c>
      <c r="K168" s="44">
        <f t="shared" si="38"/>
        <v>48</v>
      </c>
      <c r="L168" s="98"/>
    </row>
    <row r="169" spans="1:12" ht="15" x14ac:dyDescent="0.25">
      <c r="A169" s="116"/>
      <c r="B169" s="107"/>
      <c r="C169" s="140" t="s">
        <v>354</v>
      </c>
      <c r="D169" s="45">
        <v>1829</v>
      </c>
      <c r="E169" s="43">
        <v>126</v>
      </c>
      <c r="F169" s="43">
        <v>1955</v>
      </c>
      <c r="G169" s="44">
        <v>229</v>
      </c>
      <c r="H169" s="44">
        <v>2</v>
      </c>
      <c r="I169" s="44">
        <v>0</v>
      </c>
      <c r="J169" s="44">
        <v>2186</v>
      </c>
      <c r="K169" s="44">
        <f t="shared" si="38"/>
        <v>2186</v>
      </c>
      <c r="L169" s="98"/>
    </row>
    <row r="170" spans="1:12" ht="15" x14ac:dyDescent="0.25">
      <c r="A170" s="120"/>
      <c r="B170" s="107"/>
      <c r="C170" s="140" t="s">
        <v>273</v>
      </c>
      <c r="D170" s="45">
        <v>16</v>
      </c>
      <c r="E170" s="43">
        <v>0</v>
      </c>
      <c r="F170" s="43">
        <v>16</v>
      </c>
      <c r="G170" s="44">
        <v>116</v>
      </c>
      <c r="H170" s="44">
        <v>0</v>
      </c>
      <c r="I170" s="44">
        <v>0</v>
      </c>
      <c r="J170" s="44">
        <v>132</v>
      </c>
      <c r="K170" s="44">
        <f t="shared" si="38"/>
        <v>132</v>
      </c>
      <c r="L170" s="98"/>
    </row>
    <row r="171" spans="1:12" ht="15" x14ac:dyDescent="0.25">
      <c r="A171" s="118"/>
      <c r="B171" s="107"/>
      <c r="C171" s="140" t="s">
        <v>274</v>
      </c>
      <c r="D171" s="45">
        <v>439</v>
      </c>
      <c r="E171" s="43">
        <v>0</v>
      </c>
      <c r="F171" s="43">
        <v>439</v>
      </c>
      <c r="G171" s="44">
        <v>0</v>
      </c>
      <c r="H171" s="44">
        <v>0</v>
      </c>
      <c r="I171" s="44">
        <v>0</v>
      </c>
      <c r="J171" s="44">
        <v>439</v>
      </c>
      <c r="K171" s="44">
        <f t="shared" si="38"/>
        <v>439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12</v>
      </c>
      <c r="H172" s="44">
        <v>96</v>
      </c>
      <c r="I172" s="44">
        <v>0</v>
      </c>
      <c r="J172" s="44">
        <v>108</v>
      </c>
      <c r="K172" s="44">
        <f t="shared" si="38"/>
        <v>108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5210</v>
      </c>
      <c r="E174" s="58">
        <f t="shared" si="39"/>
        <v>391</v>
      </c>
      <c r="F174" s="58">
        <f t="shared" si="39"/>
        <v>1773</v>
      </c>
      <c r="G174" s="59">
        <f t="shared" si="39"/>
        <v>1355</v>
      </c>
      <c r="H174" s="59">
        <f t="shared" si="39"/>
        <v>200</v>
      </c>
      <c r="I174" s="59">
        <f>SUM(I175:I178)</f>
        <v>0</v>
      </c>
      <c r="J174" s="59">
        <f>SUM(J175:J178)</f>
        <v>3328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3815</v>
      </c>
      <c r="E175" s="45">
        <v>13</v>
      </c>
      <c r="F175" s="45">
        <v>0</v>
      </c>
      <c r="G175" s="44">
        <v>81</v>
      </c>
      <c r="H175" s="44">
        <v>19</v>
      </c>
      <c r="I175" s="44">
        <v>0</v>
      </c>
      <c r="J175" s="44">
        <v>100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1291</v>
      </c>
      <c r="E176" s="43">
        <v>377</v>
      </c>
      <c r="F176" s="43">
        <v>1668</v>
      </c>
      <c r="G176" s="44">
        <v>0</v>
      </c>
      <c r="H176" s="44">
        <v>181</v>
      </c>
      <c r="I176" s="44">
        <v>0</v>
      </c>
      <c r="J176" s="44">
        <v>1849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74</v>
      </c>
      <c r="E177" s="43">
        <v>1</v>
      </c>
      <c r="F177" s="43">
        <v>75</v>
      </c>
      <c r="G177" s="44">
        <v>1274</v>
      </c>
      <c r="H177" s="44">
        <v>0</v>
      </c>
      <c r="I177" s="44">
        <v>0</v>
      </c>
      <c r="J177" s="44">
        <v>1349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30</v>
      </c>
      <c r="E178" s="43">
        <v>0</v>
      </c>
      <c r="F178" s="43">
        <v>30</v>
      </c>
      <c r="G178" s="44">
        <v>0</v>
      </c>
      <c r="H178" s="44">
        <v>0</v>
      </c>
      <c r="I178" s="44">
        <v>0</v>
      </c>
      <c r="J178" s="44">
        <v>30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3989</v>
      </c>
      <c r="E180" s="58">
        <f t="shared" si="40"/>
        <v>2392</v>
      </c>
      <c r="F180" s="58">
        <f t="shared" ref="F180:H180" si="41">SUM(F181:F187)</f>
        <v>6381</v>
      </c>
      <c r="G180" s="59">
        <f t="shared" si="41"/>
        <v>10098</v>
      </c>
      <c r="H180" s="59">
        <f t="shared" si="41"/>
        <v>5423</v>
      </c>
      <c r="I180" s="59">
        <f>SUM(I181:I187)</f>
        <v>177</v>
      </c>
      <c r="J180" s="59">
        <f>SUM(J181:J187)</f>
        <v>22079</v>
      </c>
      <c r="K180" s="59">
        <f>J180</f>
        <v>22079</v>
      </c>
      <c r="L180" s="98"/>
    </row>
    <row r="181" spans="1:12" ht="15" x14ac:dyDescent="0.25">
      <c r="A181" s="131"/>
      <c r="B181" s="107"/>
      <c r="C181" s="117" t="s">
        <v>277</v>
      </c>
      <c r="D181" s="45">
        <v>3721</v>
      </c>
      <c r="E181" s="43">
        <v>1344</v>
      </c>
      <c r="F181" s="43">
        <v>5065</v>
      </c>
      <c r="G181" s="44">
        <v>5689</v>
      </c>
      <c r="H181" s="44">
        <v>5083</v>
      </c>
      <c r="I181" s="44">
        <v>140</v>
      </c>
      <c r="J181" s="44">
        <v>15977</v>
      </c>
      <c r="K181" s="44">
        <f>J181</f>
        <v>15977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539</v>
      </c>
      <c r="F182" s="43">
        <v>539</v>
      </c>
      <c r="G182" s="44">
        <v>34</v>
      </c>
      <c r="H182" s="44">
        <v>217</v>
      </c>
      <c r="I182" s="44">
        <v>0</v>
      </c>
      <c r="J182" s="44">
        <v>790</v>
      </c>
      <c r="K182" s="44">
        <f t="shared" ref="K182:K187" si="42">J182</f>
        <v>790</v>
      </c>
      <c r="L182" s="98"/>
    </row>
    <row r="183" spans="1:12" ht="15" x14ac:dyDescent="0.25">
      <c r="A183" s="105"/>
      <c r="B183" s="107"/>
      <c r="C183" s="117" t="s">
        <v>279</v>
      </c>
      <c r="D183" s="45">
        <v>-26</v>
      </c>
      <c r="E183" s="43">
        <v>-890</v>
      </c>
      <c r="F183" s="43">
        <v>-916</v>
      </c>
      <c r="G183" s="44">
        <v>-829</v>
      </c>
      <c r="H183" s="44">
        <v>-126</v>
      </c>
      <c r="I183" s="44">
        <v>-7</v>
      </c>
      <c r="J183" s="44">
        <v>-1878</v>
      </c>
      <c r="K183" s="44">
        <f t="shared" si="42"/>
        <v>-1878</v>
      </c>
      <c r="L183" s="98"/>
    </row>
    <row r="184" spans="1:12" ht="15" x14ac:dyDescent="0.25">
      <c r="A184" s="116"/>
      <c r="B184" s="107"/>
      <c r="C184" s="117" t="s">
        <v>280</v>
      </c>
      <c r="D184" s="45">
        <v>184</v>
      </c>
      <c r="E184" s="43">
        <v>102</v>
      </c>
      <c r="F184" s="43">
        <v>286</v>
      </c>
      <c r="G184" s="44">
        <v>323</v>
      </c>
      <c r="H184" s="44">
        <v>126</v>
      </c>
      <c r="I184" s="44">
        <v>35</v>
      </c>
      <c r="J184" s="44">
        <v>770</v>
      </c>
      <c r="K184" s="44">
        <f t="shared" si="42"/>
        <v>770</v>
      </c>
      <c r="L184" s="98"/>
    </row>
    <row r="185" spans="1:12" ht="15" x14ac:dyDescent="0.25">
      <c r="A185" s="116"/>
      <c r="B185" s="107"/>
      <c r="C185" s="117" t="s">
        <v>281</v>
      </c>
      <c r="D185" s="45">
        <v>77</v>
      </c>
      <c r="E185" s="43">
        <v>1280</v>
      </c>
      <c r="F185" s="43">
        <v>1357</v>
      </c>
      <c r="G185" s="44">
        <v>4774</v>
      </c>
      <c r="H185" s="44">
        <v>30</v>
      </c>
      <c r="I185" s="44">
        <v>0</v>
      </c>
      <c r="J185" s="44">
        <v>6161</v>
      </c>
      <c r="K185" s="44">
        <f t="shared" si="42"/>
        <v>6161</v>
      </c>
      <c r="L185" s="98"/>
    </row>
    <row r="186" spans="1:12" ht="15" x14ac:dyDescent="0.25">
      <c r="A186" s="120"/>
      <c r="B186" s="107"/>
      <c r="C186" s="117" t="s">
        <v>325</v>
      </c>
      <c r="D186" s="45">
        <v>33</v>
      </c>
      <c r="E186" s="43">
        <v>17</v>
      </c>
      <c r="F186" s="43">
        <v>50</v>
      </c>
      <c r="G186" s="44">
        <v>107</v>
      </c>
      <c r="H186" s="44">
        <v>93</v>
      </c>
      <c r="I186" s="44">
        <v>9</v>
      </c>
      <c r="J186" s="44">
        <v>259</v>
      </c>
      <c r="K186" s="44">
        <f t="shared" si="42"/>
        <v>259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f t="shared" si="42"/>
        <v>0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-11</v>
      </c>
      <c r="F189" s="58">
        <v>-11</v>
      </c>
      <c r="G189" s="59">
        <v>-53</v>
      </c>
      <c r="H189" s="59">
        <v>8</v>
      </c>
      <c r="I189" s="59">
        <v>0</v>
      </c>
      <c r="J189" s="59">
        <v>-56</v>
      </c>
      <c r="K189" s="59">
        <f>J189</f>
        <v>-56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6</v>
      </c>
      <c r="E191" s="58">
        <v>1</v>
      </c>
      <c r="F191" s="58">
        <v>7</v>
      </c>
      <c r="G191" s="59">
        <v>0</v>
      </c>
      <c r="H191" s="59">
        <v>0</v>
      </c>
      <c r="I191" s="59">
        <v>0</v>
      </c>
      <c r="J191" s="59">
        <v>7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287</v>
      </c>
      <c r="E193" s="58">
        <f t="shared" si="43"/>
        <v>251</v>
      </c>
      <c r="F193" s="58">
        <f t="shared" si="43"/>
        <v>538</v>
      </c>
      <c r="G193" s="59">
        <f t="shared" si="43"/>
        <v>106</v>
      </c>
      <c r="H193" s="59">
        <f t="shared" si="43"/>
        <v>538</v>
      </c>
      <c r="I193" s="59">
        <f>SUM(I194:I197)</f>
        <v>2</v>
      </c>
      <c r="J193" s="59">
        <f>SUM(J194:J197)</f>
        <v>1184</v>
      </c>
      <c r="K193" s="59">
        <f>J193</f>
        <v>1184</v>
      </c>
      <c r="L193" s="98"/>
    </row>
    <row r="194" spans="2:12" ht="14.25" x14ac:dyDescent="0.2">
      <c r="B194" s="109"/>
      <c r="C194" s="117" t="s">
        <v>286</v>
      </c>
      <c r="D194" s="45">
        <v>305</v>
      </c>
      <c r="E194" s="43">
        <v>621</v>
      </c>
      <c r="F194" s="43">
        <v>926</v>
      </c>
      <c r="G194" s="44">
        <v>168</v>
      </c>
      <c r="H194" s="44">
        <v>771</v>
      </c>
      <c r="I194" s="44">
        <v>2</v>
      </c>
      <c r="J194" s="44">
        <v>1867</v>
      </c>
      <c r="K194" s="44">
        <f>J194</f>
        <v>1867</v>
      </c>
      <c r="L194" s="98"/>
    </row>
    <row r="195" spans="2:12" ht="14.25" x14ac:dyDescent="0.2">
      <c r="B195" s="109"/>
      <c r="C195" s="121" t="s">
        <v>287</v>
      </c>
      <c r="D195" s="45">
        <v>-18</v>
      </c>
      <c r="E195" s="43">
        <v>-370</v>
      </c>
      <c r="F195" s="43">
        <v>-388</v>
      </c>
      <c r="G195" s="44">
        <v>-62</v>
      </c>
      <c r="H195" s="44">
        <v>-233</v>
      </c>
      <c r="I195" s="44">
        <v>0</v>
      </c>
      <c r="J195" s="44">
        <v>-683</v>
      </c>
      <c r="K195" s="44">
        <f t="shared" ref="K195:K197" si="44">J195</f>
        <v>-683</v>
      </c>
      <c r="L195" s="98"/>
    </row>
    <row r="196" spans="2:12" ht="14.25" x14ac:dyDescent="0.2">
      <c r="B196" s="109"/>
      <c r="C196" s="117" t="s">
        <v>288</v>
      </c>
      <c r="D196" s="45">
        <v>0</v>
      </c>
      <c r="E196" s="43">
        <v>0</v>
      </c>
      <c r="F196" s="43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f t="shared" si="44"/>
        <v>0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368" priority="8" stopIfTrue="1" operator="notEqual">
      <formula>SUM(D32:D36)</formula>
    </cfRule>
  </conditionalFormatting>
  <conditionalFormatting sqref="D11:K11">
    <cfRule type="cellIs" dxfId="367" priority="5" stopIfTrue="1" operator="notEqual">
      <formula>D12+#REF!+D13+D14</formula>
    </cfRule>
  </conditionalFormatting>
  <conditionalFormatting sqref="D16:K16">
    <cfRule type="cellIs" dxfId="366" priority="3" stopIfTrue="1" operator="notEqual">
      <formula>D17+D20</formula>
    </cfRule>
  </conditionalFormatting>
  <conditionalFormatting sqref="D38:K38">
    <cfRule type="cellIs" dxfId="365" priority="1" stopIfTrue="1" operator="notEqual">
      <formula>SUM(D40:D44)</formula>
    </cfRule>
  </conditionalFormatting>
  <conditionalFormatting sqref="D48:K48">
    <cfRule type="cellIs" dxfId="364" priority="15" stopIfTrue="1" operator="notEqual">
      <formula>SUM(D49:D53)</formula>
    </cfRule>
  </conditionalFormatting>
  <conditionalFormatting sqref="D59:K59">
    <cfRule type="cellIs" dxfId="363" priority="21" stopIfTrue="1" operator="notEqual">
      <formula>D61+D68+D70</formula>
    </cfRule>
  </conditionalFormatting>
  <conditionalFormatting sqref="D91:K91">
    <cfRule type="cellIs" dxfId="362" priority="16" stopIfTrue="1" operator="notEqual">
      <formula>D92+D93+D94+D95+D96</formula>
    </cfRule>
  </conditionalFormatting>
  <conditionalFormatting sqref="D98:K98">
    <cfRule type="cellIs" dxfId="361" priority="14" stopIfTrue="1" operator="notEqual">
      <formula>SUM(D99:D104)</formula>
    </cfRule>
  </conditionalFormatting>
  <conditionalFormatting sqref="D106:K106">
    <cfRule type="cellIs" dxfId="360" priority="10" stopIfTrue="1" operator="notEqual">
      <formula>D107+D108+D109+D110+D111</formula>
    </cfRule>
  </conditionalFormatting>
  <conditionalFormatting sqref="D113:K113">
    <cfRule type="cellIs" dxfId="359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358" priority="7" stopIfTrue="1" operator="notEqual">
      <formula>SUM(D116:D119)</formula>
    </cfRule>
  </conditionalFormatting>
  <conditionalFormatting sqref="D143:K143">
    <cfRule type="cellIs" dxfId="357" priority="6" stopIfTrue="1" operator="notEqual">
      <formula>SUM(D144:D148)</formula>
    </cfRule>
  </conditionalFormatting>
  <conditionalFormatting sqref="D152:K152">
    <cfRule type="cellIs" dxfId="356" priority="9" stopIfTrue="1" operator="notEqual">
      <formula>SUM(D153:D162)</formula>
    </cfRule>
  </conditionalFormatting>
  <conditionalFormatting sqref="D164:K164">
    <cfRule type="cellIs" dxfId="355" priority="19" stopIfTrue="1" operator="notEqual">
      <formula>SUM(D165:D172)</formula>
    </cfRule>
  </conditionalFormatting>
  <conditionalFormatting sqref="D180:K180">
    <cfRule type="cellIs" dxfId="354" priority="18" stopIfTrue="1" operator="notEqual">
      <formula>SUM(D181:D187)</formula>
    </cfRule>
  </conditionalFormatting>
  <conditionalFormatting sqref="D189:K191">
    <cfRule type="cellIs" dxfId="353" priority="22" stopIfTrue="1" operator="notEqual">
      <formula>#REF!+#REF!</formula>
    </cfRule>
  </conditionalFormatting>
  <conditionalFormatting sqref="D193:K193">
    <cfRule type="cellIs" dxfId="352" priority="11" stopIfTrue="1" operator="notEqual">
      <formula>D194+D195+D196+D197</formula>
    </cfRule>
  </conditionalFormatting>
  <conditionalFormatting sqref="J28:K28">
    <cfRule type="cellIs" dxfId="351" priority="4" stopIfTrue="1" operator="notEqual">
      <formula>J30+J38</formula>
    </cfRule>
  </conditionalFormatting>
  <conditionalFormatting sqref="K30">
    <cfRule type="cellIs" dxfId="350" priority="2" stopIfTrue="1" operator="notEqual">
      <formula>SUM(K32:K36)</formula>
    </cfRule>
  </conditionalFormatting>
  <hyperlinks>
    <hyperlink ref="K5" location="Índice!A1" display="índice" xr:uid="{00000000-0004-0000-09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3" width="10.42578125" style="63" customWidth="1"/>
    <col min="14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350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29209</v>
      </c>
      <c r="E11" s="200">
        <v>12852</v>
      </c>
      <c r="F11" s="200">
        <v>42061</v>
      </c>
      <c r="G11" s="201">
        <v>106904</v>
      </c>
      <c r="H11" s="201">
        <v>46334</v>
      </c>
      <c r="I11" s="201">
        <v>4050</v>
      </c>
      <c r="J11" s="202">
        <v>199349</v>
      </c>
      <c r="K11" s="201">
        <f>J11</f>
        <v>199349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338</v>
      </c>
      <c r="E13" s="46">
        <f t="shared" si="0"/>
        <v>2027</v>
      </c>
      <c r="F13" s="46">
        <f t="shared" si="0"/>
        <v>2365</v>
      </c>
      <c r="G13" s="47">
        <f t="shared" si="0"/>
        <v>4048</v>
      </c>
      <c r="H13" s="47">
        <f t="shared" si="0"/>
        <v>5039</v>
      </c>
      <c r="I13" s="47">
        <f t="shared" si="0"/>
        <v>64</v>
      </c>
      <c r="J13" s="48">
        <f>SUM(J14:J20)</f>
        <v>11516</v>
      </c>
      <c r="K13" s="47">
        <f>J13</f>
        <v>11516</v>
      </c>
    </row>
    <row r="14" spans="1:11" ht="15" x14ac:dyDescent="0.25">
      <c r="A14" s="79"/>
      <c r="B14" s="11"/>
      <c r="C14" s="18" t="s">
        <v>10</v>
      </c>
      <c r="D14" s="43">
        <v>66</v>
      </c>
      <c r="E14" s="43">
        <v>31</v>
      </c>
      <c r="F14" s="43">
        <v>97</v>
      </c>
      <c r="G14" s="44">
        <v>119</v>
      </c>
      <c r="H14" s="44">
        <v>89</v>
      </c>
      <c r="I14" s="44">
        <v>0</v>
      </c>
      <c r="J14" s="45">
        <v>305</v>
      </c>
      <c r="K14" s="44">
        <f>J14</f>
        <v>305</v>
      </c>
    </row>
    <row r="15" spans="1:11" ht="15" x14ac:dyDescent="0.25">
      <c r="A15" s="79"/>
      <c r="B15" s="11"/>
      <c r="C15" s="18" t="s">
        <v>11</v>
      </c>
      <c r="D15" s="43">
        <v>151</v>
      </c>
      <c r="E15" s="43">
        <v>1057</v>
      </c>
      <c r="F15" s="43">
        <v>1208</v>
      </c>
      <c r="G15" s="44">
        <v>1657</v>
      </c>
      <c r="H15" s="44">
        <v>4151</v>
      </c>
      <c r="I15" s="44">
        <v>0</v>
      </c>
      <c r="J15" s="45">
        <v>7016</v>
      </c>
      <c r="K15" s="44">
        <f t="shared" ref="K15:K20" si="1">J15</f>
        <v>7016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1133</v>
      </c>
      <c r="H16" s="44">
        <v>0</v>
      </c>
      <c r="I16" s="44">
        <v>50</v>
      </c>
      <c r="J16" s="45">
        <v>1183</v>
      </c>
      <c r="K16" s="44">
        <f t="shared" si="1"/>
        <v>1183</v>
      </c>
    </row>
    <row r="17" spans="1:12" ht="15" x14ac:dyDescent="0.25">
      <c r="A17" s="77"/>
      <c r="B17" s="11"/>
      <c r="C17" s="19" t="s">
        <v>13</v>
      </c>
      <c r="D17" s="43">
        <v>92</v>
      </c>
      <c r="E17" s="43">
        <v>612</v>
      </c>
      <c r="F17" s="43">
        <v>704</v>
      </c>
      <c r="G17" s="44">
        <v>332</v>
      </c>
      <c r="H17" s="44">
        <v>-138</v>
      </c>
      <c r="I17" s="44">
        <v>0</v>
      </c>
      <c r="J17" s="45">
        <v>898</v>
      </c>
      <c r="K17" s="44">
        <f t="shared" si="1"/>
        <v>898</v>
      </c>
    </row>
    <row r="18" spans="1:12" ht="15" x14ac:dyDescent="0.25">
      <c r="A18" s="79"/>
      <c r="B18" s="11"/>
      <c r="C18" s="19" t="s">
        <v>14</v>
      </c>
      <c r="D18" s="43">
        <v>3</v>
      </c>
      <c r="E18" s="43">
        <v>161</v>
      </c>
      <c r="F18" s="43">
        <v>164</v>
      </c>
      <c r="G18" s="44">
        <v>81</v>
      </c>
      <c r="H18" s="44">
        <v>134</v>
      </c>
      <c r="I18" s="44">
        <v>6</v>
      </c>
      <c r="J18" s="45">
        <v>385</v>
      </c>
      <c r="K18" s="44">
        <f t="shared" si="1"/>
        <v>385</v>
      </c>
    </row>
    <row r="19" spans="1:12" ht="15" x14ac:dyDescent="0.25">
      <c r="A19" s="84"/>
      <c r="B19" s="11"/>
      <c r="C19" s="18" t="s">
        <v>15</v>
      </c>
      <c r="D19" s="43">
        <v>2</v>
      </c>
      <c r="E19" s="43">
        <v>14</v>
      </c>
      <c r="F19" s="43">
        <v>16</v>
      </c>
      <c r="G19" s="44">
        <v>61</v>
      </c>
      <c r="H19" s="44">
        <v>724</v>
      </c>
      <c r="I19" s="44">
        <v>0</v>
      </c>
      <c r="J19" s="45">
        <v>801</v>
      </c>
      <c r="K19" s="44">
        <f t="shared" si="1"/>
        <v>801</v>
      </c>
    </row>
    <row r="20" spans="1:12" ht="15" x14ac:dyDescent="0.25">
      <c r="A20" s="77"/>
      <c r="B20" s="11"/>
      <c r="C20" s="18" t="s">
        <v>17</v>
      </c>
      <c r="D20" s="43">
        <v>24</v>
      </c>
      <c r="E20" s="43">
        <v>152</v>
      </c>
      <c r="F20" s="43">
        <v>176</v>
      </c>
      <c r="G20" s="44">
        <v>665</v>
      </c>
      <c r="H20" s="44">
        <v>79</v>
      </c>
      <c r="I20" s="44">
        <v>8</v>
      </c>
      <c r="J20" s="45">
        <v>928</v>
      </c>
      <c r="K20" s="44">
        <f t="shared" si="1"/>
        <v>928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110</v>
      </c>
      <c r="E22" s="46">
        <f t="shared" si="2"/>
        <v>1836</v>
      </c>
      <c r="F22" s="46">
        <f t="shared" si="2"/>
        <v>1946</v>
      </c>
      <c r="G22" s="47">
        <f t="shared" si="2"/>
        <v>4915</v>
      </c>
      <c r="H22" s="47">
        <f t="shared" si="2"/>
        <v>340</v>
      </c>
      <c r="I22" s="47">
        <f t="shared" si="2"/>
        <v>9</v>
      </c>
      <c r="J22" s="48">
        <f>SUM(J23:J26)</f>
        <v>7210</v>
      </c>
      <c r="K22" s="47">
        <f>J22</f>
        <v>7210</v>
      </c>
    </row>
    <row r="23" spans="1:12" ht="15" x14ac:dyDescent="0.25">
      <c r="A23" s="85"/>
      <c r="B23" s="11"/>
      <c r="C23" s="18" t="s">
        <v>20</v>
      </c>
      <c r="D23" s="43">
        <v>77</v>
      </c>
      <c r="E23" s="43">
        <v>1280</v>
      </c>
      <c r="F23" s="43">
        <v>1357</v>
      </c>
      <c r="G23" s="44">
        <v>4774</v>
      </c>
      <c r="H23" s="44">
        <v>30</v>
      </c>
      <c r="I23" s="44">
        <v>0</v>
      </c>
      <c r="J23" s="45">
        <v>6161</v>
      </c>
      <c r="K23" s="44">
        <f t="shared" ref="K23:K26" si="3">J23</f>
        <v>6161</v>
      </c>
    </row>
    <row r="24" spans="1:12" ht="15" x14ac:dyDescent="0.25">
      <c r="B24" s="11"/>
      <c r="C24" s="18" t="s">
        <v>21</v>
      </c>
      <c r="D24" s="43">
        <v>33</v>
      </c>
      <c r="E24" s="43">
        <v>17</v>
      </c>
      <c r="F24" s="43">
        <v>50</v>
      </c>
      <c r="G24" s="44">
        <v>107</v>
      </c>
      <c r="H24" s="44">
        <v>93</v>
      </c>
      <c r="I24" s="44">
        <v>9</v>
      </c>
      <c r="J24" s="45">
        <v>259</v>
      </c>
      <c r="K24" s="44">
        <f t="shared" si="3"/>
        <v>259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215</v>
      </c>
      <c r="I25" s="44">
        <v>0</v>
      </c>
      <c r="J25" s="45">
        <v>215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539</v>
      </c>
      <c r="F26" s="43">
        <v>539</v>
      </c>
      <c r="G26" s="44">
        <v>34</v>
      </c>
      <c r="H26" s="44">
        <v>2</v>
      </c>
      <c r="I26" s="44">
        <v>0</v>
      </c>
      <c r="J26" s="45">
        <v>575</v>
      </c>
      <c r="K26" s="44">
        <f t="shared" si="3"/>
        <v>575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28761</v>
      </c>
      <c r="E28" s="46">
        <f t="shared" si="4"/>
        <v>8989</v>
      </c>
      <c r="F28" s="46">
        <f t="shared" si="4"/>
        <v>37750</v>
      </c>
      <c r="G28" s="47">
        <f t="shared" si="4"/>
        <v>97941</v>
      </c>
      <c r="H28" s="47">
        <f t="shared" si="4"/>
        <v>40955</v>
      </c>
      <c r="I28" s="47">
        <f t="shared" si="4"/>
        <v>3977</v>
      </c>
      <c r="J28" s="48">
        <f>SUM(J30:J34)</f>
        <v>180623</v>
      </c>
      <c r="K28" s="47">
        <f>J28</f>
        <v>180623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4584</v>
      </c>
      <c r="E30" s="43">
        <v>4236</v>
      </c>
      <c r="F30" s="43">
        <v>8820</v>
      </c>
      <c r="G30" s="44">
        <v>26512</v>
      </c>
      <c r="H30" s="44">
        <v>19588</v>
      </c>
      <c r="I30" s="44">
        <v>1153</v>
      </c>
      <c r="J30" s="45">
        <v>56073</v>
      </c>
      <c r="K30" s="44">
        <f>J30</f>
        <v>56073</v>
      </c>
    </row>
    <row r="31" spans="1:12" ht="15" x14ac:dyDescent="0.25">
      <c r="A31" s="71"/>
      <c r="B31" s="11"/>
      <c r="C31" s="22" t="s">
        <v>26</v>
      </c>
      <c r="D31" s="43">
        <v>17997</v>
      </c>
      <c r="E31" s="43">
        <v>5075</v>
      </c>
      <c r="F31" s="43">
        <v>23072</v>
      </c>
      <c r="G31" s="44">
        <v>68508</v>
      </c>
      <c r="H31" s="44">
        <v>20893</v>
      </c>
      <c r="I31" s="44">
        <v>2533</v>
      </c>
      <c r="J31" s="45">
        <v>115006</v>
      </c>
      <c r="K31" s="44">
        <f t="shared" ref="K31:K34" si="5">J31</f>
        <v>115006</v>
      </c>
    </row>
    <row r="32" spans="1:12" ht="15" x14ac:dyDescent="0.25">
      <c r="A32" s="85"/>
      <c r="B32" s="11"/>
      <c r="C32" s="22" t="s">
        <v>27</v>
      </c>
      <c r="D32" s="43">
        <v>6586</v>
      </c>
      <c r="E32" s="43">
        <v>3425</v>
      </c>
      <c r="F32" s="43">
        <v>10011</v>
      </c>
      <c r="G32" s="44">
        <v>11624</v>
      </c>
      <c r="H32" s="44">
        <v>5817</v>
      </c>
      <c r="I32" s="44">
        <v>343</v>
      </c>
      <c r="J32" s="45">
        <v>27795</v>
      </c>
      <c r="K32" s="44">
        <f t="shared" si="5"/>
        <v>27795</v>
      </c>
    </row>
    <row r="33" spans="1:11" ht="15" x14ac:dyDescent="0.25">
      <c r="A33" s="84"/>
      <c r="B33" s="23"/>
      <c r="C33" s="24" t="s">
        <v>28</v>
      </c>
      <c r="D33" s="43">
        <v>42</v>
      </c>
      <c r="E33" s="43">
        <v>116</v>
      </c>
      <c r="F33" s="43">
        <v>158</v>
      </c>
      <c r="G33" s="44">
        <v>260</v>
      </c>
      <c r="H33" s="44">
        <v>36</v>
      </c>
      <c r="I33" s="44">
        <v>21</v>
      </c>
      <c r="J33" s="45">
        <v>475</v>
      </c>
      <c r="K33" s="44">
        <f t="shared" si="5"/>
        <v>475</v>
      </c>
    </row>
    <row r="34" spans="1:11" ht="15" x14ac:dyDescent="0.25">
      <c r="A34" s="79"/>
      <c r="B34" s="11"/>
      <c r="C34" s="20" t="s">
        <v>29</v>
      </c>
      <c r="D34" s="43">
        <v>-448</v>
      </c>
      <c r="E34" s="43">
        <v>-3863</v>
      </c>
      <c r="F34" s="43">
        <v>-4311</v>
      </c>
      <c r="G34" s="44">
        <v>-8963</v>
      </c>
      <c r="H34" s="44">
        <v>-5379</v>
      </c>
      <c r="I34" s="44">
        <v>-73</v>
      </c>
      <c r="J34" s="45">
        <v>-18726</v>
      </c>
      <c r="K34" s="44">
        <f t="shared" si="5"/>
        <v>-18726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921</v>
      </c>
      <c r="E36" s="46">
        <f t="shared" si="6"/>
        <v>253</v>
      </c>
      <c r="F36" s="46">
        <f t="shared" si="6"/>
        <v>1174</v>
      </c>
      <c r="G36" s="47">
        <f t="shared" si="6"/>
        <v>2668</v>
      </c>
      <c r="H36" s="47">
        <f t="shared" si="6"/>
        <v>2230</v>
      </c>
      <c r="I36" s="47">
        <f t="shared" si="6"/>
        <v>4</v>
      </c>
      <c r="J36" s="48">
        <f>SUM(J37:J42)</f>
        <v>6076</v>
      </c>
      <c r="K36" s="47">
        <f t="shared" ref="K36:K42" si="7">J36</f>
        <v>6076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74</v>
      </c>
      <c r="I37" s="44">
        <v>0</v>
      </c>
      <c r="J37" s="45">
        <v>74</v>
      </c>
      <c r="K37" s="44">
        <f t="shared" si="7"/>
        <v>74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64</v>
      </c>
      <c r="F38" s="43">
        <v>66</v>
      </c>
      <c r="G38" s="44">
        <v>136</v>
      </c>
      <c r="H38" s="44">
        <v>619</v>
      </c>
      <c r="I38" s="44">
        <v>0</v>
      </c>
      <c r="J38" s="45">
        <v>821</v>
      </c>
      <c r="K38" s="44">
        <f t="shared" si="7"/>
        <v>821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118</v>
      </c>
      <c r="F39" s="43">
        <v>118</v>
      </c>
      <c r="G39" s="44">
        <v>1526</v>
      </c>
      <c r="H39" s="44">
        <v>285</v>
      </c>
      <c r="I39" s="44">
        <v>0</v>
      </c>
      <c r="J39" s="45">
        <v>1929</v>
      </c>
      <c r="K39" s="44">
        <f t="shared" si="7"/>
        <v>1929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2</v>
      </c>
      <c r="F40" s="43">
        <v>2</v>
      </c>
      <c r="G40" s="44">
        <v>552</v>
      </c>
      <c r="H40" s="44">
        <v>439</v>
      </c>
      <c r="I40" s="44">
        <v>4</v>
      </c>
      <c r="J40" s="45">
        <v>997</v>
      </c>
      <c r="K40" s="44">
        <f t="shared" si="7"/>
        <v>997</v>
      </c>
    </row>
    <row r="41" spans="1:11" ht="15" x14ac:dyDescent="0.25">
      <c r="A41" s="77"/>
      <c r="B41" s="11"/>
      <c r="C41" s="19" t="s">
        <v>16</v>
      </c>
      <c r="D41" s="43">
        <v>389</v>
      </c>
      <c r="E41" s="43">
        <v>0</v>
      </c>
      <c r="F41" s="43">
        <v>389</v>
      </c>
      <c r="G41" s="44">
        <v>0</v>
      </c>
      <c r="H41" s="44">
        <v>0</v>
      </c>
      <c r="I41" s="44">
        <v>0</v>
      </c>
      <c r="J41" s="45">
        <v>389</v>
      </c>
      <c r="K41" s="44">
        <f t="shared" si="7"/>
        <v>389</v>
      </c>
    </row>
    <row r="42" spans="1:11" ht="15" x14ac:dyDescent="0.25">
      <c r="A42" s="77"/>
      <c r="B42" s="11"/>
      <c r="C42" s="18" t="s">
        <v>36</v>
      </c>
      <c r="D42" s="43">
        <v>530</v>
      </c>
      <c r="E42" s="43">
        <v>69</v>
      </c>
      <c r="F42" s="43">
        <v>599</v>
      </c>
      <c r="G42" s="44">
        <v>454</v>
      </c>
      <c r="H42" s="44">
        <v>813</v>
      </c>
      <c r="I42" s="44">
        <v>0</v>
      </c>
      <c r="J42" s="45">
        <v>1866</v>
      </c>
      <c r="K42" s="44">
        <f t="shared" si="7"/>
        <v>1866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27840</v>
      </c>
      <c r="E44" s="46">
        <v>8736</v>
      </c>
      <c r="F44" s="46">
        <v>36576</v>
      </c>
      <c r="G44" s="47">
        <v>95273</v>
      </c>
      <c r="H44" s="47">
        <v>38725</v>
      </c>
      <c r="I44" s="47">
        <v>3973</v>
      </c>
      <c r="J44" s="48">
        <v>174547</v>
      </c>
      <c r="K44" s="47">
        <f>J44</f>
        <v>174547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80252</v>
      </c>
      <c r="E46" s="200">
        <v>2269</v>
      </c>
      <c r="F46" s="200">
        <v>82521</v>
      </c>
      <c r="G46" s="201">
        <v>12348</v>
      </c>
      <c r="H46" s="201">
        <v>23496</v>
      </c>
      <c r="I46" s="201">
        <v>0</v>
      </c>
      <c r="J46" s="202">
        <v>118365</v>
      </c>
      <c r="K46" s="201">
        <f>J46</f>
        <v>118365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56819</v>
      </c>
      <c r="E48" s="46">
        <f t="shared" si="8"/>
        <v>0</v>
      </c>
      <c r="F48" s="46">
        <f t="shared" si="8"/>
        <v>56819</v>
      </c>
      <c r="G48" s="47">
        <f t="shared" si="8"/>
        <v>2382</v>
      </c>
      <c r="H48" s="47">
        <f t="shared" si="8"/>
        <v>4890</v>
      </c>
      <c r="I48" s="47">
        <f t="shared" si="8"/>
        <v>0</v>
      </c>
      <c r="J48" s="48">
        <f>SUM(J49:J50)</f>
        <v>64091</v>
      </c>
      <c r="K48" s="47">
        <f>J48</f>
        <v>64091</v>
      </c>
    </row>
    <row r="49" spans="1:11" ht="15" x14ac:dyDescent="0.25">
      <c r="A49" s="71"/>
      <c r="B49" s="11"/>
      <c r="C49" s="20" t="s">
        <v>43</v>
      </c>
      <c r="D49" s="43">
        <v>56819</v>
      </c>
      <c r="E49" s="43">
        <v>0</v>
      </c>
      <c r="F49" s="43">
        <v>56819</v>
      </c>
      <c r="G49" s="44">
        <v>1116</v>
      </c>
      <c r="H49" s="44">
        <v>4890</v>
      </c>
      <c r="I49" s="44">
        <v>0</v>
      </c>
      <c r="J49" s="45">
        <v>62825</v>
      </c>
      <c r="K49" s="44">
        <f>J49</f>
        <v>62825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1266</v>
      </c>
      <c r="H50" s="44">
        <v>0</v>
      </c>
      <c r="I50" s="44">
        <v>0</v>
      </c>
      <c r="J50" s="45">
        <v>1266</v>
      </c>
      <c r="K50" s="44">
        <f>J50</f>
        <v>1266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28</v>
      </c>
      <c r="E52" s="46">
        <f t="shared" si="9"/>
        <v>0</v>
      </c>
      <c r="F52" s="46">
        <f t="shared" si="9"/>
        <v>28</v>
      </c>
      <c r="G52" s="47">
        <f t="shared" si="9"/>
        <v>61</v>
      </c>
      <c r="H52" s="47">
        <f t="shared" si="9"/>
        <v>43</v>
      </c>
      <c r="I52" s="47">
        <f t="shared" si="9"/>
        <v>0</v>
      </c>
      <c r="J52" s="48">
        <f>SUM(J53:J55)</f>
        <v>132</v>
      </c>
      <c r="K52" s="47">
        <f>J52</f>
        <v>132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60</v>
      </c>
      <c r="H53" s="44">
        <v>0</v>
      </c>
      <c r="I53" s="44">
        <v>0</v>
      </c>
      <c r="J53" s="45">
        <v>60</v>
      </c>
      <c r="K53" s="44">
        <f>J53</f>
        <v>60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42</v>
      </c>
      <c r="I54" s="44">
        <v>0</v>
      </c>
      <c r="J54" s="45">
        <v>42</v>
      </c>
      <c r="K54" s="44">
        <f t="shared" ref="K54:K55" si="10">J54</f>
        <v>42</v>
      </c>
    </row>
    <row r="55" spans="1:11" ht="15" x14ac:dyDescent="0.25">
      <c r="A55" s="71"/>
      <c r="B55" s="11"/>
      <c r="C55" s="20" t="s">
        <v>49</v>
      </c>
      <c r="D55" s="43">
        <v>28</v>
      </c>
      <c r="E55" s="43">
        <v>0</v>
      </c>
      <c r="F55" s="43">
        <v>28</v>
      </c>
      <c r="G55" s="44">
        <v>1</v>
      </c>
      <c r="H55" s="44">
        <v>1</v>
      </c>
      <c r="I55" s="44">
        <v>0</v>
      </c>
      <c r="J55" s="45">
        <v>30</v>
      </c>
      <c r="K55" s="44">
        <f t="shared" si="10"/>
        <v>30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22341</v>
      </c>
      <c r="E57" s="46">
        <f t="shared" si="11"/>
        <v>335</v>
      </c>
      <c r="F57" s="46">
        <f t="shared" si="11"/>
        <v>22676</v>
      </c>
      <c r="G57" s="47">
        <f t="shared" si="11"/>
        <v>9223</v>
      </c>
      <c r="H57" s="47">
        <f t="shared" si="11"/>
        <v>2358</v>
      </c>
      <c r="I57" s="47">
        <f t="shared" si="11"/>
        <v>0</v>
      </c>
      <c r="J57" s="48">
        <f>SUM(J58:J77)</f>
        <v>34257</v>
      </c>
      <c r="K57" s="47">
        <f>J57</f>
        <v>34257</v>
      </c>
    </row>
    <row r="58" spans="1:11" ht="15" x14ac:dyDescent="0.25">
      <c r="A58" s="79"/>
      <c r="B58" s="11"/>
      <c r="C58" s="12" t="s">
        <v>52</v>
      </c>
      <c r="D58" s="43">
        <v>5</v>
      </c>
      <c r="E58" s="43">
        <v>0</v>
      </c>
      <c r="F58" s="43">
        <v>5</v>
      </c>
      <c r="G58" s="44">
        <v>5926</v>
      </c>
      <c r="H58" s="44">
        <v>127</v>
      </c>
      <c r="I58" s="44">
        <v>0</v>
      </c>
      <c r="J58" s="45">
        <v>6058</v>
      </c>
      <c r="K58" s="44">
        <f>J58</f>
        <v>6058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766</v>
      </c>
      <c r="E60" s="43">
        <v>0</v>
      </c>
      <c r="F60" s="43">
        <v>766</v>
      </c>
      <c r="G60" s="44">
        <v>14</v>
      </c>
      <c r="H60" s="44">
        <v>40</v>
      </c>
      <c r="I60" s="44">
        <v>0</v>
      </c>
      <c r="J60" s="45">
        <v>820</v>
      </c>
      <c r="K60" s="44">
        <f>J60</f>
        <v>820</v>
      </c>
    </row>
    <row r="61" spans="1:11" ht="15" x14ac:dyDescent="0.25">
      <c r="A61" s="79"/>
      <c r="B61" s="11"/>
      <c r="C61" s="20" t="s">
        <v>55</v>
      </c>
      <c r="D61" s="43">
        <v>293</v>
      </c>
      <c r="E61" s="43">
        <v>0</v>
      </c>
      <c r="F61" s="43">
        <v>293</v>
      </c>
      <c r="G61" s="44">
        <v>4</v>
      </c>
      <c r="H61" s="44">
        <v>13</v>
      </c>
      <c r="I61" s="44">
        <v>0</v>
      </c>
      <c r="J61" s="45">
        <v>310</v>
      </c>
      <c r="K61" s="44">
        <f t="shared" ref="K61:K77" si="12">J61</f>
        <v>310</v>
      </c>
    </row>
    <row r="62" spans="1:11" ht="15" x14ac:dyDescent="0.25">
      <c r="A62" s="79"/>
      <c r="B62" s="11"/>
      <c r="C62" s="20" t="s">
        <v>56</v>
      </c>
      <c r="D62" s="43">
        <v>19</v>
      </c>
      <c r="E62" s="43">
        <v>0</v>
      </c>
      <c r="F62" s="43">
        <v>19</v>
      </c>
      <c r="G62" s="44">
        <v>0</v>
      </c>
      <c r="H62" s="44">
        <v>0</v>
      </c>
      <c r="I62" s="44">
        <v>0</v>
      </c>
      <c r="J62" s="45">
        <v>19</v>
      </c>
      <c r="K62" s="44">
        <f t="shared" si="12"/>
        <v>19</v>
      </c>
    </row>
    <row r="63" spans="1:11" ht="15" x14ac:dyDescent="0.25">
      <c r="A63" s="79"/>
      <c r="B63" s="11"/>
      <c r="C63" s="20" t="s">
        <v>57</v>
      </c>
      <c r="D63" s="43">
        <v>6502</v>
      </c>
      <c r="E63" s="43">
        <v>0</v>
      </c>
      <c r="F63" s="43">
        <v>6502</v>
      </c>
      <c r="G63" s="44">
        <v>271</v>
      </c>
      <c r="H63" s="44">
        <v>555</v>
      </c>
      <c r="I63" s="44">
        <v>0</v>
      </c>
      <c r="J63" s="45">
        <v>7328</v>
      </c>
      <c r="K63" s="44">
        <f t="shared" si="12"/>
        <v>7328</v>
      </c>
    </row>
    <row r="64" spans="1:11" ht="15" x14ac:dyDescent="0.25">
      <c r="A64" s="79"/>
      <c r="B64" s="11"/>
      <c r="C64" s="20" t="s">
        <v>58</v>
      </c>
      <c r="D64" s="43">
        <v>10096</v>
      </c>
      <c r="E64" s="43">
        <v>0</v>
      </c>
      <c r="F64" s="43">
        <v>10096</v>
      </c>
      <c r="G64" s="44">
        <v>1207</v>
      </c>
      <c r="H64" s="44">
        <v>742</v>
      </c>
      <c r="I64" s="44">
        <v>0</v>
      </c>
      <c r="J64" s="45">
        <v>12045</v>
      </c>
      <c r="K64" s="44">
        <f t="shared" si="12"/>
        <v>12045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306</v>
      </c>
      <c r="H65" s="44">
        <v>12</v>
      </c>
      <c r="I65" s="44">
        <v>0</v>
      </c>
      <c r="J65" s="45">
        <v>318</v>
      </c>
      <c r="K65" s="44">
        <f t="shared" si="12"/>
        <v>318</v>
      </c>
    </row>
    <row r="66" spans="1:11" ht="15" x14ac:dyDescent="0.25">
      <c r="A66" s="79"/>
      <c r="B66" s="11"/>
      <c r="C66" s="20" t="s">
        <v>60</v>
      </c>
      <c r="D66" s="43">
        <v>1382</v>
      </c>
      <c r="E66" s="43">
        <v>0</v>
      </c>
      <c r="F66" s="43">
        <v>1382</v>
      </c>
      <c r="G66" s="44">
        <v>23</v>
      </c>
      <c r="H66" s="44">
        <v>63</v>
      </c>
      <c r="I66" s="44">
        <v>0</v>
      </c>
      <c r="J66" s="45">
        <v>1468</v>
      </c>
      <c r="K66" s="44">
        <f t="shared" si="12"/>
        <v>1468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285</v>
      </c>
      <c r="H67" s="44">
        <v>0</v>
      </c>
      <c r="I67" s="44">
        <v>0</v>
      </c>
      <c r="J67" s="45">
        <v>285</v>
      </c>
      <c r="K67" s="44">
        <f t="shared" si="12"/>
        <v>285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7</v>
      </c>
      <c r="H68" s="44">
        <v>0</v>
      </c>
      <c r="I68" s="44">
        <v>0</v>
      </c>
      <c r="J68" s="45">
        <v>7</v>
      </c>
      <c r="K68" s="44">
        <f t="shared" si="12"/>
        <v>7</v>
      </c>
    </row>
    <row r="69" spans="1:11" ht="15" x14ac:dyDescent="0.25">
      <c r="A69" s="79"/>
      <c r="B69" s="11"/>
      <c r="C69" s="22" t="s">
        <v>63</v>
      </c>
      <c r="D69" s="43">
        <v>1317</v>
      </c>
      <c r="E69" s="43">
        <v>0</v>
      </c>
      <c r="F69" s="43">
        <v>1317</v>
      </c>
      <c r="G69" s="44">
        <v>19</v>
      </c>
      <c r="H69" s="44">
        <v>70</v>
      </c>
      <c r="I69" s="44">
        <v>0</v>
      </c>
      <c r="J69" s="45">
        <v>1406</v>
      </c>
      <c r="K69" s="44">
        <f t="shared" si="12"/>
        <v>1406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521</v>
      </c>
      <c r="I70" s="44">
        <v>0</v>
      </c>
      <c r="J70" s="45">
        <v>521</v>
      </c>
      <c r="K70" s="44">
        <f t="shared" si="12"/>
        <v>521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95</v>
      </c>
      <c r="H71" s="44">
        <v>0</v>
      </c>
      <c r="I71" s="44">
        <v>0</v>
      </c>
      <c r="J71" s="45">
        <v>95</v>
      </c>
      <c r="K71" s="44">
        <f t="shared" si="12"/>
        <v>95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112</v>
      </c>
      <c r="I72" s="44">
        <v>0</v>
      </c>
      <c r="J72" s="45">
        <v>112</v>
      </c>
      <c r="K72" s="44">
        <f t="shared" si="12"/>
        <v>112</v>
      </c>
    </row>
    <row r="73" spans="1:11" ht="15" x14ac:dyDescent="0.25">
      <c r="A73" s="79"/>
      <c r="B73" s="11"/>
      <c r="C73" s="27" t="s">
        <v>67</v>
      </c>
      <c r="D73" s="43">
        <v>1879</v>
      </c>
      <c r="E73" s="43">
        <v>0</v>
      </c>
      <c r="F73" s="43">
        <v>1879</v>
      </c>
      <c r="G73" s="44">
        <v>0</v>
      </c>
      <c r="H73" s="44">
        <v>0</v>
      </c>
      <c r="I73" s="44">
        <v>0</v>
      </c>
      <c r="J73" s="45">
        <v>1879</v>
      </c>
      <c r="K73" s="44">
        <f t="shared" si="12"/>
        <v>1879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82</v>
      </c>
      <c r="E76" s="43">
        <v>0</v>
      </c>
      <c r="F76" s="43">
        <v>82</v>
      </c>
      <c r="G76" s="44">
        <v>1066</v>
      </c>
      <c r="H76" s="44">
        <v>47</v>
      </c>
      <c r="I76" s="44">
        <v>0</v>
      </c>
      <c r="J76" s="45">
        <v>1195</v>
      </c>
      <c r="K76" s="44">
        <f t="shared" si="12"/>
        <v>1195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335</v>
      </c>
      <c r="F77" s="43">
        <v>335</v>
      </c>
      <c r="G77" s="44">
        <v>0</v>
      </c>
      <c r="H77" s="44">
        <v>56</v>
      </c>
      <c r="I77" s="44">
        <v>0</v>
      </c>
      <c r="J77" s="45">
        <v>391</v>
      </c>
      <c r="K77" s="44">
        <f t="shared" si="12"/>
        <v>391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1064</v>
      </c>
      <c r="E79" s="46">
        <f t="shared" si="13"/>
        <v>1934</v>
      </c>
      <c r="F79" s="46">
        <f t="shared" si="13"/>
        <v>2998</v>
      </c>
      <c r="G79" s="47">
        <f t="shared" si="13"/>
        <v>682</v>
      </c>
      <c r="H79" s="47">
        <f t="shared" si="13"/>
        <v>16205</v>
      </c>
      <c r="I79" s="47">
        <f t="shared" si="13"/>
        <v>0</v>
      </c>
      <c r="J79" s="48">
        <f>SUM(J80:J89)</f>
        <v>19885</v>
      </c>
      <c r="K79" s="47">
        <f>J79</f>
        <v>19885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25</v>
      </c>
      <c r="H80" s="44">
        <v>1829</v>
      </c>
      <c r="I80" s="44">
        <v>0</v>
      </c>
      <c r="J80" s="45">
        <v>1854</v>
      </c>
      <c r="K80" s="44">
        <f>J80</f>
        <v>1854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12328</v>
      </c>
      <c r="I81" s="44">
        <v>0</v>
      </c>
      <c r="J81" s="45">
        <v>12328</v>
      </c>
      <c r="K81" s="44">
        <f t="shared" ref="K81:K89" si="14">J81</f>
        <v>12328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475</v>
      </c>
      <c r="I82" s="44">
        <v>0</v>
      </c>
      <c r="J82" s="45">
        <v>475</v>
      </c>
      <c r="K82" s="44">
        <f t="shared" si="14"/>
        <v>475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1</v>
      </c>
      <c r="H83" s="44">
        <v>121</v>
      </c>
      <c r="I83" s="44">
        <v>0</v>
      </c>
      <c r="J83" s="45">
        <v>122</v>
      </c>
      <c r="K83" s="44">
        <f t="shared" si="14"/>
        <v>122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175</v>
      </c>
      <c r="I84" s="44">
        <v>0</v>
      </c>
      <c r="J84" s="45">
        <v>175</v>
      </c>
      <c r="K84" s="44">
        <f t="shared" si="14"/>
        <v>175</v>
      </c>
    </row>
    <row r="85" spans="1:11" ht="15" x14ac:dyDescent="0.25">
      <c r="A85" s="71"/>
      <c r="B85" s="11"/>
      <c r="C85" s="12" t="s">
        <v>77</v>
      </c>
      <c r="D85" s="43">
        <v>450</v>
      </c>
      <c r="E85" s="43">
        <v>27</v>
      </c>
      <c r="F85" s="43">
        <v>477</v>
      </c>
      <c r="G85" s="44">
        <v>428</v>
      </c>
      <c r="H85" s="44">
        <v>0</v>
      </c>
      <c r="I85" s="44">
        <v>0</v>
      </c>
      <c r="J85" s="45">
        <v>905</v>
      </c>
      <c r="K85" s="44">
        <f t="shared" si="14"/>
        <v>905</v>
      </c>
    </row>
    <row r="86" spans="1:11" ht="15" x14ac:dyDescent="0.25">
      <c r="A86" s="74"/>
      <c r="B86" s="11"/>
      <c r="C86" s="12" t="s">
        <v>78</v>
      </c>
      <c r="D86" s="43">
        <v>4</v>
      </c>
      <c r="E86" s="43">
        <v>0</v>
      </c>
      <c r="F86" s="43">
        <v>4</v>
      </c>
      <c r="G86" s="44">
        <v>0</v>
      </c>
      <c r="H86" s="44">
        <v>0</v>
      </c>
      <c r="I86" s="44">
        <v>0</v>
      </c>
      <c r="J86" s="45">
        <v>4</v>
      </c>
      <c r="K86" s="44">
        <f t="shared" si="14"/>
        <v>4</v>
      </c>
    </row>
    <row r="87" spans="1:11" ht="15" x14ac:dyDescent="0.25">
      <c r="A87" s="71"/>
      <c r="B87" s="11"/>
      <c r="C87" s="12" t="s">
        <v>13</v>
      </c>
      <c r="D87" s="43">
        <v>420</v>
      </c>
      <c r="E87" s="43">
        <v>147</v>
      </c>
      <c r="F87" s="43">
        <v>567</v>
      </c>
      <c r="G87" s="44">
        <v>38</v>
      </c>
      <c r="H87" s="44">
        <v>1211</v>
      </c>
      <c r="I87" s="44">
        <v>0</v>
      </c>
      <c r="J87" s="45">
        <v>1816</v>
      </c>
      <c r="K87" s="44">
        <f t="shared" si="14"/>
        <v>1816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1639</v>
      </c>
      <c r="F88" s="43">
        <v>1639</v>
      </c>
      <c r="G88" s="44">
        <v>0</v>
      </c>
      <c r="H88" s="44">
        <v>0</v>
      </c>
      <c r="I88" s="44">
        <v>0</v>
      </c>
      <c r="J88" s="45">
        <v>1639</v>
      </c>
      <c r="K88" s="44">
        <f t="shared" si="14"/>
        <v>1639</v>
      </c>
    </row>
    <row r="89" spans="1:11" ht="15" x14ac:dyDescent="0.25">
      <c r="A89" s="85"/>
      <c r="B89" s="11"/>
      <c r="C89" s="12" t="s">
        <v>80</v>
      </c>
      <c r="D89" s="43">
        <v>190</v>
      </c>
      <c r="E89" s="43">
        <v>121</v>
      </c>
      <c r="F89" s="43">
        <v>311</v>
      </c>
      <c r="G89" s="44">
        <v>190</v>
      </c>
      <c r="H89" s="44">
        <v>66</v>
      </c>
      <c r="I89" s="44">
        <v>0</v>
      </c>
      <c r="J89" s="45">
        <v>567</v>
      </c>
      <c r="K89" s="44">
        <f t="shared" si="14"/>
        <v>567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1559</v>
      </c>
      <c r="E91" s="49">
        <v>0</v>
      </c>
      <c r="F91" s="49">
        <v>1559</v>
      </c>
      <c r="G91" s="50">
        <v>0</v>
      </c>
      <c r="H91" s="50">
        <v>0</v>
      </c>
      <c r="I91" s="50">
        <v>0</v>
      </c>
      <c r="J91" s="23">
        <v>1559</v>
      </c>
      <c r="K91" s="50">
        <f>J91</f>
        <v>1559</v>
      </c>
    </row>
    <row r="92" spans="1:11" ht="15" x14ac:dyDescent="0.25">
      <c r="A92" s="79"/>
      <c r="B92" s="11"/>
      <c r="C92" s="32" t="s">
        <v>82</v>
      </c>
      <c r="D92" s="43">
        <v>1557</v>
      </c>
      <c r="E92" s="43">
        <v>0</v>
      </c>
      <c r="F92" s="43">
        <v>1557</v>
      </c>
      <c r="G92" s="44">
        <v>0</v>
      </c>
      <c r="H92" s="44">
        <v>0</v>
      </c>
      <c r="I92" s="44">
        <v>0</v>
      </c>
      <c r="J92" s="45">
        <v>1557</v>
      </c>
      <c r="K92" s="44">
        <f>J92</f>
        <v>1557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2</v>
      </c>
      <c r="E94" s="43">
        <v>0</v>
      </c>
      <c r="F94" s="43">
        <v>2</v>
      </c>
      <c r="G94" s="44">
        <v>0</v>
      </c>
      <c r="H94" s="44">
        <v>0</v>
      </c>
      <c r="I94" s="44">
        <v>0</v>
      </c>
      <c r="J94" s="45">
        <v>2</v>
      </c>
      <c r="K94" s="44">
        <f>J94</f>
        <v>2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10399</v>
      </c>
      <c r="E96" s="200">
        <v>2525</v>
      </c>
      <c r="F96" s="200">
        <v>12495</v>
      </c>
      <c r="G96" s="201">
        <v>738</v>
      </c>
      <c r="H96" s="201">
        <v>620</v>
      </c>
      <c r="I96" s="201">
        <v>2581</v>
      </c>
      <c r="J96" s="202">
        <v>10953</v>
      </c>
      <c r="K96" s="201">
        <f>K98+K110+K118</f>
        <v>10953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5482</v>
      </c>
      <c r="E98" s="46">
        <f t="shared" si="15"/>
        <v>2454</v>
      </c>
      <c r="F98" s="46">
        <f t="shared" si="15"/>
        <v>7507</v>
      </c>
      <c r="G98" s="47">
        <f t="shared" si="15"/>
        <v>509</v>
      </c>
      <c r="H98" s="47">
        <f t="shared" si="15"/>
        <v>437</v>
      </c>
      <c r="I98" s="47">
        <f t="shared" si="15"/>
        <v>2581</v>
      </c>
      <c r="J98" s="48">
        <f>SUM(J99:J108)</f>
        <v>11034</v>
      </c>
      <c r="K98" s="47">
        <f>SUM(K99:K108)</f>
        <v>5553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7</v>
      </c>
      <c r="F99" s="43">
        <v>7</v>
      </c>
      <c r="G99" s="44">
        <v>0</v>
      </c>
      <c r="H99" s="44">
        <v>3</v>
      </c>
      <c r="I99" s="44">
        <v>2274</v>
      </c>
      <c r="J99" s="45">
        <f>SUM(F99:I99)</f>
        <v>2284</v>
      </c>
      <c r="K99" s="44">
        <v>72</v>
      </c>
    </row>
    <row r="100" spans="1:13" ht="15" x14ac:dyDescent="0.25">
      <c r="A100" s="79"/>
      <c r="B100" s="11"/>
      <c r="C100" s="20" t="s">
        <v>90</v>
      </c>
      <c r="D100" s="43">
        <v>1050</v>
      </c>
      <c r="E100" s="43">
        <v>1078</v>
      </c>
      <c r="F100" s="43">
        <v>2128</v>
      </c>
      <c r="G100" s="44">
        <v>0</v>
      </c>
      <c r="H100" s="44">
        <v>1</v>
      </c>
      <c r="I100" s="44">
        <v>4</v>
      </c>
      <c r="J100" s="45">
        <f t="shared" ref="J100:J108" si="16">SUM(F100:I100)</f>
        <v>2133</v>
      </c>
      <c r="K100" s="44">
        <v>2133</v>
      </c>
    </row>
    <row r="101" spans="1:13" ht="15" x14ac:dyDescent="0.25">
      <c r="A101" s="79"/>
      <c r="B101" s="11"/>
      <c r="C101" s="22" t="s">
        <v>91</v>
      </c>
      <c r="D101" s="43">
        <v>1</v>
      </c>
      <c r="E101" s="43">
        <v>0</v>
      </c>
      <c r="F101" s="43">
        <v>1</v>
      </c>
      <c r="G101" s="44">
        <v>0</v>
      </c>
      <c r="H101" s="44">
        <v>0</v>
      </c>
      <c r="I101" s="44">
        <v>0</v>
      </c>
      <c r="J101" s="45">
        <f t="shared" si="16"/>
        <v>1</v>
      </c>
      <c r="K101" s="44">
        <v>1</v>
      </c>
    </row>
    <row r="102" spans="1:13" ht="15" x14ac:dyDescent="0.25">
      <c r="A102" s="79"/>
      <c r="B102" s="11"/>
      <c r="C102" s="22" t="s">
        <v>367</v>
      </c>
      <c r="D102" s="43">
        <v>58</v>
      </c>
      <c r="E102" s="43">
        <v>0</v>
      </c>
      <c r="F102" s="43">
        <v>58</v>
      </c>
      <c r="G102" s="44">
        <v>0</v>
      </c>
      <c r="H102" s="44">
        <v>0</v>
      </c>
      <c r="I102" s="44">
        <v>0</v>
      </c>
      <c r="J102" s="45">
        <f t="shared" si="16"/>
        <v>58</v>
      </c>
      <c r="K102" s="44">
        <v>58</v>
      </c>
    </row>
    <row r="103" spans="1:13" ht="15" x14ac:dyDescent="0.25">
      <c r="A103" s="77"/>
      <c r="B103" s="11"/>
      <c r="C103" s="22" t="s">
        <v>92</v>
      </c>
      <c r="D103" s="43">
        <v>3249</v>
      </c>
      <c r="E103" s="43">
        <v>1222</v>
      </c>
      <c r="F103" s="43">
        <v>4042</v>
      </c>
      <c r="G103" s="44">
        <v>62</v>
      </c>
      <c r="H103" s="44">
        <v>32</v>
      </c>
      <c r="I103" s="44">
        <v>0</v>
      </c>
      <c r="J103" s="45">
        <f t="shared" si="16"/>
        <v>4136</v>
      </c>
      <c r="K103" s="44">
        <v>867</v>
      </c>
    </row>
    <row r="104" spans="1:13" ht="15" x14ac:dyDescent="0.25">
      <c r="A104" s="79"/>
      <c r="B104" s="11"/>
      <c r="C104" s="20" t="s">
        <v>93</v>
      </c>
      <c r="D104" s="43">
        <v>51</v>
      </c>
      <c r="E104" s="43">
        <v>0</v>
      </c>
      <c r="F104" s="43">
        <v>51</v>
      </c>
      <c r="G104" s="44">
        <v>0</v>
      </c>
      <c r="H104" s="44">
        <v>0</v>
      </c>
      <c r="I104" s="44">
        <v>0</v>
      </c>
      <c r="J104" s="45">
        <f t="shared" si="16"/>
        <v>51</v>
      </c>
      <c r="K104" s="44">
        <v>51</v>
      </c>
    </row>
    <row r="105" spans="1:13" ht="15" x14ac:dyDescent="0.25">
      <c r="A105" s="79"/>
      <c r="B105" s="11"/>
      <c r="C105" s="22" t="s">
        <v>94</v>
      </c>
      <c r="D105" s="43">
        <v>189</v>
      </c>
      <c r="E105" s="43">
        <v>28</v>
      </c>
      <c r="F105" s="43">
        <v>217</v>
      </c>
      <c r="G105" s="44">
        <v>66</v>
      </c>
      <c r="H105" s="44">
        <v>109</v>
      </c>
      <c r="I105" s="44">
        <v>19</v>
      </c>
      <c r="J105" s="45">
        <f t="shared" si="16"/>
        <v>411</v>
      </c>
      <c r="K105" s="44">
        <v>411</v>
      </c>
    </row>
    <row r="106" spans="1:13" ht="15" x14ac:dyDescent="0.25">
      <c r="A106" s="79"/>
      <c r="B106" s="11"/>
      <c r="C106" s="22" t="s">
        <v>95</v>
      </c>
      <c r="D106" s="43">
        <v>486</v>
      </c>
      <c r="E106" s="43">
        <v>12</v>
      </c>
      <c r="F106" s="43">
        <v>498</v>
      </c>
      <c r="G106" s="44">
        <v>87</v>
      </c>
      <c r="H106" s="44">
        <v>171</v>
      </c>
      <c r="I106" s="44">
        <v>201</v>
      </c>
      <c r="J106" s="45">
        <f t="shared" si="16"/>
        <v>957</v>
      </c>
      <c r="K106" s="44">
        <v>957</v>
      </c>
    </row>
    <row r="107" spans="1:13" ht="15" x14ac:dyDescent="0.25">
      <c r="A107" s="79"/>
      <c r="B107" s="11"/>
      <c r="C107" s="22" t="s">
        <v>96</v>
      </c>
      <c r="D107" s="43">
        <v>398</v>
      </c>
      <c r="E107" s="43">
        <v>0</v>
      </c>
      <c r="F107" s="43">
        <v>398</v>
      </c>
      <c r="G107" s="44">
        <v>102</v>
      </c>
      <c r="H107" s="44">
        <v>107</v>
      </c>
      <c r="I107" s="44">
        <v>83</v>
      </c>
      <c r="J107" s="45">
        <f t="shared" si="16"/>
        <v>690</v>
      </c>
      <c r="K107" s="44">
        <v>690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107</v>
      </c>
      <c r="F108" s="43">
        <v>107</v>
      </c>
      <c r="G108" s="44">
        <v>192</v>
      </c>
      <c r="H108" s="44">
        <v>14</v>
      </c>
      <c r="I108" s="44">
        <v>0</v>
      </c>
      <c r="J108" s="45">
        <f t="shared" si="16"/>
        <v>313</v>
      </c>
      <c r="K108" s="44">
        <v>313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4556</v>
      </c>
      <c r="E110" s="46">
        <f t="shared" si="17"/>
        <v>71</v>
      </c>
      <c r="F110" s="46">
        <f t="shared" si="17"/>
        <v>4627</v>
      </c>
      <c r="G110" s="47">
        <f t="shared" si="17"/>
        <v>223</v>
      </c>
      <c r="H110" s="47">
        <f t="shared" si="17"/>
        <v>95</v>
      </c>
      <c r="I110" s="47">
        <f t="shared" si="17"/>
        <v>0</v>
      </c>
      <c r="J110" s="48">
        <f>SUM(J111:J116)</f>
        <v>4945</v>
      </c>
      <c r="K110" s="47">
        <f>J110</f>
        <v>4945</v>
      </c>
    </row>
    <row r="111" spans="1:13" ht="15" x14ac:dyDescent="0.25">
      <c r="A111" s="71"/>
      <c r="B111" s="11"/>
      <c r="C111" s="22" t="s">
        <v>105</v>
      </c>
      <c r="D111" s="43">
        <v>1298</v>
      </c>
      <c r="E111" s="43">
        <v>0</v>
      </c>
      <c r="F111" s="43">
        <v>1298</v>
      </c>
      <c r="G111" s="44">
        <v>0</v>
      </c>
      <c r="H111" s="44">
        <v>0</v>
      </c>
      <c r="I111" s="44">
        <v>0</v>
      </c>
      <c r="J111" s="45">
        <v>1298</v>
      </c>
      <c r="K111" s="44">
        <f>J111</f>
        <v>1298</v>
      </c>
    </row>
    <row r="112" spans="1:13" ht="15" x14ac:dyDescent="0.25">
      <c r="B112" s="11"/>
      <c r="C112" s="22" t="s">
        <v>106</v>
      </c>
      <c r="D112" s="43">
        <v>36</v>
      </c>
      <c r="E112" s="43">
        <v>0</v>
      </c>
      <c r="F112" s="43">
        <v>36</v>
      </c>
      <c r="G112" s="44">
        <v>0</v>
      </c>
      <c r="H112" s="44">
        <v>0</v>
      </c>
      <c r="I112" s="44">
        <v>0</v>
      </c>
      <c r="J112" s="45">
        <v>36</v>
      </c>
      <c r="K112" s="44">
        <f t="shared" ref="K112:K116" si="18">J112</f>
        <v>36</v>
      </c>
    </row>
    <row r="113" spans="1:11" ht="15" x14ac:dyDescent="0.25">
      <c r="A113" s="71"/>
      <c r="B113" s="11"/>
      <c r="C113" s="22" t="s">
        <v>107</v>
      </c>
      <c r="D113" s="43">
        <v>30</v>
      </c>
      <c r="E113" s="43">
        <v>63</v>
      </c>
      <c r="F113" s="43">
        <v>93</v>
      </c>
      <c r="G113" s="44">
        <v>140</v>
      </c>
      <c r="H113" s="44">
        <v>89</v>
      </c>
      <c r="I113" s="44">
        <v>0</v>
      </c>
      <c r="J113" s="45">
        <v>322</v>
      </c>
      <c r="K113" s="44">
        <f t="shared" si="18"/>
        <v>322</v>
      </c>
    </row>
    <row r="114" spans="1:11" ht="15" x14ac:dyDescent="0.25">
      <c r="A114" s="71"/>
      <c r="B114" s="11"/>
      <c r="C114" s="22" t="s">
        <v>108</v>
      </c>
      <c r="D114" s="43">
        <v>3175</v>
      </c>
      <c r="E114" s="43">
        <v>0</v>
      </c>
      <c r="F114" s="43">
        <v>3175</v>
      </c>
      <c r="G114" s="44">
        <v>0</v>
      </c>
      <c r="H114" s="44">
        <v>0</v>
      </c>
      <c r="I114" s="44">
        <v>0</v>
      </c>
      <c r="J114" s="45">
        <v>3175</v>
      </c>
      <c r="K114" s="44">
        <f t="shared" si="18"/>
        <v>3175</v>
      </c>
    </row>
    <row r="115" spans="1:11" ht="15" x14ac:dyDescent="0.25">
      <c r="A115" s="74"/>
      <c r="B115" s="11"/>
      <c r="C115" s="22" t="s">
        <v>109</v>
      </c>
      <c r="D115" s="43">
        <v>17</v>
      </c>
      <c r="E115" s="43">
        <v>0</v>
      </c>
      <c r="F115" s="43">
        <v>17</v>
      </c>
      <c r="G115" s="44">
        <v>0</v>
      </c>
      <c r="H115" s="44">
        <v>0</v>
      </c>
      <c r="I115" s="44">
        <v>0</v>
      </c>
      <c r="J115" s="45">
        <v>17</v>
      </c>
      <c r="K115" s="44">
        <f t="shared" si="18"/>
        <v>17</v>
      </c>
    </row>
    <row r="116" spans="1:11" ht="15" x14ac:dyDescent="0.25">
      <c r="A116" s="71"/>
      <c r="B116" s="11"/>
      <c r="C116" s="20" t="s">
        <v>110</v>
      </c>
      <c r="D116" s="43">
        <v>0</v>
      </c>
      <c r="E116" s="43">
        <v>8</v>
      </c>
      <c r="F116" s="43">
        <v>8</v>
      </c>
      <c r="G116" s="44">
        <v>83</v>
      </c>
      <c r="H116" s="44">
        <v>6</v>
      </c>
      <c r="I116" s="44">
        <v>0</v>
      </c>
      <c r="J116" s="45">
        <v>97</v>
      </c>
      <c r="K116" s="44">
        <f t="shared" si="18"/>
        <v>97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361</v>
      </c>
      <c r="E118" s="46">
        <v>0</v>
      </c>
      <c r="F118" s="46">
        <v>361</v>
      </c>
      <c r="G118" s="47">
        <v>6</v>
      </c>
      <c r="H118" s="47">
        <v>88</v>
      </c>
      <c r="I118" s="47">
        <v>0</v>
      </c>
      <c r="J118" s="48">
        <v>455</v>
      </c>
      <c r="K118" s="47">
        <f>J118</f>
        <v>455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62334</v>
      </c>
      <c r="E120" s="200">
        <v>228</v>
      </c>
      <c r="F120" s="200">
        <v>62562</v>
      </c>
      <c r="G120" s="201">
        <v>33638</v>
      </c>
      <c r="H120" s="201">
        <v>8195</v>
      </c>
      <c r="I120" s="201">
        <v>0</v>
      </c>
      <c r="J120" s="201">
        <v>104395</v>
      </c>
      <c r="K120" s="201">
        <f>J120</f>
        <v>104395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62304</v>
      </c>
      <c r="E122" s="46">
        <f t="shared" si="19"/>
        <v>0</v>
      </c>
      <c r="F122" s="46">
        <f t="shared" si="19"/>
        <v>62304</v>
      </c>
      <c r="G122" s="47">
        <f t="shared" si="19"/>
        <v>32658</v>
      </c>
      <c r="H122" s="47">
        <f t="shared" si="19"/>
        <v>5539</v>
      </c>
      <c r="I122" s="47">
        <f t="shared" si="19"/>
        <v>0</v>
      </c>
      <c r="J122" s="48">
        <f>SUM(J123:J126)</f>
        <v>100501</v>
      </c>
      <c r="K122" s="47">
        <f>J122</f>
        <v>100501</v>
      </c>
    </row>
    <row r="123" spans="1:11" ht="15" x14ac:dyDescent="0.25">
      <c r="A123" s="79"/>
      <c r="B123" s="11"/>
      <c r="C123" s="22" t="s">
        <v>117</v>
      </c>
      <c r="D123" s="43">
        <v>42853</v>
      </c>
      <c r="E123" s="43">
        <v>0</v>
      </c>
      <c r="F123" s="43">
        <v>42853</v>
      </c>
      <c r="G123" s="44">
        <v>32424</v>
      </c>
      <c r="H123" s="44">
        <v>4372</v>
      </c>
      <c r="I123" s="44">
        <v>0</v>
      </c>
      <c r="J123" s="45">
        <v>79649</v>
      </c>
      <c r="K123" s="44">
        <f>J123</f>
        <v>79649</v>
      </c>
    </row>
    <row r="124" spans="1:11" ht="15" x14ac:dyDescent="0.25">
      <c r="A124" s="79"/>
      <c r="B124" s="11"/>
      <c r="C124" s="22" t="s">
        <v>118</v>
      </c>
      <c r="D124" s="43">
        <v>18037</v>
      </c>
      <c r="E124" s="43">
        <v>0</v>
      </c>
      <c r="F124" s="43">
        <v>18037</v>
      </c>
      <c r="G124" s="44">
        <v>228</v>
      </c>
      <c r="H124" s="44">
        <v>1158</v>
      </c>
      <c r="I124" s="44">
        <v>0</v>
      </c>
      <c r="J124" s="45">
        <v>19423</v>
      </c>
      <c r="K124" s="44">
        <f t="shared" ref="K124:K126" si="20">J124</f>
        <v>19423</v>
      </c>
    </row>
    <row r="125" spans="1:11" ht="15" x14ac:dyDescent="0.25">
      <c r="A125" s="79"/>
      <c r="B125" s="11"/>
      <c r="C125" s="22" t="s">
        <v>119</v>
      </c>
      <c r="D125" s="43">
        <v>1414</v>
      </c>
      <c r="E125" s="43">
        <v>0</v>
      </c>
      <c r="F125" s="43">
        <v>1414</v>
      </c>
      <c r="G125" s="44">
        <v>6</v>
      </c>
      <c r="H125" s="44">
        <v>9</v>
      </c>
      <c r="I125" s="44">
        <v>0</v>
      </c>
      <c r="J125" s="45">
        <v>1429</v>
      </c>
      <c r="K125" s="44">
        <f t="shared" si="20"/>
        <v>1429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30</v>
      </c>
      <c r="E128" s="46">
        <f t="shared" si="21"/>
        <v>228</v>
      </c>
      <c r="F128" s="46">
        <f t="shared" si="21"/>
        <v>258</v>
      </c>
      <c r="G128" s="47">
        <f t="shared" si="21"/>
        <v>980</v>
      </c>
      <c r="H128" s="47">
        <f t="shared" si="21"/>
        <v>2656</v>
      </c>
      <c r="I128" s="47">
        <f t="shared" si="21"/>
        <v>0</v>
      </c>
      <c r="J128" s="48">
        <f>SUM(J129:J132)</f>
        <v>3894</v>
      </c>
      <c r="K128" s="47">
        <f>J128</f>
        <v>3894</v>
      </c>
    </row>
    <row r="129" spans="1:11" ht="15" x14ac:dyDescent="0.25">
      <c r="B129" s="11"/>
      <c r="C129" s="22" t="s">
        <v>122</v>
      </c>
      <c r="D129" s="43">
        <v>30</v>
      </c>
      <c r="E129" s="43">
        <v>0</v>
      </c>
      <c r="F129" s="43">
        <v>30</v>
      </c>
      <c r="G129" s="44">
        <v>952</v>
      </c>
      <c r="H129" s="44">
        <v>153</v>
      </c>
      <c r="I129" s="44">
        <v>0</v>
      </c>
      <c r="J129" s="45">
        <v>1135</v>
      </c>
      <c r="K129" s="44">
        <f>J129</f>
        <v>1135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1756</v>
      </c>
      <c r="I130" s="44">
        <v>0</v>
      </c>
      <c r="J130" s="45">
        <v>1756</v>
      </c>
      <c r="K130" s="44">
        <f t="shared" ref="K130:K132" si="22">J130</f>
        <v>1756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745</v>
      </c>
      <c r="I131" s="44">
        <v>0</v>
      </c>
      <c r="J131" s="45">
        <v>745</v>
      </c>
      <c r="K131" s="44">
        <f t="shared" si="22"/>
        <v>745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228</v>
      </c>
      <c r="F132" s="43">
        <v>228</v>
      </c>
      <c r="G132" s="44">
        <v>28</v>
      </c>
      <c r="H132" s="44">
        <v>2</v>
      </c>
      <c r="I132" s="44">
        <v>0</v>
      </c>
      <c r="J132" s="45">
        <v>258</v>
      </c>
      <c r="K132" s="44">
        <f t="shared" si="22"/>
        <v>258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8092</v>
      </c>
      <c r="E134" s="200">
        <v>2185</v>
      </c>
      <c r="F134" s="200">
        <v>10277</v>
      </c>
      <c r="G134" s="201">
        <v>333</v>
      </c>
      <c r="H134" s="201">
        <v>248</v>
      </c>
      <c r="I134" s="201">
        <v>118108</v>
      </c>
      <c r="J134" s="202">
        <v>128966</v>
      </c>
      <c r="K134" s="201">
        <f>J134</f>
        <v>128966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1694</v>
      </c>
      <c r="F136" s="46">
        <v>1694</v>
      </c>
      <c r="G136" s="47">
        <v>0</v>
      </c>
      <c r="H136" s="47">
        <v>0</v>
      </c>
      <c r="I136" s="47">
        <v>83213</v>
      </c>
      <c r="J136" s="48">
        <v>84907</v>
      </c>
      <c r="K136" s="47">
        <f>J136</f>
        <v>84907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1075</v>
      </c>
      <c r="E138" s="46">
        <f t="shared" si="23"/>
        <v>474</v>
      </c>
      <c r="F138" s="46">
        <f t="shared" si="23"/>
        <v>1549</v>
      </c>
      <c r="G138" s="47">
        <f t="shared" si="23"/>
        <v>0</v>
      </c>
      <c r="H138" s="47">
        <f t="shared" si="23"/>
        <v>0</v>
      </c>
      <c r="I138" s="47">
        <f t="shared" si="23"/>
        <v>34873</v>
      </c>
      <c r="J138" s="48">
        <f>SUM(J139:J142)</f>
        <v>36422</v>
      </c>
      <c r="K138" s="47">
        <f>J138</f>
        <v>36422</v>
      </c>
    </row>
    <row r="139" spans="1:11" ht="14.25" x14ac:dyDescent="0.2">
      <c r="A139" s="85"/>
      <c r="B139" s="35"/>
      <c r="C139" s="18" t="s">
        <v>297</v>
      </c>
      <c r="D139" s="43">
        <v>1075</v>
      </c>
      <c r="E139" s="43">
        <v>474</v>
      </c>
      <c r="F139" s="43">
        <v>1549</v>
      </c>
      <c r="G139" s="44">
        <v>0</v>
      </c>
      <c r="H139" s="44">
        <v>0</v>
      </c>
      <c r="I139" s="44">
        <v>16610</v>
      </c>
      <c r="J139" s="45">
        <v>18159</v>
      </c>
      <c r="K139" s="44">
        <f>J139</f>
        <v>18159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10637</v>
      </c>
      <c r="J140" s="45">
        <v>10637</v>
      </c>
      <c r="K140" s="44">
        <f t="shared" ref="K140:K142" si="24">J140</f>
        <v>10637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6410</v>
      </c>
      <c r="J141" s="45">
        <v>6410</v>
      </c>
      <c r="K141" s="44">
        <f t="shared" si="24"/>
        <v>6410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1216</v>
      </c>
      <c r="J142" s="45">
        <v>1216</v>
      </c>
      <c r="K142" s="44">
        <f t="shared" si="24"/>
        <v>1216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7017</v>
      </c>
      <c r="E144" s="46">
        <v>17</v>
      </c>
      <c r="F144" s="46">
        <v>7034</v>
      </c>
      <c r="G144" s="47">
        <v>333</v>
      </c>
      <c r="H144" s="47">
        <v>248</v>
      </c>
      <c r="I144" s="47">
        <v>22</v>
      </c>
      <c r="J144" s="48">
        <v>7637</v>
      </c>
      <c r="K144" s="47">
        <f>J144</f>
        <v>7637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12440</v>
      </c>
      <c r="E146" s="200">
        <v>6112</v>
      </c>
      <c r="F146" s="200">
        <v>13231</v>
      </c>
      <c r="G146" s="201">
        <v>81169</v>
      </c>
      <c r="H146" s="201">
        <v>24005</v>
      </c>
      <c r="I146" s="201">
        <v>28763</v>
      </c>
      <c r="J146" s="202">
        <v>7437</v>
      </c>
      <c r="K146" s="201">
        <f>J146-J152</f>
        <v>-132292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0</v>
      </c>
      <c r="E148" s="46">
        <v>0</v>
      </c>
      <c r="F148" s="46">
        <v>0</v>
      </c>
      <c r="G148" s="47">
        <v>0</v>
      </c>
      <c r="H148" s="47">
        <v>0</v>
      </c>
      <c r="I148" s="47">
        <v>0</v>
      </c>
      <c r="J148" s="48">
        <v>0</v>
      </c>
      <c r="K148" s="47">
        <f>J148</f>
        <v>0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4</v>
      </c>
      <c r="F150" s="46">
        <v>13</v>
      </c>
      <c r="G150" s="47">
        <v>56</v>
      </c>
      <c r="H150" s="47">
        <v>98</v>
      </c>
      <c r="I150" s="47">
        <v>0</v>
      </c>
      <c r="J150" s="48">
        <v>167</v>
      </c>
      <c r="K150" s="47">
        <f>+J150</f>
        <v>167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10579</v>
      </c>
      <c r="E152" s="48">
        <f t="shared" si="25"/>
        <v>5248</v>
      </c>
      <c r="F152" s="48">
        <f t="shared" si="25"/>
        <v>10506</v>
      </c>
      <c r="G152" s="48">
        <f t="shared" si="25"/>
        <v>79299</v>
      </c>
      <c r="H152" s="48">
        <f t="shared" si="25"/>
        <v>22266</v>
      </c>
      <c r="I152" s="48">
        <f t="shared" si="25"/>
        <v>27658</v>
      </c>
      <c r="J152" s="48">
        <f>SUM(J153:J157)</f>
        <v>139729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5061</v>
      </c>
      <c r="F153" s="43">
        <v>0</v>
      </c>
      <c r="G153" s="44">
        <v>68108</v>
      </c>
      <c r="H153" s="44">
        <v>16579</v>
      </c>
      <c r="I153" s="44">
        <v>27657</v>
      </c>
      <c r="J153" s="45">
        <v>112344</v>
      </c>
      <c r="K153" s="44"/>
    </row>
    <row r="154" spans="1:11" ht="15" x14ac:dyDescent="0.25">
      <c r="B154" s="11"/>
      <c r="C154" s="22" t="s">
        <v>99</v>
      </c>
      <c r="D154" s="43">
        <v>260</v>
      </c>
      <c r="E154" s="43">
        <v>0</v>
      </c>
      <c r="F154" s="43">
        <v>0</v>
      </c>
      <c r="G154" s="44">
        <v>104</v>
      </c>
      <c r="H154" s="44">
        <v>52</v>
      </c>
      <c r="I154" s="44">
        <v>1</v>
      </c>
      <c r="J154" s="45">
        <v>157</v>
      </c>
      <c r="K154" s="44"/>
    </row>
    <row r="155" spans="1:11" ht="15" x14ac:dyDescent="0.25">
      <c r="A155" s="71"/>
      <c r="B155" s="11"/>
      <c r="C155" s="22" t="s">
        <v>100</v>
      </c>
      <c r="D155" s="43">
        <v>9086</v>
      </c>
      <c r="E155" s="43">
        <v>46</v>
      </c>
      <c r="F155" s="43">
        <v>9132</v>
      </c>
      <c r="G155" s="44">
        <v>0</v>
      </c>
      <c r="H155" s="44">
        <v>5226</v>
      </c>
      <c r="I155" s="44">
        <v>0</v>
      </c>
      <c r="J155" s="45">
        <v>14358</v>
      </c>
      <c r="K155" s="44"/>
    </row>
    <row r="156" spans="1:11" ht="15" x14ac:dyDescent="0.25">
      <c r="A156" s="79"/>
      <c r="B156" s="11"/>
      <c r="C156" s="22" t="s">
        <v>101</v>
      </c>
      <c r="D156" s="43">
        <v>1209</v>
      </c>
      <c r="E156" s="43">
        <v>30</v>
      </c>
      <c r="F156" s="43">
        <v>1239</v>
      </c>
      <c r="G156" s="44">
        <v>8770</v>
      </c>
      <c r="H156" s="44">
        <v>0</v>
      </c>
      <c r="I156" s="44">
        <v>0</v>
      </c>
      <c r="J156" s="45">
        <v>10009</v>
      </c>
      <c r="K156" s="44"/>
    </row>
    <row r="157" spans="1:11" ht="15" x14ac:dyDescent="0.25">
      <c r="A157" s="79"/>
      <c r="B157" s="11"/>
      <c r="C157" s="20" t="s">
        <v>102</v>
      </c>
      <c r="D157" s="43">
        <v>24</v>
      </c>
      <c r="E157" s="43">
        <v>111</v>
      </c>
      <c r="F157" s="43">
        <v>135</v>
      </c>
      <c r="G157" s="44">
        <v>2317</v>
      </c>
      <c r="H157" s="44">
        <v>409</v>
      </c>
      <c r="I157" s="44">
        <v>0</v>
      </c>
      <c r="J157" s="45">
        <v>2861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123</v>
      </c>
      <c r="E159" s="48">
        <f t="shared" si="26"/>
        <v>103</v>
      </c>
      <c r="F159" s="48">
        <f t="shared" si="26"/>
        <v>226</v>
      </c>
      <c r="G159" s="48">
        <f t="shared" si="26"/>
        <v>568</v>
      </c>
      <c r="H159" s="48">
        <f t="shared" si="26"/>
        <v>3</v>
      </c>
      <c r="I159" s="48">
        <f t="shared" si="26"/>
        <v>450</v>
      </c>
      <c r="J159" s="48">
        <f>SUM(J160:J164)</f>
        <v>1247</v>
      </c>
      <c r="K159" s="47">
        <f>J159</f>
        <v>1247</v>
      </c>
    </row>
    <row r="160" spans="1:11" ht="15" x14ac:dyDescent="0.25">
      <c r="A160" s="71"/>
      <c r="B160" s="11"/>
      <c r="C160" s="22" t="s">
        <v>137</v>
      </c>
      <c r="D160" s="43">
        <v>63</v>
      </c>
      <c r="E160" s="43">
        <v>25</v>
      </c>
      <c r="F160" s="43">
        <v>88</v>
      </c>
      <c r="G160" s="44">
        <v>498</v>
      </c>
      <c r="H160" s="44">
        <v>2</v>
      </c>
      <c r="I160" s="44">
        <v>450</v>
      </c>
      <c r="J160" s="45">
        <v>1038</v>
      </c>
      <c r="K160" s="44">
        <f>J160</f>
        <v>1038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45</v>
      </c>
      <c r="E163" s="43">
        <v>71</v>
      </c>
      <c r="F163" s="43">
        <v>116</v>
      </c>
      <c r="G163" s="44">
        <v>64</v>
      </c>
      <c r="H163" s="44">
        <v>0</v>
      </c>
      <c r="I163" s="44">
        <v>0</v>
      </c>
      <c r="J163" s="45">
        <v>180</v>
      </c>
      <c r="K163" s="44">
        <f t="shared" si="27"/>
        <v>180</v>
      </c>
    </row>
    <row r="164" spans="1:11" ht="15" x14ac:dyDescent="0.25">
      <c r="A164" s="71"/>
      <c r="B164" s="11"/>
      <c r="C164" s="20" t="s">
        <v>36</v>
      </c>
      <c r="D164" s="43">
        <v>15</v>
      </c>
      <c r="E164" s="43">
        <v>7</v>
      </c>
      <c r="F164" s="43">
        <v>22</v>
      </c>
      <c r="G164" s="44">
        <v>6</v>
      </c>
      <c r="H164" s="44">
        <v>1</v>
      </c>
      <c r="I164" s="44">
        <v>0</v>
      </c>
      <c r="J164" s="45">
        <v>29</v>
      </c>
      <c r="K164" s="44">
        <f t="shared" si="27"/>
        <v>29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1729</v>
      </c>
      <c r="E166" s="48">
        <f t="shared" si="28"/>
        <v>757</v>
      </c>
      <c r="F166" s="48">
        <f t="shared" si="28"/>
        <v>2486</v>
      </c>
      <c r="G166" s="48">
        <f t="shared" si="28"/>
        <v>1246</v>
      </c>
      <c r="H166" s="48">
        <f t="shared" si="28"/>
        <v>1638</v>
      </c>
      <c r="I166" s="48">
        <f t="shared" si="28"/>
        <v>653</v>
      </c>
      <c r="J166" s="48">
        <f>SUM(J167:J174)</f>
        <v>6023</v>
      </c>
      <c r="K166" s="47">
        <f>J166</f>
        <v>6023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29</v>
      </c>
      <c r="H167" s="44">
        <v>92</v>
      </c>
      <c r="I167" s="44">
        <v>0</v>
      </c>
      <c r="J167" s="45">
        <v>121</v>
      </c>
      <c r="K167" s="44">
        <f>J167</f>
        <v>121</v>
      </c>
    </row>
    <row r="168" spans="1:11" ht="15" x14ac:dyDescent="0.25">
      <c r="A168" s="71"/>
      <c r="B168" s="11"/>
      <c r="C168" s="22" t="s">
        <v>142</v>
      </c>
      <c r="D168" s="43">
        <v>129</v>
      </c>
      <c r="E168" s="43">
        <v>15</v>
      </c>
      <c r="F168" s="43">
        <v>144</v>
      </c>
      <c r="G168" s="44">
        <v>74</v>
      </c>
      <c r="H168" s="44">
        <v>80</v>
      </c>
      <c r="I168" s="44">
        <v>0</v>
      </c>
      <c r="J168" s="45">
        <v>298</v>
      </c>
      <c r="K168" s="44">
        <f t="shared" ref="K168:K174" si="29">J168</f>
        <v>298</v>
      </c>
    </row>
    <row r="169" spans="1:11" ht="15" x14ac:dyDescent="0.25">
      <c r="A169" s="71"/>
      <c r="B169" s="11"/>
      <c r="C169" s="22" t="s">
        <v>143</v>
      </c>
      <c r="D169" s="43">
        <v>797</v>
      </c>
      <c r="E169" s="43">
        <v>0</v>
      </c>
      <c r="F169" s="43">
        <v>797</v>
      </c>
      <c r="G169" s="44">
        <v>113</v>
      </c>
      <c r="H169" s="44">
        <v>317</v>
      </c>
      <c r="I169" s="44">
        <v>454</v>
      </c>
      <c r="J169" s="45">
        <v>1681</v>
      </c>
      <c r="K169" s="44">
        <f t="shared" si="29"/>
        <v>1681</v>
      </c>
    </row>
    <row r="170" spans="1:11" ht="15" x14ac:dyDescent="0.25">
      <c r="A170" s="74"/>
      <c r="B170" s="11"/>
      <c r="C170" s="20" t="s">
        <v>144</v>
      </c>
      <c r="D170" s="43">
        <v>87</v>
      </c>
      <c r="E170" s="43">
        <v>428</v>
      </c>
      <c r="F170" s="43">
        <v>515</v>
      </c>
      <c r="G170" s="44">
        <v>269</v>
      </c>
      <c r="H170" s="44">
        <v>593</v>
      </c>
      <c r="I170" s="44">
        <v>56</v>
      </c>
      <c r="J170" s="45">
        <v>1433</v>
      </c>
      <c r="K170" s="44">
        <f t="shared" si="29"/>
        <v>1433</v>
      </c>
    </row>
    <row r="171" spans="1:11" ht="15" x14ac:dyDescent="0.25">
      <c r="A171" s="71"/>
      <c r="B171" s="11"/>
      <c r="C171" s="20" t="s">
        <v>145</v>
      </c>
      <c r="D171" s="43">
        <v>188</v>
      </c>
      <c r="E171" s="43">
        <v>0</v>
      </c>
      <c r="F171" s="43">
        <v>188</v>
      </c>
      <c r="G171" s="44">
        <v>52</v>
      </c>
      <c r="H171" s="44">
        <v>310</v>
      </c>
      <c r="I171" s="44">
        <v>0</v>
      </c>
      <c r="J171" s="45">
        <v>550</v>
      </c>
      <c r="K171" s="44">
        <f t="shared" si="29"/>
        <v>550</v>
      </c>
    </row>
    <row r="172" spans="1:11" ht="15" x14ac:dyDescent="0.25">
      <c r="A172" s="71"/>
      <c r="B172" s="11"/>
      <c r="C172" s="20" t="s">
        <v>146</v>
      </c>
      <c r="D172" s="43">
        <v>217</v>
      </c>
      <c r="E172" s="43">
        <v>96</v>
      </c>
      <c r="F172" s="43">
        <v>313</v>
      </c>
      <c r="G172" s="44">
        <v>364</v>
      </c>
      <c r="H172" s="44">
        <v>129</v>
      </c>
      <c r="I172" s="44">
        <v>64</v>
      </c>
      <c r="J172" s="45">
        <v>870</v>
      </c>
      <c r="K172" s="44">
        <f t="shared" si="29"/>
        <v>870</v>
      </c>
    </row>
    <row r="173" spans="1:11" ht="15" x14ac:dyDescent="0.25">
      <c r="A173" s="85"/>
      <c r="B173" s="11"/>
      <c r="C173" s="12" t="s">
        <v>365</v>
      </c>
      <c r="D173" s="43">
        <v>96</v>
      </c>
      <c r="E173" s="43">
        <v>0</v>
      </c>
      <c r="F173" s="43">
        <v>96</v>
      </c>
      <c r="G173" s="44">
        <v>0</v>
      </c>
      <c r="H173" s="44">
        <v>0</v>
      </c>
      <c r="I173" s="44">
        <v>0</v>
      </c>
      <c r="J173" s="45">
        <v>96</v>
      </c>
      <c r="K173" s="44">
        <f t="shared" si="29"/>
        <v>96</v>
      </c>
    </row>
    <row r="174" spans="1:11" ht="15" x14ac:dyDescent="0.25">
      <c r="A174" s="85"/>
      <c r="B174" s="11"/>
      <c r="C174" s="22" t="s">
        <v>147</v>
      </c>
      <c r="D174" s="43">
        <v>215</v>
      </c>
      <c r="E174" s="43">
        <v>218</v>
      </c>
      <c r="F174" s="43">
        <v>433</v>
      </c>
      <c r="G174" s="44">
        <v>345</v>
      </c>
      <c r="H174" s="44">
        <v>117</v>
      </c>
      <c r="I174" s="44">
        <v>79</v>
      </c>
      <c r="J174" s="45">
        <v>974</v>
      </c>
      <c r="K174" s="44">
        <f t="shared" si="29"/>
        <v>974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717</v>
      </c>
      <c r="E176" s="200">
        <v>5414</v>
      </c>
      <c r="F176" s="200">
        <v>2303</v>
      </c>
      <c r="G176" s="201">
        <v>7054</v>
      </c>
      <c r="H176" s="201">
        <v>4148</v>
      </c>
      <c r="I176" s="201">
        <v>30</v>
      </c>
      <c r="J176" s="202">
        <v>10207</v>
      </c>
      <c r="K176" s="201">
        <f>J176-J195</f>
        <v>6879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170</v>
      </c>
      <c r="E178" s="48">
        <f t="shared" si="30"/>
        <v>701</v>
      </c>
      <c r="F178" s="48">
        <f t="shared" si="30"/>
        <v>871</v>
      </c>
      <c r="G178" s="48">
        <f t="shared" si="30"/>
        <v>2409</v>
      </c>
      <c r="H178" s="48">
        <f t="shared" si="30"/>
        <v>2367</v>
      </c>
      <c r="I178" s="48">
        <f t="shared" si="30"/>
        <v>0</v>
      </c>
      <c r="J178" s="48">
        <f>SUM(J179:J184)</f>
        <v>5647</v>
      </c>
      <c r="K178" s="47">
        <f>J178</f>
        <v>5647</v>
      </c>
    </row>
    <row r="179" spans="1:11" ht="15" x14ac:dyDescent="0.25">
      <c r="A179" s="79"/>
      <c r="B179" s="11"/>
      <c r="C179" s="20" t="s">
        <v>152</v>
      </c>
      <c r="D179" s="43">
        <v>164</v>
      </c>
      <c r="E179" s="43">
        <v>0</v>
      </c>
      <c r="F179" s="43">
        <v>164</v>
      </c>
      <c r="G179" s="44">
        <v>2408</v>
      </c>
      <c r="H179" s="44">
        <v>112</v>
      </c>
      <c r="I179" s="44">
        <v>0</v>
      </c>
      <c r="J179" s="45">
        <v>2684</v>
      </c>
      <c r="K179" s="44">
        <f>J179</f>
        <v>2684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70</v>
      </c>
      <c r="I180" s="44">
        <v>0</v>
      </c>
      <c r="J180" s="45">
        <v>70</v>
      </c>
      <c r="K180" s="44">
        <f t="shared" ref="K180:K184" si="31">J180</f>
        <v>70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128</v>
      </c>
      <c r="I181" s="44">
        <v>0</v>
      </c>
      <c r="J181" s="45">
        <v>128</v>
      </c>
      <c r="K181" s="44">
        <f t="shared" si="31"/>
        <v>128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2057</v>
      </c>
      <c r="I182" s="44">
        <v>0</v>
      </c>
      <c r="J182" s="45">
        <v>2057</v>
      </c>
      <c r="K182" s="44">
        <f t="shared" si="31"/>
        <v>2057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701</v>
      </c>
      <c r="F183" s="43">
        <v>701</v>
      </c>
      <c r="G183" s="44">
        <v>0</v>
      </c>
      <c r="H183" s="44">
        <v>0</v>
      </c>
      <c r="I183" s="44">
        <v>0</v>
      </c>
      <c r="J183" s="45">
        <v>701</v>
      </c>
      <c r="K183" s="44">
        <f t="shared" si="31"/>
        <v>701</v>
      </c>
    </row>
    <row r="184" spans="1:11" ht="15" x14ac:dyDescent="0.25">
      <c r="A184" s="77"/>
      <c r="B184" s="11"/>
      <c r="C184" s="22" t="s">
        <v>36</v>
      </c>
      <c r="D184" s="43">
        <v>6</v>
      </c>
      <c r="E184" s="43">
        <v>0</v>
      </c>
      <c r="F184" s="43">
        <v>6</v>
      </c>
      <c r="G184" s="44">
        <v>1</v>
      </c>
      <c r="H184" s="44">
        <v>0</v>
      </c>
      <c r="I184" s="44">
        <v>0</v>
      </c>
      <c r="J184" s="45">
        <v>7</v>
      </c>
      <c r="K184" s="44">
        <f t="shared" si="31"/>
        <v>7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433</v>
      </c>
      <c r="E186" s="48">
        <f t="shared" si="32"/>
        <v>694</v>
      </c>
      <c r="F186" s="48">
        <f t="shared" si="32"/>
        <v>1127</v>
      </c>
      <c r="G186" s="48">
        <f t="shared" si="32"/>
        <v>2583</v>
      </c>
      <c r="H186" s="48">
        <f t="shared" si="32"/>
        <v>264</v>
      </c>
      <c r="I186" s="48">
        <f t="shared" si="32"/>
        <v>0</v>
      </c>
      <c r="J186" s="48">
        <f>SUM(J187:J193)</f>
        <v>3974</v>
      </c>
      <c r="K186" s="47">
        <f>J186</f>
        <v>3974</v>
      </c>
    </row>
    <row r="187" spans="1:11" ht="15" x14ac:dyDescent="0.25">
      <c r="A187" s="83"/>
      <c r="B187" s="11"/>
      <c r="C187" s="22" t="s">
        <v>158</v>
      </c>
      <c r="D187" s="43">
        <v>386</v>
      </c>
      <c r="E187" s="43">
        <v>594</v>
      </c>
      <c r="F187" s="43">
        <v>980</v>
      </c>
      <c r="G187" s="44">
        <v>1146</v>
      </c>
      <c r="H187" s="44">
        <v>240</v>
      </c>
      <c r="I187" s="44">
        <v>0</v>
      </c>
      <c r="J187" s="45">
        <v>2366</v>
      </c>
      <c r="K187" s="44">
        <f>J187</f>
        <v>2366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0</v>
      </c>
      <c r="F188" s="43">
        <v>0</v>
      </c>
      <c r="G188" s="44">
        <v>1063</v>
      </c>
      <c r="H188" s="44">
        <v>0</v>
      </c>
      <c r="I188" s="44">
        <v>0</v>
      </c>
      <c r="J188" s="45">
        <v>1063</v>
      </c>
      <c r="K188" s="44">
        <f t="shared" ref="K188:K193" si="33">J188</f>
        <v>1063</v>
      </c>
    </row>
    <row r="189" spans="1:11" ht="15" x14ac:dyDescent="0.25">
      <c r="A189" s="79"/>
      <c r="B189" s="11"/>
      <c r="C189" s="20" t="s">
        <v>159</v>
      </c>
      <c r="D189" s="43">
        <v>46</v>
      </c>
      <c r="E189" s="43">
        <v>19</v>
      </c>
      <c r="F189" s="43">
        <v>65</v>
      </c>
      <c r="G189" s="44">
        <v>52</v>
      </c>
      <c r="H189" s="44">
        <v>21</v>
      </c>
      <c r="I189" s="44">
        <v>0</v>
      </c>
      <c r="J189" s="45">
        <v>138</v>
      </c>
      <c r="K189" s="44">
        <f t="shared" si="33"/>
        <v>138</v>
      </c>
    </row>
    <row r="190" spans="1:11" ht="15" x14ac:dyDescent="0.25">
      <c r="A190" s="79"/>
      <c r="B190" s="11"/>
      <c r="C190" s="20" t="s">
        <v>304</v>
      </c>
      <c r="D190" s="43">
        <v>1</v>
      </c>
      <c r="E190" s="43">
        <v>0</v>
      </c>
      <c r="F190" s="43">
        <v>1</v>
      </c>
      <c r="G190" s="44">
        <v>90</v>
      </c>
      <c r="H190" s="44">
        <v>0</v>
      </c>
      <c r="I190" s="44">
        <v>0</v>
      </c>
      <c r="J190" s="45">
        <v>91</v>
      </c>
      <c r="K190" s="44">
        <f t="shared" si="33"/>
        <v>91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66</v>
      </c>
      <c r="F192" s="43">
        <v>66</v>
      </c>
      <c r="G192" s="44">
        <v>220</v>
      </c>
      <c r="H192" s="44">
        <v>0</v>
      </c>
      <c r="I192" s="44">
        <v>0</v>
      </c>
      <c r="J192" s="45">
        <v>286</v>
      </c>
      <c r="K192" s="44">
        <f t="shared" si="33"/>
        <v>286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15</v>
      </c>
      <c r="F193" s="43">
        <v>15</v>
      </c>
      <c r="G193" s="44">
        <v>12</v>
      </c>
      <c r="H193" s="44">
        <v>3</v>
      </c>
      <c r="I193" s="44">
        <v>0</v>
      </c>
      <c r="J193" s="45">
        <v>30</v>
      </c>
      <c r="K193" s="44">
        <f t="shared" si="33"/>
        <v>30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28</v>
      </c>
      <c r="E195" s="46">
        <f t="shared" si="34"/>
        <v>3900</v>
      </c>
      <c r="F195" s="46">
        <f t="shared" si="34"/>
        <v>100</v>
      </c>
      <c r="G195" s="47">
        <f t="shared" si="34"/>
        <v>1849</v>
      </c>
      <c r="H195" s="47">
        <f t="shared" si="34"/>
        <v>1349</v>
      </c>
      <c r="I195" s="47">
        <f t="shared" si="34"/>
        <v>30</v>
      </c>
      <c r="J195" s="48">
        <f>SUM(J196:J199)</f>
        <v>3328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13</v>
      </c>
      <c r="E196" s="43">
        <v>3815</v>
      </c>
      <c r="F196" s="43">
        <v>0</v>
      </c>
      <c r="G196" s="44">
        <v>1668</v>
      </c>
      <c r="H196" s="44">
        <v>75</v>
      </c>
      <c r="I196" s="44">
        <v>30</v>
      </c>
      <c r="J196" s="45">
        <v>1773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11</v>
      </c>
      <c r="E197" s="43">
        <v>70</v>
      </c>
      <c r="F197" s="43">
        <v>81</v>
      </c>
      <c r="G197" s="44">
        <v>0</v>
      </c>
      <c r="H197" s="44">
        <v>1274</v>
      </c>
      <c r="I197" s="44">
        <v>0</v>
      </c>
      <c r="J197" s="45">
        <v>1355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4</v>
      </c>
      <c r="E198" s="43">
        <v>15</v>
      </c>
      <c r="F198" s="43">
        <v>19</v>
      </c>
      <c r="G198" s="44">
        <v>181</v>
      </c>
      <c r="H198" s="44">
        <v>0</v>
      </c>
      <c r="I198" s="44">
        <v>0</v>
      </c>
      <c r="J198" s="45">
        <v>200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375</v>
      </c>
      <c r="D203" s="54">
        <f t="shared" ref="D203:I203" si="35">SUM(D204:D205)</f>
        <v>86</v>
      </c>
      <c r="E203" s="54">
        <f t="shared" si="35"/>
        <v>119</v>
      </c>
      <c r="F203" s="54">
        <f t="shared" si="35"/>
        <v>205</v>
      </c>
      <c r="G203" s="55">
        <f t="shared" si="35"/>
        <v>213</v>
      </c>
      <c r="H203" s="55">
        <f t="shared" si="35"/>
        <v>168</v>
      </c>
      <c r="I203" s="55">
        <f t="shared" si="35"/>
        <v>0</v>
      </c>
      <c r="J203" s="56">
        <f>SUM(J204:J205)</f>
        <v>586</v>
      </c>
      <c r="K203" s="55">
        <f>J203</f>
        <v>586</v>
      </c>
    </row>
    <row r="204" spans="1:11" ht="15" x14ac:dyDescent="0.25">
      <c r="B204" s="37"/>
      <c r="C204" s="22" t="s">
        <v>164</v>
      </c>
      <c r="D204" s="43">
        <v>2</v>
      </c>
      <c r="E204" s="43">
        <v>0</v>
      </c>
      <c r="F204" s="43">
        <v>2</v>
      </c>
      <c r="G204" s="44">
        <v>0</v>
      </c>
      <c r="H204" s="44">
        <v>0</v>
      </c>
      <c r="I204" s="44">
        <v>0</v>
      </c>
      <c r="J204" s="45">
        <v>2</v>
      </c>
      <c r="K204" s="44">
        <f>J204</f>
        <v>2</v>
      </c>
    </row>
    <row r="205" spans="1:11" ht="15" x14ac:dyDescent="0.25">
      <c r="B205" s="37"/>
      <c r="C205" s="22" t="s">
        <v>97</v>
      </c>
      <c r="D205" s="43">
        <v>84</v>
      </c>
      <c r="E205" s="43">
        <v>119</v>
      </c>
      <c r="F205" s="43">
        <v>203</v>
      </c>
      <c r="G205" s="44">
        <v>213</v>
      </c>
      <c r="H205" s="44">
        <v>168</v>
      </c>
      <c r="I205" s="44">
        <v>0</v>
      </c>
      <c r="J205" s="45">
        <v>584</v>
      </c>
      <c r="K205" s="44">
        <f>J205</f>
        <v>584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349" priority="74" stopIfTrue="1" operator="notEqual">
      <formula>SUM(D14:D20)</formula>
    </cfRule>
  </conditionalFormatting>
  <conditionalFormatting sqref="D22:K22">
    <cfRule type="cellIs" dxfId="348" priority="21" stopIfTrue="1" operator="notEqual">
      <formula>D23+D24+#REF!+D26</formula>
    </cfRule>
  </conditionalFormatting>
  <conditionalFormatting sqref="D36:K36">
    <cfRule type="cellIs" dxfId="347" priority="73" stopIfTrue="1" operator="notEqual">
      <formula>D37+D38+D39+D40+D42+D41</formula>
    </cfRule>
  </conditionalFormatting>
  <conditionalFormatting sqref="D48:K48">
    <cfRule type="cellIs" dxfId="346" priority="4" stopIfTrue="1" operator="notEqual">
      <formula>D49+D50</formula>
    </cfRule>
  </conditionalFormatting>
  <conditionalFormatting sqref="D52:K52">
    <cfRule type="cellIs" dxfId="345" priority="5" stopIfTrue="1" operator="notEqual">
      <formula>D53+D54+D55</formula>
    </cfRule>
  </conditionalFormatting>
  <conditionalFormatting sqref="D57:K57">
    <cfRule type="cellIs" dxfId="344" priority="18" stopIfTrue="1" operator="notEqual">
      <formula>D58+D60+D61+D63+D64+D65+D62+D66+D67+D68+D69+D70+D71+D72+D73+D76+D77</formula>
    </cfRule>
  </conditionalFormatting>
  <conditionalFormatting sqref="D79:K79">
    <cfRule type="cellIs" dxfId="343" priority="7" stopIfTrue="1" operator="notEqual">
      <formula>D80+D81+D82+D83+D84+D85+D86+D87+D88+D89</formula>
    </cfRule>
  </conditionalFormatting>
  <conditionalFormatting sqref="D98:K98">
    <cfRule type="cellIs" dxfId="342" priority="8" stopIfTrue="1" operator="notEqual">
      <formula>D99+D100+D101+D102+D103+D104+D105+D106+D107+D108</formula>
    </cfRule>
  </conditionalFormatting>
  <conditionalFormatting sqref="D110:K110">
    <cfRule type="cellIs" dxfId="341" priority="9" stopIfTrue="1" operator="notEqual">
      <formula>D111+D112+D113+D114+D115+D116</formula>
    </cfRule>
  </conditionalFormatting>
  <conditionalFormatting sqref="D136:K136">
    <cfRule type="cellIs" dxfId="340" priority="19" stopIfTrue="1" operator="notEqual">
      <formula>#REF!+#REF!</formula>
    </cfRule>
  </conditionalFormatting>
  <conditionalFormatting sqref="D138:K138">
    <cfRule type="cellIs" dxfId="339" priority="20" stopIfTrue="1" operator="notEqual">
      <formula>D140+D139+D141+#REF!</formula>
    </cfRule>
  </conditionalFormatting>
  <conditionalFormatting sqref="D152:K152">
    <cfRule type="cellIs" dxfId="338" priority="3" stopIfTrue="1" operator="notEqual">
      <formula>D153+D154+D155+D156+D157</formula>
    </cfRule>
  </conditionalFormatting>
  <conditionalFormatting sqref="D159:K159">
    <cfRule type="cellIs" dxfId="337" priority="1" stopIfTrue="1" operator="notEqual">
      <formula>D160+D163+D164</formula>
    </cfRule>
  </conditionalFormatting>
  <conditionalFormatting sqref="D166:K166">
    <cfRule type="cellIs" dxfId="336" priority="6" stopIfTrue="1" operator="notEqual">
      <formula>SUM(D167:D174)</formula>
    </cfRule>
  </conditionalFormatting>
  <conditionalFormatting sqref="D178:K178">
    <cfRule type="cellIs" dxfId="335" priority="10" stopIfTrue="1" operator="notEqual">
      <formula>SUM(D179:D184)</formula>
    </cfRule>
  </conditionalFormatting>
  <conditionalFormatting sqref="D195:K195">
    <cfRule type="cellIs" dxfId="334" priority="23" stopIfTrue="1" operator="notEqual">
      <formula>D196+#REF!+D197+D198+D199</formula>
    </cfRule>
  </conditionalFormatting>
  <conditionalFormatting sqref="D203:K203">
    <cfRule type="cellIs" dxfId="333" priority="85" stopIfTrue="1" operator="notEqual">
      <formula>#REF!+D204+D205</formula>
    </cfRule>
  </conditionalFormatting>
  <conditionalFormatting sqref="D204:K206">
    <cfRule type="cellIs" dxfId="332" priority="101" stopIfTrue="1" operator="notEqual">
      <formula>#REF!+#REF!+#REF!+#REF!</formula>
    </cfRule>
  </conditionalFormatting>
  <conditionalFormatting sqref="D28:L28">
    <cfRule type="cellIs" dxfId="331" priority="12" stopIfTrue="1" operator="notEqual">
      <formula>D30+D31+D32+D33+D34</formula>
    </cfRule>
  </conditionalFormatting>
  <conditionalFormatting sqref="K23">
    <cfRule type="cellIs" dxfId="330" priority="151" stopIfTrue="1" operator="notEqual">
      <formula>K24+K26+#REF!+K27</formula>
    </cfRule>
  </conditionalFormatting>
  <conditionalFormatting sqref="K24:K25">
    <cfRule type="cellIs" dxfId="329" priority="150" stopIfTrue="1" operator="notEqual">
      <formula>K26+K27+#REF!+K28</formula>
    </cfRule>
  </conditionalFormatting>
  <conditionalFormatting sqref="K26">
    <cfRule type="cellIs" dxfId="328" priority="149" stopIfTrue="1" operator="notEqual">
      <formula>K27+K28+#REF!+K29</formula>
    </cfRule>
  </conditionalFormatting>
  <hyperlinks>
    <hyperlink ref="K5" location="Índice!A1" display="índice" xr:uid="{00000000-0004-0000-0A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357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4903</v>
      </c>
      <c r="E11" s="58">
        <f t="shared" si="0"/>
        <v>4397</v>
      </c>
      <c r="F11" s="58">
        <f t="shared" ref="F11:H11" si="1">SUM(F12:F14)</f>
        <v>9300</v>
      </c>
      <c r="G11" s="59">
        <f t="shared" si="1"/>
        <v>28004</v>
      </c>
      <c r="H11" s="59">
        <f t="shared" si="1"/>
        <v>19984</v>
      </c>
      <c r="I11" s="59">
        <f>SUM(I12:I14)</f>
        <v>1042</v>
      </c>
      <c r="J11" s="59">
        <f>SUM(F11:I11)</f>
        <v>58330</v>
      </c>
      <c r="K11" s="59">
        <f t="shared" ref="K11:K44" si="2">J11</f>
        <v>58330</v>
      </c>
      <c r="L11" s="98"/>
    </row>
    <row r="12" spans="1:12" ht="15" x14ac:dyDescent="0.25">
      <c r="A12" s="116"/>
      <c r="B12" s="107"/>
      <c r="C12" s="117" t="s">
        <v>168</v>
      </c>
      <c r="D12" s="45">
        <v>4007</v>
      </c>
      <c r="E12" s="43">
        <v>2700</v>
      </c>
      <c r="F12" s="43">
        <v>6707</v>
      </c>
      <c r="G12" s="44">
        <v>23893</v>
      </c>
      <c r="H12" s="44">
        <v>18643</v>
      </c>
      <c r="I12" s="44">
        <v>933</v>
      </c>
      <c r="J12" s="44">
        <v>50176</v>
      </c>
      <c r="K12" s="44">
        <f t="shared" si="2"/>
        <v>50176</v>
      </c>
      <c r="L12" s="98"/>
    </row>
    <row r="13" spans="1:12" ht="15" x14ac:dyDescent="0.25">
      <c r="A13" s="118"/>
      <c r="B13" s="107"/>
      <c r="C13" s="117" t="s">
        <v>169</v>
      </c>
      <c r="D13" s="45">
        <v>622</v>
      </c>
      <c r="E13" s="43">
        <v>0</v>
      </c>
      <c r="F13" s="43">
        <v>622</v>
      </c>
      <c r="G13" s="44">
        <v>1202</v>
      </c>
      <c r="H13" s="44">
        <v>389</v>
      </c>
      <c r="I13" s="44">
        <v>79</v>
      </c>
      <c r="J13" s="44">
        <v>2292</v>
      </c>
      <c r="K13" s="44">
        <f t="shared" si="2"/>
        <v>2292</v>
      </c>
      <c r="L13" s="98"/>
    </row>
    <row r="14" spans="1:12" ht="15" x14ac:dyDescent="0.25">
      <c r="A14" s="118"/>
      <c r="B14" s="107"/>
      <c r="C14" s="117" t="s">
        <v>170</v>
      </c>
      <c r="D14" s="45">
        <v>274</v>
      </c>
      <c r="E14" s="43">
        <v>1697</v>
      </c>
      <c r="F14" s="43">
        <v>1971</v>
      </c>
      <c r="G14" s="44">
        <v>2909</v>
      </c>
      <c r="H14" s="44">
        <v>952</v>
      </c>
      <c r="I14" s="44">
        <v>30</v>
      </c>
      <c r="J14" s="44">
        <v>5862</v>
      </c>
      <c r="K14" s="44">
        <f t="shared" si="2"/>
        <v>5862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18304</v>
      </c>
      <c r="E16" s="58">
        <f t="shared" si="3"/>
        <v>5303</v>
      </c>
      <c r="F16" s="58">
        <f t="shared" si="3"/>
        <v>23607</v>
      </c>
      <c r="G16" s="59">
        <f t="shared" si="3"/>
        <v>71345</v>
      </c>
      <c r="H16" s="59">
        <f t="shared" si="3"/>
        <v>21753</v>
      </c>
      <c r="I16" s="59">
        <f>+I17+I20</f>
        <v>2552</v>
      </c>
      <c r="J16" s="59">
        <f t="shared" ref="J16" si="4">SUM(F16:I16)</f>
        <v>119257</v>
      </c>
      <c r="K16" s="59">
        <f t="shared" si="2"/>
        <v>119257</v>
      </c>
      <c r="L16" s="98"/>
    </row>
    <row r="17" spans="1:12" ht="14.25" x14ac:dyDescent="0.2">
      <c r="A17" s="120"/>
      <c r="B17" s="109"/>
      <c r="C17" s="121" t="s">
        <v>172</v>
      </c>
      <c r="D17" s="45">
        <v>13709</v>
      </c>
      <c r="E17" s="43">
        <v>4531</v>
      </c>
      <c r="F17" s="43">
        <v>18240</v>
      </c>
      <c r="G17" s="44">
        <v>56000</v>
      </c>
      <c r="H17" s="44">
        <v>16705</v>
      </c>
      <c r="I17" s="44">
        <v>2032</v>
      </c>
      <c r="J17" s="44">
        <v>92977</v>
      </c>
      <c r="K17" s="44">
        <f t="shared" si="2"/>
        <v>92977</v>
      </c>
      <c r="L17" s="98"/>
    </row>
    <row r="18" spans="1:12" ht="15" x14ac:dyDescent="0.25">
      <c r="A18" s="122"/>
      <c r="B18" s="107"/>
      <c r="C18" s="117" t="s">
        <v>173</v>
      </c>
      <c r="D18" s="45">
        <v>132</v>
      </c>
      <c r="E18" s="43">
        <v>15</v>
      </c>
      <c r="F18" s="43">
        <v>147</v>
      </c>
      <c r="G18" s="44">
        <v>46</v>
      </c>
      <c r="H18" s="44">
        <v>1</v>
      </c>
      <c r="I18" s="44">
        <v>28</v>
      </c>
      <c r="J18" s="44">
        <v>222</v>
      </c>
      <c r="K18" s="44">
        <f t="shared" si="2"/>
        <v>222</v>
      </c>
      <c r="L18" s="98"/>
    </row>
    <row r="19" spans="1:12" ht="15" x14ac:dyDescent="0.25">
      <c r="A19" s="120"/>
      <c r="B19" s="107"/>
      <c r="C19" s="117" t="s">
        <v>174</v>
      </c>
      <c r="D19" s="45">
        <v>13577</v>
      </c>
      <c r="E19" s="43">
        <v>4516</v>
      </c>
      <c r="F19" s="43">
        <v>18093</v>
      </c>
      <c r="G19" s="44">
        <v>55954</v>
      </c>
      <c r="H19" s="44">
        <v>16704</v>
      </c>
      <c r="I19" s="44">
        <v>2004</v>
      </c>
      <c r="J19" s="44">
        <v>92755</v>
      </c>
      <c r="K19" s="44">
        <f t="shared" si="2"/>
        <v>92755</v>
      </c>
      <c r="L19" s="98"/>
    </row>
    <row r="20" spans="1:12" ht="14.25" x14ac:dyDescent="0.2">
      <c r="A20" s="120"/>
      <c r="B20" s="109"/>
      <c r="C20" s="121" t="s">
        <v>175</v>
      </c>
      <c r="D20" s="45">
        <v>4595</v>
      </c>
      <c r="E20" s="43">
        <v>772</v>
      </c>
      <c r="F20" s="43">
        <v>5367</v>
      </c>
      <c r="G20" s="44">
        <v>15345</v>
      </c>
      <c r="H20" s="44">
        <v>5048</v>
      </c>
      <c r="I20" s="44">
        <v>520</v>
      </c>
      <c r="J20" s="44">
        <v>26280</v>
      </c>
      <c r="K20" s="44">
        <f t="shared" si="2"/>
        <v>26280</v>
      </c>
      <c r="L20" s="98"/>
    </row>
    <row r="21" spans="1:12" ht="14.25" x14ac:dyDescent="0.2">
      <c r="A21" s="116"/>
      <c r="B21" s="109"/>
      <c r="C21" s="117" t="s">
        <v>176</v>
      </c>
      <c r="D21" s="45">
        <v>1501</v>
      </c>
      <c r="E21" s="43">
        <v>738</v>
      </c>
      <c r="F21" s="43">
        <v>2239</v>
      </c>
      <c r="G21" s="44">
        <v>11245</v>
      </c>
      <c r="H21" s="44">
        <v>4797</v>
      </c>
      <c r="I21" s="44">
        <v>496</v>
      </c>
      <c r="J21" s="44">
        <v>18777</v>
      </c>
      <c r="K21" s="44">
        <f t="shared" si="2"/>
        <v>18777</v>
      </c>
      <c r="L21" s="98"/>
    </row>
    <row r="22" spans="1:12" ht="14.25" x14ac:dyDescent="0.2">
      <c r="B22" s="109"/>
      <c r="C22" s="108" t="s">
        <v>177</v>
      </c>
      <c r="D22" s="45">
        <v>508</v>
      </c>
      <c r="E22" s="43">
        <v>738</v>
      </c>
      <c r="F22" s="43">
        <v>1246</v>
      </c>
      <c r="G22" s="44">
        <v>11245</v>
      </c>
      <c r="H22" s="44">
        <v>4685</v>
      </c>
      <c r="I22" s="44">
        <v>486</v>
      </c>
      <c r="J22" s="44">
        <v>17662</v>
      </c>
      <c r="K22" s="44">
        <f t="shared" si="2"/>
        <v>17662</v>
      </c>
      <c r="L22" s="98"/>
    </row>
    <row r="23" spans="1:12" ht="14.25" x14ac:dyDescent="0.2">
      <c r="B23" s="109"/>
      <c r="C23" s="108" t="s">
        <v>178</v>
      </c>
      <c r="D23" s="45">
        <v>993</v>
      </c>
      <c r="E23" s="43">
        <v>0</v>
      </c>
      <c r="F23" s="43">
        <v>993</v>
      </c>
      <c r="G23" s="44">
        <v>0</v>
      </c>
      <c r="H23" s="44">
        <v>112</v>
      </c>
      <c r="I23" s="44">
        <v>10</v>
      </c>
      <c r="J23" s="44">
        <v>1115</v>
      </c>
      <c r="K23" s="44">
        <f t="shared" si="2"/>
        <v>1115</v>
      </c>
      <c r="L23" s="98"/>
    </row>
    <row r="24" spans="1:12" ht="14.25" x14ac:dyDescent="0.2">
      <c r="A24" s="105"/>
      <c r="B24" s="109"/>
      <c r="C24" s="117" t="s">
        <v>179</v>
      </c>
      <c r="D24" s="45">
        <v>3094</v>
      </c>
      <c r="E24" s="43">
        <v>34</v>
      </c>
      <c r="F24" s="43">
        <v>3128</v>
      </c>
      <c r="G24" s="44">
        <v>4100</v>
      </c>
      <c r="H24" s="44">
        <v>251</v>
      </c>
      <c r="I24" s="44">
        <v>24</v>
      </c>
      <c r="J24" s="44">
        <v>7503</v>
      </c>
      <c r="K24" s="44">
        <f t="shared" si="2"/>
        <v>7503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38</v>
      </c>
      <c r="E26" s="58">
        <v>163</v>
      </c>
      <c r="F26" s="58">
        <v>201</v>
      </c>
      <c r="G26" s="59">
        <v>276</v>
      </c>
      <c r="H26" s="59">
        <v>41</v>
      </c>
      <c r="I26" s="59">
        <v>22</v>
      </c>
      <c r="J26" s="59">
        <v>540</v>
      </c>
      <c r="K26" s="59">
        <f t="shared" si="2"/>
        <v>540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5489</v>
      </c>
      <c r="E28" s="58">
        <v>867</v>
      </c>
      <c r="F28" s="58">
        <v>6356</v>
      </c>
      <c r="G28" s="59">
        <v>2546</v>
      </c>
      <c r="H28" s="59">
        <v>1324</v>
      </c>
      <c r="I28" s="59">
        <v>2068</v>
      </c>
      <c r="J28" s="59">
        <v>12294</v>
      </c>
      <c r="K28" s="59">
        <f t="shared" si="2"/>
        <v>12294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5050</v>
      </c>
      <c r="E30" s="46">
        <f t="shared" si="5"/>
        <v>480</v>
      </c>
      <c r="F30" s="46">
        <f t="shared" si="5"/>
        <v>5530</v>
      </c>
      <c r="G30" s="47">
        <f t="shared" si="5"/>
        <v>1663</v>
      </c>
      <c r="H30" s="47">
        <f t="shared" si="5"/>
        <v>1260</v>
      </c>
      <c r="I30" s="47">
        <f t="shared" si="5"/>
        <v>0</v>
      </c>
      <c r="J30" s="47">
        <f>SUM(J32:J36)</f>
        <v>8453</v>
      </c>
      <c r="K30" s="47">
        <f t="shared" si="2"/>
        <v>8453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724</v>
      </c>
      <c r="E32" s="43">
        <v>11</v>
      </c>
      <c r="F32" s="43">
        <v>735</v>
      </c>
      <c r="G32" s="44">
        <v>89</v>
      </c>
      <c r="H32" s="44">
        <v>5</v>
      </c>
      <c r="I32" s="44">
        <v>0</v>
      </c>
      <c r="J32" s="44">
        <v>829</v>
      </c>
      <c r="K32" s="44">
        <f t="shared" si="2"/>
        <v>829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300</v>
      </c>
      <c r="H33" s="44">
        <v>15</v>
      </c>
      <c r="I33" s="44">
        <v>0</v>
      </c>
      <c r="J33" s="44">
        <v>315</v>
      </c>
      <c r="K33" s="44">
        <f t="shared" si="2"/>
        <v>315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322</v>
      </c>
      <c r="H34" s="44">
        <v>615</v>
      </c>
      <c r="I34" s="44">
        <v>0</v>
      </c>
      <c r="J34" s="44">
        <v>937</v>
      </c>
      <c r="K34" s="44">
        <f t="shared" si="2"/>
        <v>937</v>
      </c>
      <c r="L34" s="98"/>
    </row>
    <row r="35" spans="1:12" ht="15" x14ac:dyDescent="0.25">
      <c r="A35" s="118"/>
      <c r="B35" s="107"/>
      <c r="C35" s="121" t="s">
        <v>186</v>
      </c>
      <c r="D35" s="45">
        <v>1</v>
      </c>
      <c r="E35" s="43">
        <v>0</v>
      </c>
      <c r="F35" s="43">
        <v>1</v>
      </c>
      <c r="G35" s="44">
        <v>4</v>
      </c>
      <c r="H35" s="44">
        <v>0</v>
      </c>
      <c r="I35" s="44">
        <v>0</v>
      </c>
      <c r="J35" s="44">
        <v>5</v>
      </c>
      <c r="K35" s="44">
        <f t="shared" si="2"/>
        <v>5</v>
      </c>
      <c r="L35" s="98"/>
    </row>
    <row r="36" spans="1:12" ht="15" x14ac:dyDescent="0.25">
      <c r="A36" s="118"/>
      <c r="B36" s="107"/>
      <c r="C36" s="121" t="s">
        <v>187</v>
      </c>
      <c r="D36" s="45">
        <v>4325</v>
      </c>
      <c r="E36" s="43">
        <v>469</v>
      </c>
      <c r="F36" s="43">
        <v>4794</v>
      </c>
      <c r="G36" s="44">
        <v>948</v>
      </c>
      <c r="H36" s="44">
        <v>625</v>
      </c>
      <c r="I36" s="44">
        <v>0</v>
      </c>
      <c r="J36" s="44">
        <v>6367</v>
      </c>
      <c r="K36" s="44">
        <f t="shared" si="2"/>
        <v>6367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439</v>
      </c>
      <c r="E38" s="46">
        <f t="shared" si="6"/>
        <v>387</v>
      </c>
      <c r="F38" s="46">
        <f t="shared" si="6"/>
        <v>826</v>
      </c>
      <c r="G38" s="47">
        <f t="shared" si="6"/>
        <v>883</v>
      </c>
      <c r="H38" s="47">
        <f t="shared" si="6"/>
        <v>64</v>
      </c>
      <c r="I38" s="47">
        <f t="shared" si="6"/>
        <v>2068</v>
      </c>
      <c r="J38" s="47">
        <f>SUM(J40:J44)</f>
        <v>3841</v>
      </c>
      <c r="K38" s="47">
        <f t="shared" si="2"/>
        <v>3841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162</v>
      </c>
      <c r="E40" s="43">
        <v>0</v>
      </c>
      <c r="F40" s="43">
        <v>162</v>
      </c>
      <c r="G40" s="44">
        <v>0</v>
      </c>
      <c r="H40" s="44">
        <v>0</v>
      </c>
      <c r="I40" s="44">
        <v>0</v>
      </c>
      <c r="J40" s="44">
        <v>162</v>
      </c>
      <c r="K40" s="44">
        <f t="shared" si="2"/>
        <v>162</v>
      </c>
      <c r="L40" s="98"/>
    </row>
    <row r="41" spans="1:12" ht="14.25" x14ac:dyDescent="0.2">
      <c r="A41" s="120"/>
      <c r="B41" s="109"/>
      <c r="C41" s="108" t="s">
        <v>184</v>
      </c>
      <c r="D41" s="45">
        <v>2</v>
      </c>
      <c r="E41" s="43">
        <v>0</v>
      </c>
      <c r="F41" s="43">
        <v>2</v>
      </c>
      <c r="G41" s="44">
        <v>6</v>
      </c>
      <c r="H41" s="44">
        <v>1</v>
      </c>
      <c r="I41" s="44">
        <v>0</v>
      </c>
      <c r="J41" s="44">
        <v>9</v>
      </c>
      <c r="K41" s="44">
        <f t="shared" si="2"/>
        <v>9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16</v>
      </c>
      <c r="I42" s="44">
        <v>0</v>
      </c>
      <c r="J42" s="44">
        <v>16</v>
      </c>
      <c r="K42" s="44">
        <f t="shared" si="2"/>
        <v>16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1</v>
      </c>
      <c r="H43" s="44">
        <v>0</v>
      </c>
      <c r="I43" s="44">
        <v>0</v>
      </c>
      <c r="J43" s="44">
        <v>1</v>
      </c>
      <c r="K43" s="44">
        <f t="shared" si="2"/>
        <v>1</v>
      </c>
      <c r="L43" s="98"/>
    </row>
    <row r="44" spans="1:12" ht="14.25" x14ac:dyDescent="0.2">
      <c r="B44" s="109"/>
      <c r="C44" s="121" t="s">
        <v>187</v>
      </c>
      <c r="D44" s="45">
        <v>275</v>
      </c>
      <c r="E44" s="43">
        <v>387</v>
      </c>
      <c r="F44" s="43">
        <v>662</v>
      </c>
      <c r="G44" s="44">
        <v>876</v>
      </c>
      <c r="H44" s="44">
        <v>47</v>
      </c>
      <c r="I44" s="44">
        <v>2068</v>
      </c>
      <c r="J44" s="44">
        <v>3653</v>
      </c>
      <c r="K44" s="44">
        <f t="shared" si="2"/>
        <v>3653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29357</v>
      </c>
      <c r="E46" s="58">
        <v>1216</v>
      </c>
      <c r="F46" s="58">
        <v>30347</v>
      </c>
      <c r="G46" s="59">
        <v>4094</v>
      </c>
      <c r="H46" s="59">
        <v>696</v>
      </c>
      <c r="I46" s="59">
        <v>0</v>
      </c>
      <c r="J46" s="59">
        <v>33379</v>
      </c>
      <c r="K46" s="59">
        <f>K48+K55</f>
        <v>33379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29349</v>
      </c>
      <c r="E48" s="58">
        <f t="shared" si="7"/>
        <v>1216</v>
      </c>
      <c r="F48" s="58">
        <f t="shared" si="7"/>
        <v>30339</v>
      </c>
      <c r="G48" s="59">
        <f t="shared" si="7"/>
        <v>4094</v>
      </c>
      <c r="H48" s="59">
        <f t="shared" si="7"/>
        <v>693</v>
      </c>
      <c r="I48" s="59">
        <f t="shared" si="7"/>
        <v>0</v>
      </c>
      <c r="J48" s="59">
        <f>SUM(J49:J53)</f>
        <v>35126</v>
      </c>
      <c r="K48" s="59">
        <f>SUM(K49:K53)</f>
        <v>33368</v>
      </c>
      <c r="L48" s="98"/>
    </row>
    <row r="49" spans="1:12" ht="15" x14ac:dyDescent="0.25">
      <c r="A49" s="105"/>
      <c r="B49" s="107"/>
      <c r="C49" s="117" t="s">
        <v>190</v>
      </c>
      <c r="D49" s="45">
        <v>148</v>
      </c>
      <c r="E49" s="43">
        <v>0</v>
      </c>
      <c r="F49" s="43">
        <v>148</v>
      </c>
      <c r="G49" s="44">
        <v>0</v>
      </c>
      <c r="H49" s="44">
        <v>0</v>
      </c>
      <c r="I49" s="44">
        <v>0</v>
      </c>
      <c r="J49" s="44">
        <f>SUM(F49:I49)</f>
        <v>148</v>
      </c>
      <c r="K49" s="44">
        <v>148</v>
      </c>
      <c r="L49" s="98"/>
    </row>
    <row r="50" spans="1:12" ht="15" x14ac:dyDescent="0.25">
      <c r="A50" s="131"/>
      <c r="B50" s="107"/>
      <c r="C50" s="117" t="s">
        <v>191</v>
      </c>
      <c r="D50" s="45">
        <v>29478</v>
      </c>
      <c r="E50" s="43">
        <v>1119</v>
      </c>
      <c r="F50" s="43">
        <v>30371</v>
      </c>
      <c r="G50" s="44">
        <v>4830</v>
      </c>
      <c r="H50" s="44">
        <v>728</v>
      </c>
      <c r="I50" s="44">
        <v>0</v>
      </c>
      <c r="J50" s="44">
        <f t="shared" ref="J50:J53" si="8">SUM(F50:I50)</f>
        <v>35929</v>
      </c>
      <c r="K50" s="44">
        <v>34171</v>
      </c>
      <c r="L50" s="98"/>
    </row>
    <row r="51" spans="1:12" ht="15" x14ac:dyDescent="0.25">
      <c r="A51" s="105"/>
      <c r="B51" s="107"/>
      <c r="C51" s="117" t="s">
        <v>192</v>
      </c>
      <c r="D51" s="45">
        <v>29</v>
      </c>
      <c r="E51" s="43">
        <v>17</v>
      </c>
      <c r="F51" s="43">
        <v>46</v>
      </c>
      <c r="G51" s="44">
        <v>392</v>
      </c>
      <c r="H51" s="44">
        <v>238</v>
      </c>
      <c r="I51" s="44">
        <v>0</v>
      </c>
      <c r="J51" s="44">
        <f t="shared" si="8"/>
        <v>676</v>
      </c>
      <c r="K51" s="44">
        <v>676</v>
      </c>
      <c r="L51" s="98"/>
    </row>
    <row r="52" spans="1:12" ht="15" x14ac:dyDescent="0.25">
      <c r="A52" s="105"/>
      <c r="B52" s="107"/>
      <c r="C52" s="117" t="s">
        <v>96</v>
      </c>
      <c r="D52" s="45">
        <v>-306</v>
      </c>
      <c r="E52" s="43">
        <v>0</v>
      </c>
      <c r="F52" s="43">
        <v>-306</v>
      </c>
      <c r="G52" s="44">
        <v>-1128</v>
      </c>
      <c r="H52" s="44">
        <v>-301</v>
      </c>
      <c r="I52" s="44">
        <v>0</v>
      </c>
      <c r="J52" s="44">
        <f t="shared" si="8"/>
        <v>-1735</v>
      </c>
      <c r="K52" s="44">
        <v>-1735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80</v>
      </c>
      <c r="F53" s="43">
        <v>80</v>
      </c>
      <c r="G53" s="44">
        <v>0</v>
      </c>
      <c r="H53" s="44">
        <v>28</v>
      </c>
      <c r="I53" s="44">
        <v>0</v>
      </c>
      <c r="J53" s="44">
        <f t="shared" si="8"/>
        <v>108</v>
      </c>
      <c r="K53" s="44">
        <v>108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-42</v>
      </c>
      <c r="F57" s="46">
        <v>-42</v>
      </c>
      <c r="G57" s="47">
        <v>-17</v>
      </c>
      <c r="H57" s="47">
        <v>28</v>
      </c>
      <c r="I57" s="47">
        <v>0</v>
      </c>
      <c r="J57" s="47">
        <v>-31</v>
      </c>
      <c r="K57" s="47">
        <f>J57</f>
        <v>-31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14268</v>
      </c>
      <c r="E59" s="58">
        <v>2217</v>
      </c>
      <c r="F59" s="58">
        <v>16485</v>
      </c>
      <c r="G59" s="59">
        <v>3383</v>
      </c>
      <c r="H59" s="59">
        <v>482</v>
      </c>
      <c r="I59" s="59">
        <v>149899</v>
      </c>
      <c r="J59" s="59">
        <v>170249</v>
      </c>
      <c r="K59" s="59">
        <f>J59</f>
        <v>170249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145936</v>
      </c>
      <c r="J61" s="47">
        <f>SUM(J62:J66)</f>
        <v>145936</v>
      </c>
      <c r="K61" s="47">
        <f t="shared" ref="K61:K66" si="10">J61</f>
        <v>145936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116006</v>
      </c>
      <c r="J62" s="44">
        <v>116006</v>
      </c>
      <c r="K62" s="44">
        <f t="shared" si="10"/>
        <v>116006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6568</v>
      </c>
      <c r="J63" s="44">
        <v>6568</v>
      </c>
      <c r="K63" s="44">
        <f t="shared" si="10"/>
        <v>6568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20432</v>
      </c>
      <c r="J64" s="44">
        <v>20432</v>
      </c>
      <c r="K64" s="44">
        <f t="shared" si="10"/>
        <v>20432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1017</v>
      </c>
      <c r="J65" s="44">
        <v>1017</v>
      </c>
      <c r="K65" s="44">
        <f t="shared" si="10"/>
        <v>1017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1913</v>
      </c>
      <c r="J66" s="44">
        <v>1913</v>
      </c>
      <c r="K66" s="44">
        <f t="shared" si="10"/>
        <v>1913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12881</v>
      </c>
      <c r="E68" s="46">
        <v>1898</v>
      </c>
      <c r="F68" s="46">
        <v>14779</v>
      </c>
      <c r="G68" s="47">
        <v>351</v>
      </c>
      <c r="H68" s="47">
        <v>251</v>
      </c>
      <c r="I68" s="47">
        <v>24</v>
      </c>
      <c r="J68" s="47">
        <v>15405</v>
      </c>
      <c r="K68" s="47">
        <f>J68</f>
        <v>15405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1387</v>
      </c>
      <c r="E70" s="46">
        <f t="shared" si="11"/>
        <v>319</v>
      </c>
      <c r="F70" s="46">
        <f t="shared" si="11"/>
        <v>1706</v>
      </c>
      <c r="G70" s="47">
        <f t="shared" si="11"/>
        <v>3032</v>
      </c>
      <c r="H70" s="47">
        <f t="shared" si="11"/>
        <v>231</v>
      </c>
      <c r="I70" s="47">
        <f t="shared" si="11"/>
        <v>3939</v>
      </c>
      <c r="J70" s="47">
        <f>SUM(J71:J76)</f>
        <v>8908</v>
      </c>
      <c r="K70" s="47">
        <f t="shared" ref="K70:K76" si="12">J70</f>
        <v>8908</v>
      </c>
      <c r="L70" s="98"/>
    </row>
    <row r="71" spans="1:12" ht="15" x14ac:dyDescent="0.25">
      <c r="A71" s="105"/>
      <c r="B71" s="107"/>
      <c r="C71" s="108" t="s">
        <v>208</v>
      </c>
      <c r="D71" s="45">
        <v>18</v>
      </c>
      <c r="E71" s="43">
        <v>0</v>
      </c>
      <c r="F71" s="43">
        <v>18</v>
      </c>
      <c r="G71" s="44">
        <v>13</v>
      </c>
      <c r="H71" s="44">
        <v>57</v>
      </c>
      <c r="I71" s="44">
        <v>2257</v>
      </c>
      <c r="J71" s="44">
        <v>2345</v>
      </c>
      <c r="K71" s="44">
        <f t="shared" si="12"/>
        <v>2345</v>
      </c>
      <c r="L71" s="98"/>
    </row>
    <row r="72" spans="1:12" ht="15" x14ac:dyDescent="0.25">
      <c r="A72" s="105"/>
      <c r="B72" s="107"/>
      <c r="C72" s="108" t="s">
        <v>209</v>
      </c>
      <c r="D72" s="45">
        <v>212</v>
      </c>
      <c r="E72" s="43">
        <v>0</v>
      </c>
      <c r="F72" s="43">
        <v>212</v>
      </c>
      <c r="G72" s="44">
        <v>0</v>
      </c>
      <c r="H72" s="44">
        <v>0</v>
      </c>
      <c r="I72" s="44">
        <v>0</v>
      </c>
      <c r="J72" s="44">
        <v>212</v>
      </c>
      <c r="K72" s="44">
        <f t="shared" si="12"/>
        <v>212</v>
      </c>
      <c r="L72" s="98"/>
    </row>
    <row r="73" spans="1:12" ht="15" x14ac:dyDescent="0.25">
      <c r="A73" s="116"/>
      <c r="B73" s="107"/>
      <c r="C73" s="108" t="s">
        <v>210</v>
      </c>
      <c r="D73" s="45">
        <v>1097</v>
      </c>
      <c r="E73" s="43">
        <v>63</v>
      </c>
      <c r="F73" s="43">
        <v>1160</v>
      </c>
      <c r="G73" s="44">
        <v>86</v>
      </c>
      <c r="H73" s="44">
        <v>0</v>
      </c>
      <c r="I73" s="44">
        <v>1466</v>
      </c>
      <c r="J73" s="44">
        <v>2712</v>
      </c>
      <c r="K73" s="44">
        <f t="shared" si="12"/>
        <v>2712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742</v>
      </c>
      <c r="H74" s="44">
        <v>36</v>
      </c>
      <c r="I74" s="44">
        <v>45</v>
      </c>
      <c r="J74" s="44">
        <v>823</v>
      </c>
      <c r="K74" s="44">
        <f t="shared" si="12"/>
        <v>823</v>
      </c>
      <c r="L74" s="98"/>
    </row>
    <row r="75" spans="1:12" ht="15" x14ac:dyDescent="0.25">
      <c r="A75" s="120"/>
      <c r="B75" s="107"/>
      <c r="C75" s="108" t="s">
        <v>212</v>
      </c>
      <c r="D75" s="45">
        <v>45</v>
      </c>
      <c r="E75" s="43">
        <v>0</v>
      </c>
      <c r="F75" s="43">
        <v>45</v>
      </c>
      <c r="G75" s="44">
        <v>28</v>
      </c>
      <c r="H75" s="44">
        <v>2</v>
      </c>
      <c r="I75" s="44">
        <v>0</v>
      </c>
      <c r="J75" s="44">
        <v>75</v>
      </c>
      <c r="K75" s="44">
        <f t="shared" si="12"/>
        <v>75</v>
      </c>
      <c r="L75" s="98"/>
    </row>
    <row r="76" spans="1:12" ht="15" x14ac:dyDescent="0.25">
      <c r="A76" s="118"/>
      <c r="B76" s="107"/>
      <c r="C76" s="108" t="s">
        <v>205</v>
      </c>
      <c r="D76" s="45">
        <v>15</v>
      </c>
      <c r="E76" s="43">
        <v>256</v>
      </c>
      <c r="F76" s="43">
        <v>271</v>
      </c>
      <c r="G76" s="44">
        <v>2163</v>
      </c>
      <c r="H76" s="44">
        <v>136</v>
      </c>
      <c r="I76" s="44">
        <v>171</v>
      </c>
      <c r="J76" s="44">
        <v>2741</v>
      </c>
      <c r="K76" s="44">
        <f t="shared" si="12"/>
        <v>2741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127963</v>
      </c>
      <c r="E78" s="59">
        <f t="shared" si="13"/>
        <v>1265</v>
      </c>
      <c r="F78" s="59">
        <f t="shared" si="13"/>
        <v>122678</v>
      </c>
      <c r="G78" s="59">
        <f t="shared" si="13"/>
        <v>18705</v>
      </c>
      <c r="H78" s="59">
        <f t="shared" si="13"/>
        <v>12875</v>
      </c>
      <c r="I78" s="59">
        <f t="shared" si="13"/>
        <v>3258</v>
      </c>
      <c r="J78" s="59">
        <f>+J80+J82+J91+J98+J106+J84</f>
        <v>157516</v>
      </c>
      <c r="K78" s="59">
        <v>16000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10</v>
      </c>
      <c r="F80" s="58">
        <v>20</v>
      </c>
      <c r="G80" s="59">
        <v>60</v>
      </c>
      <c r="H80" s="59">
        <v>103</v>
      </c>
      <c r="I80" s="59">
        <v>2</v>
      </c>
      <c r="J80" s="59">
        <v>185</v>
      </c>
      <c r="K80" s="59">
        <f>J80</f>
        <v>185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-26</v>
      </c>
      <c r="E82" s="58">
        <v>0</v>
      </c>
      <c r="F82" s="58">
        <v>-26</v>
      </c>
      <c r="G82" s="59">
        <v>0</v>
      </c>
      <c r="H82" s="59">
        <v>0</v>
      </c>
      <c r="I82" s="59">
        <v>0</v>
      </c>
      <c r="J82" s="59">
        <v>-26</v>
      </c>
      <c r="K82" s="59">
        <f>J82</f>
        <v>-26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116175</v>
      </c>
      <c r="E84" s="58">
        <f t="shared" si="14"/>
        <v>833</v>
      </c>
      <c r="F84" s="58">
        <f t="shared" ref="F84:H84" si="15">SUM(F85:F89)</f>
        <v>110458</v>
      </c>
      <c r="G84" s="59">
        <f t="shared" si="15"/>
        <v>16613</v>
      </c>
      <c r="H84" s="59">
        <f t="shared" si="15"/>
        <v>11227</v>
      </c>
      <c r="I84" s="59">
        <f>SUM(I85:I89)</f>
        <v>3244</v>
      </c>
      <c r="J84" s="59">
        <f>SUM(J85:J89)</f>
        <v>141542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691</v>
      </c>
      <c r="F85" s="43">
        <v>0</v>
      </c>
      <c r="G85" s="44">
        <v>10863</v>
      </c>
      <c r="H85" s="44">
        <v>2140</v>
      </c>
      <c r="I85" s="44">
        <v>9</v>
      </c>
      <c r="J85" s="44">
        <v>13012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5859</v>
      </c>
      <c r="E86" s="43">
        <v>0</v>
      </c>
      <c r="F86" s="43">
        <v>0</v>
      </c>
      <c r="G86" s="44">
        <v>53</v>
      </c>
      <c r="H86" s="44">
        <v>29</v>
      </c>
      <c r="I86" s="44">
        <v>122</v>
      </c>
      <c r="J86" s="44">
        <v>204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69889</v>
      </c>
      <c r="E87" s="43">
        <v>86</v>
      </c>
      <c r="F87" s="43">
        <v>69975</v>
      </c>
      <c r="G87" s="44">
        <v>0</v>
      </c>
      <c r="H87" s="44">
        <v>9058</v>
      </c>
      <c r="I87" s="44">
        <v>2681</v>
      </c>
      <c r="J87" s="44">
        <v>81714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16988</v>
      </c>
      <c r="E88" s="43">
        <v>54</v>
      </c>
      <c r="F88" s="43">
        <v>17042</v>
      </c>
      <c r="G88" s="44">
        <v>5697</v>
      </c>
      <c r="H88" s="44">
        <v>0</v>
      </c>
      <c r="I88" s="44">
        <v>432</v>
      </c>
      <c r="J88" s="44">
        <v>23171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23439</v>
      </c>
      <c r="E89" s="43">
        <v>2</v>
      </c>
      <c r="F89" s="43">
        <v>23441</v>
      </c>
      <c r="G89" s="44">
        <v>0</v>
      </c>
      <c r="H89" s="44">
        <v>0</v>
      </c>
      <c r="I89" s="44">
        <v>0</v>
      </c>
      <c r="J89" s="44">
        <v>23441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907</v>
      </c>
      <c r="E91" s="58">
        <f t="shared" si="16"/>
        <v>128</v>
      </c>
      <c r="F91" s="58">
        <f t="shared" si="16"/>
        <v>1035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1035</v>
      </c>
      <c r="K91" s="59">
        <f t="shared" ref="K91:K96" si="17">J91</f>
        <v>1035</v>
      </c>
      <c r="L91" s="98"/>
    </row>
    <row r="92" spans="1:12" ht="15" x14ac:dyDescent="0.25">
      <c r="B92" s="107"/>
      <c r="C92" s="117" t="s">
        <v>214</v>
      </c>
      <c r="D92" s="45">
        <v>267</v>
      </c>
      <c r="E92" s="43">
        <v>0</v>
      </c>
      <c r="F92" s="43">
        <v>267</v>
      </c>
      <c r="G92" s="44">
        <v>0</v>
      </c>
      <c r="H92" s="44">
        <v>0</v>
      </c>
      <c r="I92" s="44">
        <v>0</v>
      </c>
      <c r="J92" s="44">
        <v>267</v>
      </c>
      <c r="K92" s="44">
        <f t="shared" si="17"/>
        <v>267</v>
      </c>
      <c r="L92" s="98"/>
    </row>
    <row r="93" spans="1:12" ht="15" x14ac:dyDescent="0.25">
      <c r="A93" s="105"/>
      <c r="B93" s="107"/>
      <c r="C93" s="121" t="s">
        <v>215</v>
      </c>
      <c r="D93" s="45">
        <v>410</v>
      </c>
      <c r="E93" s="43">
        <v>16</v>
      </c>
      <c r="F93" s="43">
        <v>426</v>
      </c>
      <c r="G93" s="44">
        <v>0</v>
      </c>
      <c r="H93" s="44">
        <v>0</v>
      </c>
      <c r="I93" s="44">
        <v>0</v>
      </c>
      <c r="J93" s="44">
        <v>426</v>
      </c>
      <c r="K93" s="44">
        <f t="shared" si="17"/>
        <v>426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1</v>
      </c>
      <c r="E95" s="43">
        <v>0</v>
      </c>
      <c r="F95" s="43">
        <v>1</v>
      </c>
      <c r="G95" s="44">
        <v>0</v>
      </c>
      <c r="H95" s="44">
        <v>0</v>
      </c>
      <c r="I95" s="44">
        <v>0</v>
      </c>
      <c r="J95" s="44">
        <v>1</v>
      </c>
      <c r="K95" s="44">
        <f t="shared" si="17"/>
        <v>1</v>
      </c>
      <c r="L95" s="98"/>
    </row>
    <row r="96" spans="1:12" ht="15" x14ac:dyDescent="0.25">
      <c r="A96" s="105"/>
      <c r="B96" s="107"/>
      <c r="C96" s="117" t="s">
        <v>217</v>
      </c>
      <c r="D96" s="45">
        <v>229</v>
      </c>
      <c r="E96" s="43">
        <v>112</v>
      </c>
      <c r="F96" s="43">
        <v>341</v>
      </c>
      <c r="G96" s="44">
        <v>0</v>
      </c>
      <c r="H96" s="44">
        <v>0</v>
      </c>
      <c r="I96" s="44">
        <v>0</v>
      </c>
      <c r="J96" s="44">
        <v>341</v>
      </c>
      <c r="K96" s="44">
        <f t="shared" si="17"/>
        <v>341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1687</v>
      </c>
      <c r="E98" s="58">
        <f t="shared" si="18"/>
        <v>294</v>
      </c>
      <c r="F98" s="58">
        <f t="shared" si="18"/>
        <v>1981</v>
      </c>
      <c r="G98" s="59">
        <f t="shared" si="18"/>
        <v>2032</v>
      </c>
      <c r="H98" s="59">
        <f t="shared" si="18"/>
        <v>1545</v>
      </c>
      <c r="I98" s="59">
        <f>SUM(I99:I104)</f>
        <v>12</v>
      </c>
      <c r="J98" s="59">
        <f>SUM(J99:J104)</f>
        <v>5570</v>
      </c>
      <c r="K98" s="59">
        <f t="shared" ref="K98:K104" si="19">J98</f>
        <v>5570</v>
      </c>
      <c r="L98" s="98"/>
    </row>
    <row r="99" spans="1:12" ht="15" x14ac:dyDescent="0.25">
      <c r="A99" s="116"/>
      <c r="B99" s="107"/>
      <c r="C99" s="140" t="s">
        <v>219</v>
      </c>
      <c r="D99" s="45">
        <v>877</v>
      </c>
      <c r="E99" s="43">
        <v>0</v>
      </c>
      <c r="F99" s="43">
        <v>877</v>
      </c>
      <c r="G99" s="44">
        <v>462</v>
      </c>
      <c r="H99" s="44">
        <v>0</v>
      </c>
      <c r="I99" s="44">
        <v>0</v>
      </c>
      <c r="J99" s="44">
        <v>1339</v>
      </c>
      <c r="K99" s="44">
        <f t="shared" si="19"/>
        <v>1339</v>
      </c>
      <c r="L99" s="98"/>
    </row>
    <row r="100" spans="1:12" ht="15" x14ac:dyDescent="0.25">
      <c r="A100" s="120"/>
      <c r="B100" s="107"/>
      <c r="C100" s="140" t="s">
        <v>220</v>
      </c>
      <c r="D100" s="45">
        <v>246</v>
      </c>
      <c r="E100" s="43">
        <v>0</v>
      </c>
      <c r="F100" s="43">
        <v>246</v>
      </c>
      <c r="G100" s="44">
        <v>0</v>
      </c>
      <c r="H100" s="44">
        <v>0</v>
      </c>
      <c r="I100" s="44">
        <v>0</v>
      </c>
      <c r="J100" s="44">
        <v>246</v>
      </c>
      <c r="K100" s="44">
        <f t="shared" si="19"/>
        <v>246</v>
      </c>
      <c r="L100" s="98"/>
    </row>
    <row r="101" spans="1:12" ht="15" x14ac:dyDescent="0.25">
      <c r="A101" s="118"/>
      <c r="B101" s="107"/>
      <c r="C101" s="140" t="s">
        <v>221</v>
      </c>
      <c r="D101" s="45">
        <v>88</v>
      </c>
      <c r="E101" s="43">
        <v>0</v>
      </c>
      <c r="F101" s="43">
        <v>88</v>
      </c>
      <c r="G101" s="44">
        <v>53</v>
      </c>
      <c r="H101" s="44">
        <v>0</v>
      </c>
      <c r="I101" s="44">
        <v>0</v>
      </c>
      <c r="J101" s="44">
        <v>141</v>
      </c>
      <c r="K101" s="44">
        <f t="shared" si="19"/>
        <v>141</v>
      </c>
      <c r="L101" s="98"/>
    </row>
    <row r="102" spans="1:12" ht="15" x14ac:dyDescent="0.25">
      <c r="A102" s="122"/>
      <c r="B102" s="107"/>
      <c r="C102" s="140" t="s">
        <v>222</v>
      </c>
      <c r="D102" s="45">
        <v>59</v>
      </c>
      <c r="E102" s="43">
        <v>0</v>
      </c>
      <c r="F102" s="43">
        <v>59</v>
      </c>
      <c r="G102" s="44">
        <v>0</v>
      </c>
      <c r="H102" s="44">
        <v>0</v>
      </c>
      <c r="I102" s="44">
        <v>0</v>
      </c>
      <c r="J102" s="44">
        <v>59</v>
      </c>
      <c r="K102" s="44">
        <f t="shared" si="19"/>
        <v>59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417</v>
      </c>
      <c r="E104" s="43">
        <v>294</v>
      </c>
      <c r="F104" s="43">
        <v>711</v>
      </c>
      <c r="G104" s="44">
        <v>1517</v>
      </c>
      <c r="H104" s="44">
        <v>1545</v>
      </c>
      <c r="I104" s="44">
        <v>12</v>
      </c>
      <c r="J104" s="44">
        <v>3785</v>
      </c>
      <c r="K104" s="44">
        <f t="shared" si="19"/>
        <v>3785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9210</v>
      </c>
      <c r="E106" s="58">
        <f t="shared" si="20"/>
        <v>0</v>
      </c>
      <c r="F106" s="58">
        <f t="shared" si="20"/>
        <v>9210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9210</v>
      </c>
      <c r="K106" s="59">
        <f t="shared" ref="K106:K111" si="21">J106</f>
        <v>9210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1255</v>
      </c>
      <c r="E107" s="40">
        <v>0</v>
      </c>
      <c r="F107" s="43">
        <v>1255</v>
      </c>
      <c r="G107" s="41">
        <v>0</v>
      </c>
      <c r="H107" s="41">
        <v>0</v>
      </c>
      <c r="I107" s="41">
        <v>0</v>
      </c>
      <c r="J107" s="44">
        <v>1255</v>
      </c>
      <c r="K107" s="44">
        <f t="shared" si="21"/>
        <v>1255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7371</v>
      </c>
      <c r="E109" s="40">
        <v>0</v>
      </c>
      <c r="F109" s="43">
        <v>7371</v>
      </c>
      <c r="G109" s="41">
        <v>0</v>
      </c>
      <c r="H109" s="41">
        <v>0</v>
      </c>
      <c r="I109" s="41">
        <v>0</v>
      </c>
      <c r="J109" s="44">
        <v>7371</v>
      </c>
      <c r="K109" s="44">
        <f t="shared" si="21"/>
        <v>7371</v>
      </c>
      <c r="L109" s="98"/>
    </row>
    <row r="110" spans="1:12" ht="14.25" x14ac:dyDescent="0.2">
      <c r="B110" s="109"/>
      <c r="C110" s="141" t="s">
        <v>324</v>
      </c>
      <c r="D110" s="45">
        <v>584</v>
      </c>
      <c r="E110" s="40">
        <v>0</v>
      </c>
      <c r="F110" s="43">
        <v>584</v>
      </c>
      <c r="G110" s="41">
        <v>0</v>
      </c>
      <c r="H110" s="41">
        <v>0</v>
      </c>
      <c r="I110" s="41">
        <v>0</v>
      </c>
      <c r="J110" s="44">
        <v>584</v>
      </c>
      <c r="K110" s="44">
        <f t="shared" si="21"/>
        <v>584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1417</v>
      </c>
      <c r="E113" s="58">
        <v>1214</v>
      </c>
      <c r="F113" s="58">
        <v>2631</v>
      </c>
      <c r="G113" s="59">
        <v>100952</v>
      </c>
      <c r="H113" s="59">
        <v>12651</v>
      </c>
      <c r="I113" s="59">
        <v>3312</v>
      </c>
      <c r="J113" s="59">
        <v>119546</v>
      </c>
      <c r="K113" s="59">
        <f>J113</f>
        <v>119546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886</v>
      </c>
      <c r="E115" s="46">
        <f t="shared" si="22"/>
        <v>651</v>
      </c>
      <c r="F115" s="46">
        <f t="shared" si="22"/>
        <v>1537</v>
      </c>
      <c r="G115" s="47">
        <f t="shared" si="22"/>
        <v>74888</v>
      </c>
      <c r="H115" s="47">
        <f t="shared" si="22"/>
        <v>11933</v>
      </c>
      <c r="I115" s="47">
        <f>SUM(I116:I119)</f>
        <v>2775</v>
      </c>
      <c r="J115" s="47">
        <f>SUM(J116:J119)</f>
        <v>91133</v>
      </c>
      <c r="K115" s="47">
        <f>J115</f>
        <v>91133</v>
      </c>
      <c r="L115" s="98"/>
    </row>
    <row r="116" spans="1:12" ht="15" x14ac:dyDescent="0.25">
      <c r="B116" s="124"/>
      <c r="C116" s="117" t="s">
        <v>232</v>
      </c>
      <c r="D116" s="45">
        <v>205</v>
      </c>
      <c r="E116" s="43">
        <v>2</v>
      </c>
      <c r="F116" s="43">
        <v>207</v>
      </c>
      <c r="G116" s="44">
        <v>42105</v>
      </c>
      <c r="H116" s="44">
        <v>824</v>
      </c>
      <c r="I116" s="44">
        <v>1212</v>
      </c>
      <c r="J116" s="44">
        <v>44348</v>
      </c>
      <c r="K116" s="44">
        <f>J116</f>
        <v>44348</v>
      </c>
      <c r="L116" s="98"/>
    </row>
    <row r="117" spans="1:12" ht="15" x14ac:dyDescent="0.25">
      <c r="A117" s="105"/>
      <c r="B117" s="124"/>
      <c r="C117" s="117" t="s">
        <v>233</v>
      </c>
      <c r="D117" s="45">
        <v>55</v>
      </c>
      <c r="E117" s="43">
        <v>78</v>
      </c>
      <c r="F117" s="43">
        <v>133</v>
      </c>
      <c r="G117" s="44">
        <v>2470</v>
      </c>
      <c r="H117" s="44">
        <v>3601</v>
      </c>
      <c r="I117" s="44">
        <v>1554</v>
      </c>
      <c r="J117" s="44">
        <v>7758</v>
      </c>
      <c r="K117" s="44">
        <f>J117</f>
        <v>7758</v>
      </c>
      <c r="L117" s="98"/>
    </row>
    <row r="118" spans="1:12" ht="15" x14ac:dyDescent="0.25">
      <c r="A118" s="105"/>
      <c r="B118" s="124"/>
      <c r="C118" s="117" t="s">
        <v>234</v>
      </c>
      <c r="D118" s="45">
        <v>498</v>
      </c>
      <c r="E118" s="43">
        <v>108</v>
      </c>
      <c r="F118" s="43">
        <v>606</v>
      </c>
      <c r="G118" s="44">
        <v>29209</v>
      </c>
      <c r="H118" s="44">
        <v>1920</v>
      </c>
      <c r="I118" s="44">
        <v>9</v>
      </c>
      <c r="J118" s="44">
        <v>31744</v>
      </c>
      <c r="K118" s="44">
        <f>J118</f>
        <v>31744</v>
      </c>
      <c r="L118" s="98"/>
    </row>
    <row r="119" spans="1:12" ht="15" x14ac:dyDescent="0.25">
      <c r="A119" s="131"/>
      <c r="B119" s="124"/>
      <c r="C119" s="117" t="s">
        <v>235</v>
      </c>
      <c r="D119" s="45">
        <v>128</v>
      </c>
      <c r="E119" s="43">
        <v>463</v>
      </c>
      <c r="F119" s="43">
        <v>591</v>
      </c>
      <c r="G119" s="44">
        <v>1104</v>
      </c>
      <c r="H119" s="44">
        <v>5588</v>
      </c>
      <c r="I119" s="44">
        <v>0</v>
      </c>
      <c r="J119" s="44">
        <v>7283</v>
      </c>
      <c r="K119" s="44">
        <f>J119</f>
        <v>7283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531</v>
      </c>
      <c r="E121" s="58">
        <f t="shared" si="23"/>
        <v>563</v>
      </c>
      <c r="F121" s="58">
        <f t="shared" si="23"/>
        <v>1094</v>
      </c>
      <c r="G121" s="59">
        <f t="shared" si="23"/>
        <v>26064</v>
      </c>
      <c r="H121" s="59">
        <f t="shared" si="23"/>
        <v>718</v>
      </c>
      <c r="I121" s="59">
        <f>+I122+I128+I132+I135</f>
        <v>537</v>
      </c>
      <c r="J121" s="59">
        <f>+J122+J128+J132+J135</f>
        <v>28413</v>
      </c>
      <c r="K121" s="59">
        <f t="shared" ref="K121:K136" si="24">J121</f>
        <v>28413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551</v>
      </c>
      <c r="F122" s="43">
        <f t="shared" ref="F122:H122" si="26">SUM(F123:F127)</f>
        <v>551</v>
      </c>
      <c r="G122" s="44">
        <f t="shared" si="26"/>
        <v>15395</v>
      </c>
      <c r="H122" s="44">
        <f t="shared" si="26"/>
        <v>0</v>
      </c>
      <c r="I122" s="44">
        <f>SUM(I123:I127)</f>
        <v>394</v>
      </c>
      <c r="J122" s="44">
        <f>SUM(J123:J127)</f>
        <v>16340</v>
      </c>
      <c r="K122" s="44">
        <f t="shared" si="24"/>
        <v>16340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58</v>
      </c>
      <c r="F123" s="43">
        <v>58</v>
      </c>
      <c r="G123" s="44">
        <v>147</v>
      </c>
      <c r="H123" s="44">
        <v>0</v>
      </c>
      <c r="I123" s="44">
        <v>10</v>
      </c>
      <c r="J123" s="44">
        <v>215</v>
      </c>
      <c r="K123" s="44">
        <f t="shared" si="24"/>
        <v>215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47</v>
      </c>
      <c r="H124" s="44">
        <v>0</v>
      </c>
      <c r="I124" s="44">
        <v>61</v>
      </c>
      <c r="J124" s="44">
        <v>108</v>
      </c>
      <c r="K124" s="44">
        <f t="shared" si="24"/>
        <v>108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490</v>
      </c>
      <c r="F125" s="43">
        <v>490</v>
      </c>
      <c r="G125" s="44">
        <v>9952</v>
      </c>
      <c r="H125" s="44">
        <v>0</v>
      </c>
      <c r="I125" s="44">
        <v>48</v>
      </c>
      <c r="J125" s="44">
        <v>10490</v>
      </c>
      <c r="K125" s="44">
        <f t="shared" si="24"/>
        <v>10490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5218</v>
      </c>
      <c r="H126" s="44">
        <v>0</v>
      </c>
      <c r="I126" s="44">
        <v>274</v>
      </c>
      <c r="J126" s="44">
        <v>5492</v>
      </c>
      <c r="K126" s="44">
        <f t="shared" si="24"/>
        <v>5492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3</v>
      </c>
      <c r="F127" s="43">
        <v>3</v>
      </c>
      <c r="G127" s="44">
        <v>31</v>
      </c>
      <c r="H127" s="44">
        <v>0</v>
      </c>
      <c r="I127" s="44">
        <v>1</v>
      </c>
      <c r="J127" s="44">
        <v>35</v>
      </c>
      <c r="K127" s="44">
        <f t="shared" si="24"/>
        <v>35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485</v>
      </c>
      <c r="E128" s="43">
        <f t="shared" si="27"/>
        <v>12</v>
      </c>
      <c r="F128" s="43">
        <f t="shared" si="27"/>
        <v>497</v>
      </c>
      <c r="G128" s="44">
        <f t="shared" si="27"/>
        <v>3534</v>
      </c>
      <c r="H128" s="44">
        <f t="shared" si="27"/>
        <v>713</v>
      </c>
      <c r="I128" s="44">
        <f>SUM(I129:I131)</f>
        <v>143</v>
      </c>
      <c r="J128" s="44">
        <f>SUM(J129:J131)</f>
        <v>4887</v>
      </c>
      <c r="K128" s="44">
        <f t="shared" si="24"/>
        <v>4887</v>
      </c>
      <c r="L128" s="98"/>
    </row>
    <row r="129" spans="1:12" ht="14.25" x14ac:dyDescent="0.2">
      <c r="A129" s="118"/>
      <c r="B129" s="109"/>
      <c r="C129" s="121" t="s">
        <v>245</v>
      </c>
      <c r="D129" s="45">
        <v>417</v>
      </c>
      <c r="E129" s="43">
        <v>0</v>
      </c>
      <c r="F129" s="43">
        <v>417</v>
      </c>
      <c r="G129" s="44">
        <v>147</v>
      </c>
      <c r="H129" s="44">
        <v>111</v>
      </c>
      <c r="I129" s="44">
        <v>0</v>
      </c>
      <c r="J129" s="44">
        <v>675</v>
      </c>
      <c r="K129" s="44">
        <f t="shared" si="24"/>
        <v>675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2171</v>
      </c>
      <c r="H130" s="44">
        <v>448</v>
      </c>
      <c r="I130" s="44">
        <v>98</v>
      </c>
      <c r="J130" s="44">
        <v>2717</v>
      </c>
      <c r="K130" s="44">
        <f t="shared" si="24"/>
        <v>2717</v>
      </c>
      <c r="L130" s="98"/>
    </row>
    <row r="131" spans="1:12" ht="14.25" x14ac:dyDescent="0.2">
      <c r="A131" s="118"/>
      <c r="B131" s="109"/>
      <c r="C131" s="108" t="s">
        <v>243</v>
      </c>
      <c r="D131" s="45">
        <v>68</v>
      </c>
      <c r="E131" s="43">
        <v>12</v>
      </c>
      <c r="F131" s="43">
        <v>80</v>
      </c>
      <c r="G131" s="44">
        <v>1216</v>
      </c>
      <c r="H131" s="44">
        <v>154</v>
      </c>
      <c r="I131" s="44">
        <v>45</v>
      </c>
      <c r="J131" s="44">
        <v>1495</v>
      </c>
      <c r="K131" s="44">
        <f t="shared" si="24"/>
        <v>1495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46</v>
      </c>
      <c r="E132" s="43">
        <f t="shared" si="28"/>
        <v>0</v>
      </c>
      <c r="F132" s="43">
        <f t="shared" si="28"/>
        <v>46</v>
      </c>
      <c r="G132" s="44">
        <f t="shared" si="28"/>
        <v>7131</v>
      </c>
      <c r="H132" s="44">
        <f t="shared" si="28"/>
        <v>4</v>
      </c>
      <c r="I132" s="44">
        <f>SUM(I133:I134)</f>
        <v>0</v>
      </c>
      <c r="J132" s="44">
        <f>SUM(J133:J134)</f>
        <v>7181</v>
      </c>
      <c r="K132" s="44">
        <f t="shared" si="24"/>
        <v>7181</v>
      </c>
      <c r="L132" s="98"/>
    </row>
    <row r="133" spans="1:12" ht="14.25" x14ac:dyDescent="0.2">
      <c r="A133" s="116"/>
      <c r="B133" s="109"/>
      <c r="C133" s="121" t="s">
        <v>248</v>
      </c>
      <c r="D133" s="45">
        <v>20</v>
      </c>
      <c r="E133" s="43">
        <v>0</v>
      </c>
      <c r="F133" s="43">
        <v>20</v>
      </c>
      <c r="G133" s="44">
        <v>6096</v>
      </c>
      <c r="H133" s="44">
        <v>0</v>
      </c>
      <c r="I133" s="44">
        <v>0</v>
      </c>
      <c r="J133" s="44">
        <v>6116</v>
      </c>
      <c r="K133" s="44">
        <f t="shared" si="24"/>
        <v>6116</v>
      </c>
      <c r="L133" s="98"/>
    </row>
    <row r="134" spans="1:12" ht="14.25" x14ac:dyDescent="0.2">
      <c r="B134" s="109"/>
      <c r="C134" s="108" t="s">
        <v>243</v>
      </c>
      <c r="D134" s="45">
        <v>26</v>
      </c>
      <c r="E134" s="43">
        <v>0</v>
      </c>
      <c r="F134" s="43">
        <v>26</v>
      </c>
      <c r="G134" s="44">
        <v>1035</v>
      </c>
      <c r="H134" s="44">
        <v>4</v>
      </c>
      <c r="I134" s="44">
        <v>0</v>
      </c>
      <c r="J134" s="44">
        <v>1065</v>
      </c>
      <c r="K134" s="44">
        <f t="shared" si="24"/>
        <v>1065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4</v>
      </c>
      <c r="H135" s="44">
        <f t="shared" si="29"/>
        <v>1</v>
      </c>
      <c r="I135" s="44">
        <f>+I136</f>
        <v>0</v>
      </c>
      <c r="J135" s="44">
        <f>+J136</f>
        <v>5</v>
      </c>
      <c r="K135" s="44">
        <f t="shared" si="24"/>
        <v>5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4</v>
      </c>
      <c r="H136" s="44">
        <v>1</v>
      </c>
      <c r="I136" s="44">
        <v>0</v>
      </c>
      <c r="J136" s="44">
        <v>5</v>
      </c>
      <c r="K136" s="44">
        <f t="shared" si="24"/>
        <v>5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29119</v>
      </c>
      <c r="E138" s="58">
        <v>9378</v>
      </c>
      <c r="F138" s="58">
        <v>38497</v>
      </c>
      <c r="G138" s="59">
        <v>125571</v>
      </c>
      <c r="H138" s="59">
        <v>40832</v>
      </c>
      <c r="I138" s="59">
        <v>4417</v>
      </c>
      <c r="J138" s="59">
        <v>209317</v>
      </c>
      <c r="K138" s="59">
        <f>J138</f>
        <v>209317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1417</v>
      </c>
      <c r="E140" s="46">
        <v>1214</v>
      </c>
      <c r="F140" s="46">
        <v>2631</v>
      </c>
      <c r="G140" s="47">
        <v>100952</v>
      </c>
      <c r="H140" s="47">
        <v>12651</v>
      </c>
      <c r="I140" s="47">
        <v>3312</v>
      </c>
      <c r="J140" s="47">
        <v>119546</v>
      </c>
      <c r="K140" s="47">
        <f>J140</f>
        <v>119546</v>
      </c>
      <c r="L140" s="98"/>
    </row>
    <row r="141" spans="1:12" ht="14.25" x14ac:dyDescent="0.2">
      <c r="A141" s="131"/>
      <c r="B141" s="109"/>
      <c r="C141" s="117" t="s">
        <v>254</v>
      </c>
      <c r="D141" s="45">
        <v>1417</v>
      </c>
      <c r="E141" s="43">
        <v>1214</v>
      </c>
      <c r="F141" s="43">
        <v>2631</v>
      </c>
      <c r="G141" s="44">
        <v>100952</v>
      </c>
      <c r="H141" s="44">
        <v>12651</v>
      </c>
      <c r="I141" s="44">
        <v>3312</v>
      </c>
      <c r="J141" s="44">
        <v>119546</v>
      </c>
      <c r="K141" s="44">
        <f>J141</f>
        <v>119546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27702</v>
      </c>
      <c r="E143" s="46">
        <f t="shared" si="30"/>
        <v>8164</v>
      </c>
      <c r="F143" s="46">
        <f t="shared" si="30"/>
        <v>35866</v>
      </c>
      <c r="G143" s="47">
        <f t="shared" si="30"/>
        <v>24619</v>
      </c>
      <c r="H143" s="47">
        <f t="shared" si="30"/>
        <v>28181</v>
      </c>
      <c r="I143" s="47">
        <f>SUM(I144:I148)</f>
        <v>1105</v>
      </c>
      <c r="J143" s="47">
        <f>SUM(J144:J148)</f>
        <v>89771</v>
      </c>
      <c r="K143" s="47">
        <f t="shared" ref="K143:K148" si="31">J143</f>
        <v>89771</v>
      </c>
      <c r="L143" s="98"/>
    </row>
    <row r="144" spans="1:12" ht="14.25" x14ac:dyDescent="0.2">
      <c r="A144" s="116"/>
      <c r="B144" s="109"/>
      <c r="C144" s="121" t="s">
        <v>257</v>
      </c>
      <c r="D144" s="45">
        <v>29807</v>
      </c>
      <c r="E144" s="43">
        <v>13182</v>
      </c>
      <c r="F144" s="43">
        <v>42989</v>
      </c>
      <c r="G144" s="44">
        <v>111177</v>
      </c>
      <c r="H144" s="44">
        <v>47557</v>
      </c>
      <c r="I144" s="44">
        <v>3956</v>
      </c>
      <c r="J144" s="44">
        <v>205679</v>
      </c>
      <c r="K144" s="44">
        <f t="shared" si="31"/>
        <v>205679</v>
      </c>
      <c r="L144" s="98"/>
    </row>
    <row r="145" spans="1:12" ht="14.25" x14ac:dyDescent="0.2">
      <c r="A145" s="116"/>
      <c r="B145" s="109"/>
      <c r="C145" s="117" t="s">
        <v>258</v>
      </c>
      <c r="D145" s="45">
        <v>-347</v>
      </c>
      <c r="E145" s="43">
        <v>-2000</v>
      </c>
      <c r="F145" s="43">
        <v>-2347</v>
      </c>
      <c r="G145" s="44">
        <v>-4269</v>
      </c>
      <c r="H145" s="44">
        <v>-4932</v>
      </c>
      <c r="I145" s="44">
        <v>-63</v>
      </c>
      <c r="J145" s="44">
        <v>-11611</v>
      </c>
      <c r="K145" s="44">
        <f t="shared" si="31"/>
        <v>-11611</v>
      </c>
      <c r="L145" s="98"/>
    </row>
    <row r="146" spans="1:12" ht="14.25" x14ac:dyDescent="0.2">
      <c r="A146" s="120"/>
      <c r="B146" s="109"/>
      <c r="C146" s="121" t="s">
        <v>259</v>
      </c>
      <c r="D146" s="45">
        <v>-90</v>
      </c>
      <c r="E146" s="43">
        <v>-2121</v>
      </c>
      <c r="F146" s="43">
        <v>-2211</v>
      </c>
      <c r="G146" s="44">
        <v>-4935</v>
      </c>
      <c r="H146" s="44">
        <v>-350</v>
      </c>
      <c r="I146" s="44">
        <v>-9</v>
      </c>
      <c r="J146" s="44">
        <v>-7505</v>
      </c>
      <c r="K146" s="44">
        <f t="shared" si="31"/>
        <v>-7505</v>
      </c>
      <c r="L146" s="98"/>
    </row>
    <row r="147" spans="1:12" ht="14.25" x14ac:dyDescent="0.2">
      <c r="A147" s="118"/>
      <c r="B147" s="109"/>
      <c r="C147" s="117" t="s">
        <v>260</v>
      </c>
      <c r="D147" s="45">
        <v>-782</v>
      </c>
      <c r="E147" s="43">
        <v>-246</v>
      </c>
      <c r="F147" s="43">
        <v>-1028</v>
      </c>
      <c r="G147" s="44">
        <v>-2466</v>
      </c>
      <c r="H147" s="44">
        <v>-2161</v>
      </c>
      <c r="I147" s="44">
        <v>-4</v>
      </c>
      <c r="J147" s="44">
        <v>-5659</v>
      </c>
      <c r="K147" s="44">
        <f t="shared" si="31"/>
        <v>-5659</v>
      </c>
      <c r="L147" s="98"/>
    </row>
    <row r="148" spans="1:12" ht="14.25" x14ac:dyDescent="0.2">
      <c r="A148" s="122"/>
      <c r="B148" s="109"/>
      <c r="C148" s="156" t="s">
        <v>261</v>
      </c>
      <c r="D148" s="45">
        <v>-886</v>
      </c>
      <c r="E148" s="43">
        <v>-651</v>
      </c>
      <c r="F148" s="43">
        <v>-1537</v>
      </c>
      <c r="G148" s="44">
        <v>-74888</v>
      </c>
      <c r="H148" s="44">
        <v>-11933</v>
      </c>
      <c r="I148" s="44">
        <v>-2775</v>
      </c>
      <c r="J148" s="44">
        <v>-91133</v>
      </c>
      <c r="K148" s="44">
        <f t="shared" si="31"/>
        <v>-91133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7421</v>
      </c>
      <c r="E150" s="58">
        <f t="shared" si="32"/>
        <v>2270</v>
      </c>
      <c r="F150" s="58">
        <f t="shared" si="32"/>
        <v>5940</v>
      </c>
      <c r="G150" s="59">
        <f t="shared" si="32"/>
        <v>4581</v>
      </c>
      <c r="H150" s="59">
        <f t="shared" si="32"/>
        <v>713</v>
      </c>
      <c r="I150" s="59">
        <f>+I152+I164+I174</f>
        <v>63</v>
      </c>
      <c r="J150" s="59">
        <f>+J152+J164+J174</f>
        <v>11297</v>
      </c>
      <c r="K150" s="59">
        <v>7749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1263</v>
      </c>
      <c r="E152" s="46">
        <f t="shared" si="33"/>
        <v>370</v>
      </c>
      <c r="F152" s="46">
        <f t="shared" ref="F152:H152" si="34">SUM(F154:F162)</f>
        <v>1633</v>
      </c>
      <c r="G152" s="47">
        <f t="shared" si="34"/>
        <v>2495</v>
      </c>
      <c r="H152" s="47">
        <f t="shared" si="34"/>
        <v>460</v>
      </c>
      <c r="I152" s="47">
        <f>SUM(I154:I162)</f>
        <v>0</v>
      </c>
      <c r="J152" s="47">
        <f>SUM(J154:J162)</f>
        <v>4588</v>
      </c>
      <c r="K152" s="47">
        <f>J152</f>
        <v>4588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672</v>
      </c>
      <c r="E154" s="43">
        <v>11</v>
      </c>
      <c r="F154" s="43">
        <v>683</v>
      </c>
      <c r="G154" s="44">
        <v>64</v>
      </c>
      <c r="H154" s="44">
        <v>21</v>
      </c>
      <c r="I154" s="44">
        <v>0</v>
      </c>
      <c r="J154" s="44">
        <v>768</v>
      </c>
      <c r="K154" s="44">
        <f>J154</f>
        <v>768</v>
      </c>
      <c r="L154" s="98"/>
    </row>
    <row r="155" spans="1:12" ht="15" x14ac:dyDescent="0.25">
      <c r="B155" s="107"/>
      <c r="C155" s="108" t="s">
        <v>265</v>
      </c>
      <c r="D155" s="45">
        <v>0</v>
      </c>
      <c r="E155" s="43">
        <v>0</v>
      </c>
      <c r="F155" s="43">
        <v>0</v>
      </c>
      <c r="G155" s="44">
        <v>71</v>
      </c>
      <c r="H155" s="44">
        <v>4</v>
      </c>
      <c r="I155" s="44">
        <v>0</v>
      </c>
      <c r="J155" s="44">
        <v>75</v>
      </c>
      <c r="K155" s="44">
        <f t="shared" ref="K155:K157" si="35">J155</f>
        <v>75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4</v>
      </c>
      <c r="H156" s="44">
        <v>214</v>
      </c>
      <c r="I156" s="44">
        <v>0</v>
      </c>
      <c r="J156" s="44">
        <v>218</v>
      </c>
      <c r="K156" s="44">
        <f t="shared" si="35"/>
        <v>218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6</v>
      </c>
      <c r="H157" s="44">
        <v>0</v>
      </c>
      <c r="I157" s="44">
        <v>0</v>
      </c>
      <c r="J157" s="44">
        <v>6</v>
      </c>
      <c r="K157" s="44">
        <f t="shared" si="35"/>
        <v>6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178</v>
      </c>
      <c r="E159" s="43">
        <v>200</v>
      </c>
      <c r="F159" s="43">
        <v>378</v>
      </c>
      <c r="G159" s="44">
        <v>1727</v>
      </c>
      <c r="H159" s="44">
        <v>73</v>
      </c>
      <c r="I159" s="44">
        <v>0</v>
      </c>
      <c r="J159" s="44">
        <v>2178</v>
      </c>
      <c r="K159" s="44">
        <f>J159</f>
        <v>2178</v>
      </c>
      <c r="L159" s="98"/>
    </row>
    <row r="160" spans="1:12" ht="15" x14ac:dyDescent="0.25">
      <c r="A160" s="105"/>
      <c r="B160" s="107"/>
      <c r="C160" s="157" t="s">
        <v>270</v>
      </c>
      <c r="D160" s="45">
        <v>275</v>
      </c>
      <c r="E160" s="43">
        <v>109</v>
      </c>
      <c r="F160" s="43">
        <v>384</v>
      </c>
      <c r="G160" s="44">
        <v>609</v>
      </c>
      <c r="H160" s="44">
        <v>146</v>
      </c>
      <c r="I160" s="44">
        <v>0</v>
      </c>
      <c r="J160" s="44">
        <v>1139</v>
      </c>
      <c r="K160" s="44">
        <f t="shared" ref="K160:K162" si="36">J160</f>
        <v>1139</v>
      </c>
      <c r="L160" s="98"/>
    </row>
    <row r="161" spans="1:12" ht="15" x14ac:dyDescent="0.25">
      <c r="B161" s="107"/>
      <c r="C161" s="157" t="s">
        <v>271</v>
      </c>
      <c r="D161" s="45">
        <v>138</v>
      </c>
      <c r="E161" s="43">
        <v>50</v>
      </c>
      <c r="F161" s="43">
        <v>188</v>
      </c>
      <c r="G161" s="44">
        <v>14</v>
      </c>
      <c r="H161" s="44">
        <v>2</v>
      </c>
      <c r="I161" s="44">
        <v>0</v>
      </c>
      <c r="J161" s="44">
        <v>204</v>
      </c>
      <c r="K161" s="44">
        <f t="shared" si="36"/>
        <v>204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788</v>
      </c>
      <c r="E164" s="46">
        <f t="shared" si="37"/>
        <v>1523</v>
      </c>
      <c r="F164" s="46">
        <f t="shared" si="37"/>
        <v>2311</v>
      </c>
      <c r="G164" s="47">
        <f t="shared" si="37"/>
        <v>718</v>
      </c>
      <c r="H164" s="47">
        <f t="shared" si="37"/>
        <v>69</v>
      </c>
      <c r="I164" s="47">
        <f>SUM(I165:I172)</f>
        <v>63</v>
      </c>
      <c r="J164" s="47">
        <f>SUM(J165:J172)</f>
        <v>3161</v>
      </c>
      <c r="K164" s="47">
        <f>J164</f>
        <v>3161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1273</v>
      </c>
      <c r="F165" s="43">
        <v>1273</v>
      </c>
      <c r="G165" s="44">
        <v>271</v>
      </c>
      <c r="H165" s="44">
        <v>0</v>
      </c>
      <c r="I165" s="44">
        <v>0</v>
      </c>
      <c r="J165" s="44">
        <v>1544</v>
      </c>
      <c r="K165" s="44">
        <f>J165</f>
        <v>1544</v>
      </c>
      <c r="L165" s="98"/>
    </row>
    <row r="166" spans="1:12" ht="15" x14ac:dyDescent="0.25">
      <c r="A166" s="131"/>
      <c r="B166" s="107"/>
      <c r="C166" s="140" t="s">
        <v>272</v>
      </c>
      <c r="D166" s="45">
        <v>478</v>
      </c>
      <c r="E166" s="43">
        <v>0</v>
      </c>
      <c r="F166" s="43">
        <v>478</v>
      </c>
      <c r="G166" s="44">
        <v>0</v>
      </c>
      <c r="H166" s="44">
        <v>0</v>
      </c>
      <c r="I166" s="44">
        <v>0</v>
      </c>
      <c r="J166" s="44">
        <v>478</v>
      </c>
      <c r="K166" s="44">
        <f t="shared" ref="K166:K172" si="38">J166</f>
        <v>478</v>
      </c>
      <c r="L166" s="98"/>
    </row>
    <row r="167" spans="1:12" ht="15" x14ac:dyDescent="0.25">
      <c r="A167" s="105"/>
      <c r="B167" s="107"/>
      <c r="C167" s="140" t="s">
        <v>353</v>
      </c>
      <c r="D167" s="45">
        <v>40</v>
      </c>
      <c r="E167" s="43">
        <v>118</v>
      </c>
      <c r="F167" s="43">
        <v>158</v>
      </c>
      <c r="G167" s="44">
        <v>20</v>
      </c>
      <c r="H167" s="44">
        <v>0</v>
      </c>
      <c r="I167" s="44">
        <v>0</v>
      </c>
      <c r="J167" s="44">
        <v>178</v>
      </c>
      <c r="K167" s="44">
        <f t="shared" si="38"/>
        <v>178</v>
      </c>
      <c r="L167" s="98"/>
    </row>
    <row r="168" spans="1:12" ht="15" x14ac:dyDescent="0.25">
      <c r="A168" s="105"/>
      <c r="B168" s="107"/>
      <c r="C168" s="140" t="s">
        <v>322</v>
      </c>
      <c r="D168" s="45">
        <v>48</v>
      </c>
      <c r="E168" s="43">
        <v>0</v>
      </c>
      <c r="F168" s="43">
        <v>48</v>
      </c>
      <c r="G168" s="44">
        <v>0</v>
      </c>
      <c r="H168" s="44">
        <v>0</v>
      </c>
      <c r="I168" s="44">
        <v>0</v>
      </c>
      <c r="J168" s="44">
        <v>48</v>
      </c>
      <c r="K168" s="44">
        <f t="shared" si="38"/>
        <v>48</v>
      </c>
      <c r="L168" s="98"/>
    </row>
    <row r="169" spans="1:12" ht="15" x14ac:dyDescent="0.25">
      <c r="A169" s="116"/>
      <c r="B169" s="107"/>
      <c r="C169" s="140" t="s">
        <v>354</v>
      </c>
      <c r="D169" s="45">
        <v>174</v>
      </c>
      <c r="E169" s="43">
        <v>132</v>
      </c>
      <c r="F169" s="43">
        <v>306</v>
      </c>
      <c r="G169" s="44">
        <v>415</v>
      </c>
      <c r="H169" s="44">
        <v>3</v>
      </c>
      <c r="I169" s="44">
        <v>0</v>
      </c>
      <c r="J169" s="44">
        <v>724</v>
      </c>
      <c r="K169" s="44">
        <f t="shared" si="38"/>
        <v>724</v>
      </c>
      <c r="L169" s="98"/>
    </row>
    <row r="170" spans="1:12" ht="15" x14ac:dyDescent="0.25">
      <c r="A170" s="120"/>
      <c r="B170" s="107"/>
      <c r="C170" s="140" t="s">
        <v>273</v>
      </c>
      <c r="D170" s="45">
        <v>0</v>
      </c>
      <c r="E170" s="43">
        <v>0</v>
      </c>
      <c r="F170" s="43">
        <v>0</v>
      </c>
      <c r="G170" s="44">
        <v>10</v>
      </c>
      <c r="H170" s="44">
        <v>3</v>
      </c>
      <c r="I170" s="44">
        <v>0</v>
      </c>
      <c r="J170" s="44">
        <v>13</v>
      </c>
      <c r="K170" s="44">
        <f t="shared" si="38"/>
        <v>13</v>
      </c>
      <c r="L170" s="98"/>
    </row>
    <row r="171" spans="1:12" ht="15" x14ac:dyDescent="0.25">
      <c r="A171" s="118"/>
      <c r="B171" s="107"/>
      <c r="C171" s="140" t="s">
        <v>274</v>
      </c>
      <c r="D171" s="45">
        <v>48</v>
      </c>
      <c r="E171" s="43">
        <v>0</v>
      </c>
      <c r="F171" s="43">
        <v>48</v>
      </c>
      <c r="G171" s="44">
        <v>0</v>
      </c>
      <c r="H171" s="44">
        <v>0</v>
      </c>
      <c r="I171" s="44">
        <v>0</v>
      </c>
      <c r="J171" s="44">
        <v>48</v>
      </c>
      <c r="K171" s="44">
        <f t="shared" si="38"/>
        <v>48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2</v>
      </c>
      <c r="H172" s="44">
        <v>63</v>
      </c>
      <c r="I172" s="44">
        <v>63</v>
      </c>
      <c r="J172" s="44">
        <v>128</v>
      </c>
      <c r="K172" s="44">
        <f t="shared" si="38"/>
        <v>128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5370</v>
      </c>
      <c r="E174" s="58">
        <f t="shared" si="39"/>
        <v>377</v>
      </c>
      <c r="F174" s="58">
        <f t="shared" si="39"/>
        <v>1996</v>
      </c>
      <c r="G174" s="59">
        <f t="shared" si="39"/>
        <v>1368</v>
      </c>
      <c r="H174" s="59">
        <f t="shared" si="39"/>
        <v>184</v>
      </c>
      <c r="I174" s="59">
        <f>SUM(I175:I178)</f>
        <v>0</v>
      </c>
      <c r="J174" s="59">
        <f>SUM(J175:J178)</f>
        <v>3548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3740</v>
      </c>
      <c r="E175" s="45">
        <v>11</v>
      </c>
      <c r="F175" s="45">
        <v>0</v>
      </c>
      <c r="G175" s="44">
        <v>97</v>
      </c>
      <c r="H175" s="44">
        <v>20</v>
      </c>
      <c r="I175" s="44">
        <v>0</v>
      </c>
      <c r="J175" s="44">
        <v>117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1525</v>
      </c>
      <c r="E176" s="43">
        <v>365</v>
      </c>
      <c r="F176" s="43">
        <v>1890</v>
      </c>
      <c r="G176" s="44">
        <v>0</v>
      </c>
      <c r="H176" s="44">
        <v>164</v>
      </c>
      <c r="I176" s="44">
        <v>0</v>
      </c>
      <c r="J176" s="44">
        <v>2054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75</v>
      </c>
      <c r="E177" s="43">
        <v>1</v>
      </c>
      <c r="F177" s="43">
        <v>76</v>
      </c>
      <c r="G177" s="44">
        <v>1255</v>
      </c>
      <c r="H177" s="44">
        <v>0</v>
      </c>
      <c r="I177" s="44">
        <v>0</v>
      </c>
      <c r="J177" s="44">
        <v>1331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30</v>
      </c>
      <c r="E178" s="43">
        <v>0</v>
      </c>
      <c r="F178" s="43">
        <v>30</v>
      </c>
      <c r="G178" s="44">
        <v>16</v>
      </c>
      <c r="H178" s="44">
        <v>0</v>
      </c>
      <c r="I178" s="44">
        <v>0</v>
      </c>
      <c r="J178" s="44">
        <v>46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4224</v>
      </c>
      <c r="E180" s="58">
        <f t="shared" si="40"/>
        <v>4425</v>
      </c>
      <c r="F180" s="58">
        <f t="shared" ref="F180:H180" si="41">SUM(F181:F187)</f>
        <v>8649</v>
      </c>
      <c r="G180" s="59">
        <f t="shared" si="41"/>
        <v>12953</v>
      </c>
      <c r="H180" s="59">
        <f t="shared" si="41"/>
        <v>6284</v>
      </c>
      <c r="I180" s="59">
        <f>SUM(I181:I187)</f>
        <v>116</v>
      </c>
      <c r="J180" s="59">
        <f>SUM(J181:J187)</f>
        <v>28002</v>
      </c>
      <c r="K180" s="59">
        <f>J180</f>
        <v>28002</v>
      </c>
      <c r="L180" s="98"/>
    </row>
    <row r="181" spans="1:12" ht="15" x14ac:dyDescent="0.25">
      <c r="A181" s="131"/>
      <c r="B181" s="107"/>
      <c r="C181" s="117" t="s">
        <v>277</v>
      </c>
      <c r="D181" s="45">
        <v>3913</v>
      </c>
      <c r="E181" s="43">
        <v>2605</v>
      </c>
      <c r="F181" s="43">
        <v>6518</v>
      </c>
      <c r="G181" s="44">
        <v>7813</v>
      </c>
      <c r="H181" s="44">
        <v>5926</v>
      </c>
      <c r="I181" s="44">
        <v>123</v>
      </c>
      <c r="J181" s="44">
        <v>20380</v>
      </c>
      <c r="K181" s="44">
        <f>J181</f>
        <v>20380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794</v>
      </c>
      <c r="F182" s="43">
        <v>794</v>
      </c>
      <c r="G182" s="44">
        <v>55</v>
      </c>
      <c r="H182" s="44">
        <v>217</v>
      </c>
      <c r="I182" s="44">
        <v>0</v>
      </c>
      <c r="J182" s="44">
        <v>1066</v>
      </c>
      <c r="K182" s="44">
        <f t="shared" ref="K182:K187" si="42">J182</f>
        <v>1066</v>
      </c>
      <c r="L182" s="98"/>
    </row>
    <row r="183" spans="1:12" ht="15" x14ac:dyDescent="0.25">
      <c r="A183" s="105"/>
      <c r="B183" s="107"/>
      <c r="C183" s="117" t="s">
        <v>279</v>
      </c>
      <c r="D183" s="45">
        <v>-32</v>
      </c>
      <c r="E183" s="43">
        <v>-450</v>
      </c>
      <c r="F183" s="43">
        <v>-482</v>
      </c>
      <c r="G183" s="44">
        <v>-132</v>
      </c>
      <c r="H183" s="44">
        <v>-122</v>
      </c>
      <c r="I183" s="44">
        <v>-40</v>
      </c>
      <c r="J183" s="44">
        <v>-776</v>
      </c>
      <c r="K183" s="44">
        <f t="shared" si="42"/>
        <v>-776</v>
      </c>
      <c r="L183" s="98"/>
    </row>
    <row r="184" spans="1:12" ht="15" x14ac:dyDescent="0.25">
      <c r="A184" s="116"/>
      <c r="B184" s="107"/>
      <c r="C184" s="117" t="s">
        <v>280</v>
      </c>
      <c r="D184" s="45">
        <v>253</v>
      </c>
      <c r="E184" s="43">
        <v>149</v>
      </c>
      <c r="F184" s="43">
        <v>402</v>
      </c>
      <c r="G184" s="44">
        <v>337</v>
      </c>
      <c r="H184" s="44">
        <v>131</v>
      </c>
      <c r="I184" s="44">
        <v>24</v>
      </c>
      <c r="J184" s="44">
        <v>894</v>
      </c>
      <c r="K184" s="44">
        <f t="shared" si="42"/>
        <v>894</v>
      </c>
      <c r="L184" s="98"/>
    </row>
    <row r="185" spans="1:12" ht="15" x14ac:dyDescent="0.25">
      <c r="A185" s="116"/>
      <c r="B185" s="107"/>
      <c r="C185" s="117" t="s">
        <v>281</v>
      </c>
      <c r="D185" s="45">
        <v>54</v>
      </c>
      <c r="E185" s="43">
        <v>1306</v>
      </c>
      <c r="F185" s="43">
        <v>1360</v>
      </c>
      <c r="G185" s="44">
        <v>4773</v>
      </c>
      <c r="H185" s="44">
        <v>40</v>
      </c>
      <c r="I185" s="44">
        <v>0</v>
      </c>
      <c r="J185" s="44">
        <v>6173</v>
      </c>
      <c r="K185" s="44">
        <f t="shared" si="42"/>
        <v>6173</v>
      </c>
      <c r="L185" s="98"/>
    </row>
    <row r="186" spans="1:12" ht="15" x14ac:dyDescent="0.25">
      <c r="A186" s="120"/>
      <c r="B186" s="107"/>
      <c r="C186" s="117" t="s">
        <v>325</v>
      </c>
      <c r="D186" s="45">
        <v>36</v>
      </c>
      <c r="E186" s="43">
        <v>21</v>
      </c>
      <c r="F186" s="43">
        <v>57</v>
      </c>
      <c r="G186" s="44">
        <v>107</v>
      </c>
      <c r="H186" s="44">
        <v>93</v>
      </c>
      <c r="I186" s="44">
        <v>9</v>
      </c>
      <c r="J186" s="44">
        <v>266</v>
      </c>
      <c r="K186" s="44">
        <f t="shared" si="42"/>
        <v>266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-1</v>
      </c>
      <c r="I187" s="44">
        <v>0</v>
      </c>
      <c r="J187" s="44">
        <v>-1</v>
      </c>
      <c r="K187" s="44">
        <f t="shared" si="42"/>
        <v>-1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-72</v>
      </c>
      <c r="F189" s="58">
        <v>-72</v>
      </c>
      <c r="G189" s="59">
        <v>-12</v>
      </c>
      <c r="H189" s="59">
        <v>-47</v>
      </c>
      <c r="I189" s="59">
        <v>0</v>
      </c>
      <c r="J189" s="59">
        <v>-131</v>
      </c>
      <c r="K189" s="59">
        <f>J189</f>
        <v>-131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4</v>
      </c>
      <c r="E191" s="58">
        <v>3</v>
      </c>
      <c r="F191" s="58">
        <v>7</v>
      </c>
      <c r="G191" s="59">
        <v>0</v>
      </c>
      <c r="H191" s="59">
        <v>0</v>
      </c>
      <c r="I191" s="59">
        <v>0</v>
      </c>
      <c r="J191" s="59">
        <v>7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480</v>
      </c>
      <c r="E193" s="58">
        <f t="shared" si="43"/>
        <v>-140</v>
      </c>
      <c r="F193" s="58">
        <f t="shared" si="43"/>
        <v>340</v>
      </c>
      <c r="G193" s="59">
        <f t="shared" si="43"/>
        <v>83</v>
      </c>
      <c r="H193" s="59">
        <f t="shared" si="43"/>
        <v>441</v>
      </c>
      <c r="I193" s="59">
        <f>SUM(I194:I197)</f>
        <v>-3</v>
      </c>
      <c r="J193" s="59">
        <f>SUM(J194:J197)</f>
        <v>861</v>
      </c>
      <c r="K193" s="59">
        <f>J193</f>
        <v>861</v>
      </c>
      <c r="L193" s="98"/>
    </row>
    <row r="194" spans="2:12" ht="14.25" x14ac:dyDescent="0.2">
      <c r="B194" s="109"/>
      <c r="C194" s="117" t="s">
        <v>286</v>
      </c>
      <c r="D194" s="45">
        <v>531</v>
      </c>
      <c r="E194" s="43">
        <v>253</v>
      </c>
      <c r="F194" s="43">
        <v>784</v>
      </c>
      <c r="G194" s="44">
        <v>139</v>
      </c>
      <c r="H194" s="44">
        <v>733</v>
      </c>
      <c r="I194" s="44">
        <v>7</v>
      </c>
      <c r="J194" s="44">
        <v>1663</v>
      </c>
      <c r="K194" s="44">
        <f>J194</f>
        <v>1663</v>
      </c>
      <c r="L194" s="98"/>
    </row>
    <row r="195" spans="2:12" ht="14.25" x14ac:dyDescent="0.2">
      <c r="B195" s="109"/>
      <c r="C195" s="121" t="s">
        <v>287</v>
      </c>
      <c r="D195" s="45">
        <v>-52</v>
      </c>
      <c r="E195" s="43">
        <v>-393</v>
      </c>
      <c r="F195" s="43">
        <v>-445</v>
      </c>
      <c r="G195" s="44">
        <v>-56</v>
      </c>
      <c r="H195" s="44">
        <v>-292</v>
      </c>
      <c r="I195" s="44">
        <v>-10</v>
      </c>
      <c r="J195" s="44">
        <v>-803</v>
      </c>
      <c r="K195" s="44">
        <f t="shared" ref="K195:K197" si="44">J195</f>
        <v>-803</v>
      </c>
      <c r="L195" s="98"/>
    </row>
    <row r="196" spans="2:12" ht="14.25" x14ac:dyDescent="0.2">
      <c r="B196" s="109"/>
      <c r="C196" s="117" t="s">
        <v>288</v>
      </c>
      <c r="D196" s="45">
        <v>1</v>
      </c>
      <c r="E196" s="43">
        <v>0</v>
      </c>
      <c r="F196" s="43">
        <v>1</v>
      </c>
      <c r="G196" s="44">
        <v>0</v>
      </c>
      <c r="H196" s="44">
        <v>0</v>
      </c>
      <c r="I196" s="44">
        <v>0</v>
      </c>
      <c r="J196" s="44">
        <v>1</v>
      </c>
      <c r="K196" s="44">
        <f t="shared" si="44"/>
        <v>1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327" priority="8" stopIfTrue="1" operator="notEqual">
      <formula>SUM(D32:D36)</formula>
    </cfRule>
  </conditionalFormatting>
  <conditionalFormatting sqref="D11:K11">
    <cfRule type="cellIs" dxfId="326" priority="5" stopIfTrue="1" operator="notEqual">
      <formula>D12+#REF!+D13+D14</formula>
    </cfRule>
  </conditionalFormatting>
  <conditionalFormatting sqref="D16:K16">
    <cfRule type="cellIs" dxfId="325" priority="3" stopIfTrue="1" operator="notEqual">
      <formula>D17+D20</formula>
    </cfRule>
  </conditionalFormatting>
  <conditionalFormatting sqref="D38:K38">
    <cfRule type="cellIs" dxfId="324" priority="1" stopIfTrue="1" operator="notEqual">
      <formula>SUM(D40:D44)</formula>
    </cfRule>
  </conditionalFormatting>
  <conditionalFormatting sqref="D48:K48">
    <cfRule type="cellIs" dxfId="323" priority="15" stopIfTrue="1" operator="notEqual">
      <formula>SUM(D49:D53)</formula>
    </cfRule>
  </conditionalFormatting>
  <conditionalFormatting sqref="D59:K59">
    <cfRule type="cellIs" dxfId="322" priority="21" stopIfTrue="1" operator="notEqual">
      <formula>D61+D68+D70</formula>
    </cfRule>
  </conditionalFormatting>
  <conditionalFormatting sqref="D91:K91">
    <cfRule type="cellIs" dxfId="321" priority="16" stopIfTrue="1" operator="notEqual">
      <formula>D92+D93+D94+D95+D96</formula>
    </cfRule>
  </conditionalFormatting>
  <conditionalFormatting sqref="D98:K98">
    <cfRule type="cellIs" dxfId="320" priority="14" stopIfTrue="1" operator="notEqual">
      <formula>SUM(D99:D104)</formula>
    </cfRule>
  </conditionalFormatting>
  <conditionalFormatting sqref="D106:K106">
    <cfRule type="cellIs" dxfId="319" priority="10" stopIfTrue="1" operator="notEqual">
      <formula>D107+D108+D109+D110+D111</formula>
    </cfRule>
  </conditionalFormatting>
  <conditionalFormatting sqref="D113:K113">
    <cfRule type="cellIs" dxfId="318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317" priority="7" stopIfTrue="1" operator="notEqual">
      <formula>SUM(D116:D119)</formula>
    </cfRule>
  </conditionalFormatting>
  <conditionalFormatting sqref="D143:K143">
    <cfRule type="cellIs" dxfId="316" priority="6" stopIfTrue="1" operator="notEqual">
      <formula>SUM(D144:D148)</formula>
    </cfRule>
  </conditionalFormatting>
  <conditionalFormatting sqref="D152:K152">
    <cfRule type="cellIs" dxfId="315" priority="9" stopIfTrue="1" operator="notEqual">
      <formula>SUM(D153:D162)</formula>
    </cfRule>
  </conditionalFormatting>
  <conditionalFormatting sqref="D164:K164">
    <cfRule type="cellIs" dxfId="314" priority="19" stopIfTrue="1" operator="notEqual">
      <formula>SUM(D165:D172)</formula>
    </cfRule>
  </conditionalFormatting>
  <conditionalFormatting sqref="D180:K180">
    <cfRule type="cellIs" dxfId="313" priority="18" stopIfTrue="1" operator="notEqual">
      <formula>SUM(D181:D187)</formula>
    </cfRule>
  </conditionalFormatting>
  <conditionalFormatting sqref="D189:K191">
    <cfRule type="cellIs" dxfId="312" priority="22" stopIfTrue="1" operator="notEqual">
      <formula>#REF!+#REF!</formula>
    </cfRule>
  </conditionalFormatting>
  <conditionalFormatting sqref="D193:K193">
    <cfRule type="cellIs" dxfId="311" priority="11" stopIfTrue="1" operator="notEqual">
      <formula>D194+D195+D196+D197</formula>
    </cfRule>
  </conditionalFormatting>
  <conditionalFormatting sqref="J28:K28">
    <cfRule type="cellIs" dxfId="310" priority="4" stopIfTrue="1" operator="notEqual">
      <formula>J30+J38</formula>
    </cfRule>
  </conditionalFormatting>
  <conditionalFormatting sqref="K30">
    <cfRule type="cellIs" dxfId="309" priority="2" stopIfTrue="1" operator="notEqual">
      <formula>SUM(K32:K36)</formula>
    </cfRule>
  </conditionalFormatting>
  <hyperlinks>
    <hyperlink ref="K5" location="Índice!A1" display="índice" xr:uid="{00000000-0004-0000-0B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3" width="10.140625" style="63" customWidth="1"/>
    <col min="14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358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29807</v>
      </c>
      <c r="E11" s="200">
        <v>13182</v>
      </c>
      <c r="F11" s="200">
        <v>42989</v>
      </c>
      <c r="G11" s="201">
        <v>111177</v>
      </c>
      <c r="H11" s="201">
        <v>47557</v>
      </c>
      <c r="I11" s="201">
        <v>3956</v>
      </c>
      <c r="J11" s="202">
        <v>205679</v>
      </c>
      <c r="K11" s="201">
        <f>J11</f>
        <v>205679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347</v>
      </c>
      <c r="E13" s="46">
        <f t="shared" si="0"/>
        <v>2000</v>
      </c>
      <c r="F13" s="46">
        <f t="shared" si="0"/>
        <v>2347</v>
      </c>
      <c r="G13" s="47">
        <f t="shared" si="0"/>
        <v>4269</v>
      </c>
      <c r="H13" s="47">
        <f t="shared" si="0"/>
        <v>4932</v>
      </c>
      <c r="I13" s="47">
        <f t="shared" si="0"/>
        <v>63</v>
      </c>
      <c r="J13" s="48">
        <f>SUM(J14:J20)</f>
        <v>11611</v>
      </c>
      <c r="K13" s="47">
        <f>J13</f>
        <v>11611</v>
      </c>
    </row>
    <row r="14" spans="1:11" ht="15" x14ac:dyDescent="0.25">
      <c r="A14" s="79"/>
      <c r="B14" s="11"/>
      <c r="C14" s="18" t="s">
        <v>10</v>
      </c>
      <c r="D14" s="43">
        <v>60</v>
      </c>
      <c r="E14" s="43">
        <v>36</v>
      </c>
      <c r="F14" s="43">
        <v>96</v>
      </c>
      <c r="G14" s="44">
        <v>23</v>
      </c>
      <c r="H14" s="44">
        <v>99</v>
      </c>
      <c r="I14" s="44">
        <v>0</v>
      </c>
      <c r="J14" s="45">
        <v>218</v>
      </c>
      <c r="K14" s="44">
        <f>J14</f>
        <v>218</v>
      </c>
    </row>
    <row r="15" spans="1:11" ht="15" x14ac:dyDescent="0.25">
      <c r="A15" s="79"/>
      <c r="B15" s="11"/>
      <c r="C15" s="18" t="s">
        <v>11</v>
      </c>
      <c r="D15" s="43">
        <v>144</v>
      </c>
      <c r="E15" s="43">
        <v>1100</v>
      </c>
      <c r="F15" s="43">
        <v>1244</v>
      </c>
      <c r="G15" s="44">
        <v>1783</v>
      </c>
      <c r="H15" s="44">
        <v>4057</v>
      </c>
      <c r="I15" s="44">
        <v>0</v>
      </c>
      <c r="J15" s="45">
        <v>7084</v>
      </c>
      <c r="K15" s="44">
        <f t="shared" ref="K15:K20" si="1">J15</f>
        <v>7084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1213</v>
      </c>
      <c r="H16" s="44">
        <v>0</v>
      </c>
      <c r="I16" s="44">
        <v>49</v>
      </c>
      <c r="J16" s="45">
        <v>1262</v>
      </c>
      <c r="K16" s="44">
        <f t="shared" si="1"/>
        <v>1262</v>
      </c>
    </row>
    <row r="17" spans="1:12" ht="15" x14ac:dyDescent="0.25">
      <c r="A17" s="77"/>
      <c r="B17" s="11"/>
      <c r="C17" s="19" t="s">
        <v>13</v>
      </c>
      <c r="D17" s="43">
        <v>115</v>
      </c>
      <c r="E17" s="43">
        <v>570</v>
      </c>
      <c r="F17" s="43">
        <v>685</v>
      </c>
      <c r="G17" s="44">
        <v>381</v>
      </c>
      <c r="H17" s="44">
        <v>-103</v>
      </c>
      <c r="I17" s="44">
        <v>0</v>
      </c>
      <c r="J17" s="45">
        <v>963</v>
      </c>
      <c r="K17" s="44">
        <f t="shared" si="1"/>
        <v>963</v>
      </c>
    </row>
    <row r="18" spans="1:12" ht="15" x14ac:dyDescent="0.25">
      <c r="A18" s="79"/>
      <c r="B18" s="11"/>
      <c r="C18" s="19" t="s">
        <v>14</v>
      </c>
      <c r="D18" s="43">
        <v>1</v>
      </c>
      <c r="E18" s="43">
        <v>174</v>
      </c>
      <c r="F18" s="43">
        <v>175</v>
      </c>
      <c r="G18" s="44">
        <v>53</v>
      </c>
      <c r="H18" s="44">
        <v>138</v>
      </c>
      <c r="I18" s="44">
        <v>5</v>
      </c>
      <c r="J18" s="45">
        <v>371</v>
      </c>
      <c r="K18" s="44">
        <f t="shared" si="1"/>
        <v>371</v>
      </c>
    </row>
    <row r="19" spans="1:12" ht="15" x14ac:dyDescent="0.25">
      <c r="A19" s="84"/>
      <c r="B19" s="11"/>
      <c r="C19" s="18" t="s">
        <v>15</v>
      </c>
      <c r="D19" s="43">
        <v>2</v>
      </c>
      <c r="E19" s="43">
        <v>12</v>
      </c>
      <c r="F19" s="43">
        <v>14</v>
      </c>
      <c r="G19" s="44">
        <v>49</v>
      </c>
      <c r="H19" s="44">
        <v>616</v>
      </c>
      <c r="I19" s="44">
        <v>0</v>
      </c>
      <c r="J19" s="45">
        <v>679</v>
      </c>
      <c r="K19" s="44">
        <f t="shared" si="1"/>
        <v>679</v>
      </c>
    </row>
    <row r="20" spans="1:12" ht="15" x14ac:dyDescent="0.25">
      <c r="A20" s="77"/>
      <c r="B20" s="11"/>
      <c r="C20" s="18" t="s">
        <v>17</v>
      </c>
      <c r="D20" s="43">
        <v>25</v>
      </c>
      <c r="E20" s="43">
        <v>108</v>
      </c>
      <c r="F20" s="43">
        <v>133</v>
      </c>
      <c r="G20" s="44">
        <v>767</v>
      </c>
      <c r="H20" s="44">
        <v>125</v>
      </c>
      <c r="I20" s="44">
        <v>9</v>
      </c>
      <c r="J20" s="45">
        <v>1034</v>
      </c>
      <c r="K20" s="44">
        <f t="shared" si="1"/>
        <v>1034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90</v>
      </c>
      <c r="E22" s="46">
        <f t="shared" si="2"/>
        <v>2121</v>
      </c>
      <c r="F22" s="46">
        <f t="shared" si="2"/>
        <v>2211</v>
      </c>
      <c r="G22" s="47">
        <f t="shared" si="2"/>
        <v>4935</v>
      </c>
      <c r="H22" s="47">
        <f t="shared" si="2"/>
        <v>350</v>
      </c>
      <c r="I22" s="47">
        <f t="shared" si="2"/>
        <v>9</v>
      </c>
      <c r="J22" s="48">
        <f>SUM(J23:J26)</f>
        <v>7505</v>
      </c>
      <c r="K22" s="47">
        <f>J22</f>
        <v>7505</v>
      </c>
    </row>
    <row r="23" spans="1:12" ht="15" x14ac:dyDescent="0.25">
      <c r="A23" s="85"/>
      <c r="B23" s="11"/>
      <c r="C23" s="18" t="s">
        <v>20</v>
      </c>
      <c r="D23" s="43">
        <v>54</v>
      </c>
      <c r="E23" s="43">
        <v>1306</v>
      </c>
      <c r="F23" s="43">
        <v>1360</v>
      </c>
      <c r="G23" s="44">
        <v>4773</v>
      </c>
      <c r="H23" s="44">
        <v>40</v>
      </c>
      <c r="I23" s="44">
        <v>0</v>
      </c>
      <c r="J23" s="45">
        <v>6173</v>
      </c>
      <c r="K23" s="44">
        <f t="shared" ref="K23:K26" si="3">J23</f>
        <v>6173</v>
      </c>
    </row>
    <row r="24" spans="1:12" ht="15" x14ac:dyDescent="0.25">
      <c r="B24" s="11"/>
      <c r="C24" s="18" t="s">
        <v>21</v>
      </c>
      <c r="D24" s="43">
        <v>36</v>
      </c>
      <c r="E24" s="43">
        <v>21</v>
      </c>
      <c r="F24" s="43">
        <v>57</v>
      </c>
      <c r="G24" s="44">
        <v>107</v>
      </c>
      <c r="H24" s="44">
        <v>93</v>
      </c>
      <c r="I24" s="44">
        <v>9</v>
      </c>
      <c r="J24" s="45">
        <v>266</v>
      </c>
      <c r="K24" s="44">
        <f t="shared" si="3"/>
        <v>266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217</v>
      </c>
      <c r="I25" s="44">
        <v>0</v>
      </c>
      <c r="J25" s="45">
        <v>217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794</v>
      </c>
      <c r="F26" s="43">
        <v>794</v>
      </c>
      <c r="G26" s="44">
        <v>55</v>
      </c>
      <c r="H26" s="44">
        <v>0</v>
      </c>
      <c r="I26" s="44">
        <v>0</v>
      </c>
      <c r="J26" s="45">
        <v>849</v>
      </c>
      <c r="K26" s="44">
        <f t="shared" si="3"/>
        <v>849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29370</v>
      </c>
      <c r="E28" s="46">
        <f t="shared" si="4"/>
        <v>9061</v>
      </c>
      <c r="F28" s="46">
        <f t="shared" si="4"/>
        <v>38431</v>
      </c>
      <c r="G28" s="47">
        <f t="shared" si="4"/>
        <v>101973</v>
      </c>
      <c r="H28" s="47">
        <f t="shared" si="4"/>
        <v>42275</v>
      </c>
      <c r="I28" s="47">
        <f t="shared" si="4"/>
        <v>3884</v>
      </c>
      <c r="J28" s="48">
        <f>SUM(J30:J34)</f>
        <v>186563</v>
      </c>
      <c r="K28" s="47">
        <f>J28</f>
        <v>186563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4903</v>
      </c>
      <c r="E30" s="43">
        <v>4397</v>
      </c>
      <c r="F30" s="43">
        <v>9300</v>
      </c>
      <c r="G30" s="44">
        <v>28004</v>
      </c>
      <c r="H30" s="44">
        <v>19984</v>
      </c>
      <c r="I30" s="44">
        <v>1042</v>
      </c>
      <c r="J30" s="45">
        <v>58330</v>
      </c>
      <c r="K30" s="44">
        <f>J30</f>
        <v>58330</v>
      </c>
    </row>
    <row r="31" spans="1:12" ht="15" x14ac:dyDescent="0.25">
      <c r="A31" s="71"/>
      <c r="B31" s="11"/>
      <c r="C31" s="22" t="s">
        <v>26</v>
      </c>
      <c r="D31" s="43">
        <v>18304</v>
      </c>
      <c r="E31" s="43">
        <v>5303</v>
      </c>
      <c r="F31" s="43">
        <v>23607</v>
      </c>
      <c r="G31" s="44">
        <v>71345</v>
      </c>
      <c r="H31" s="44">
        <v>21753</v>
      </c>
      <c r="I31" s="44">
        <v>2552</v>
      </c>
      <c r="J31" s="45">
        <v>119257</v>
      </c>
      <c r="K31" s="44">
        <f t="shared" ref="K31:K34" si="5">J31</f>
        <v>119257</v>
      </c>
    </row>
    <row r="32" spans="1:12" ht="15" x14ac:dyDescent="0.25">
      <c r="A32" s="85"/>
      <c r="B32" s="11"/>
      <c r="C32" s="22" t="s">
        <v>27</v>
      </c>
      <c r="D32" s="43">
        <v>6562</v>
      </c>
      <c r="E32" s="43">
        <v>3319</v>
      </c>
      <c r="F32" s="43">
        <v>9881</v>
      </c>
      <c r="G32" s="44">
        <v>11552</v>
      </c>
      <c r="H32" s="44">
        <v>5779</v>
      </c>
      <c r="I32" s="44">
        <v>340</v>
      </c>
      <c r="J32" s="45">
        <v>27552</v>
      </c>
      <c r="K32" s="44">
        <f t="shared" si="5"/>
        <v>27552</v>
      </c>
    </row>
    <row r="33" spans="1:11" ht="15" x14ac:dyDescent="0.25">
      <c r="A33" s="84"/>
      <c r="B33" s="23"/>
      <c r="C33" s="24" t="s">
        <v>28</v>
      </c>
      <c r="D33" s="43">
        <v>38</v>
      </c>
      <c r="E33" s="43">
        <v>163</v>
      </c>
      <c r="F33" s="43">
        <v>201</v>
      </c>
      <c r="G33" s="44">
        <v>276</v>
      </c>
      <c r="H33" s="44">
        <v>41</v>
      </c>
      <c r="I33" s="44">
        <v>22</v>
      </c>
      <c r="J33" s="45">
        <v>540</v>
      </c>
      <c r="K33" s="44">
        <f t="shared" si="5"/>
        <v>540</v>
      </c>
    </row>
    <row r="34" spans="1:11" ht="15" x14ac:dyDescent="0.25">
      <c r="A34" s="79"/>
      <c r="B34" s="11"/>
      <c r="C34" s="20" t="s">
        <v>29</v>
      </c>
      <c r="D34" s="43">
        <v>-437</v>
      </c>
      <c r="E34" s="43">
        <v>-4121</v>
      </c>
      <c r="F34" s="43">
        <v>-4558</v>
      </c>
      <c r="G34" s="44">
        <v>-9204</v>
      </c>
      <c r="H34" s="44">
        <v>-5282</v>
      </c>
      <c r="I34" s="44">
        <v>-72</v>
      </c>
      <c r="J34" s="45">
        <v>-19116</v>
      </c>
      <c r="K34" s="44">
        <f t="shared" si="5"/>
        <v>-19116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782</v>
      </c>
      <c r="E36" s="46">
        <f t="shared" si="6"/>
        <v>246</v>
      </c>
      <c r="F36" s="46">
        <f t="shared" si="6"/>
        <v>1028</v>
      </c>
      <c r="G36" s="47">
        <f t="shared" si="6"/>
        <v>2466</v>
      </c>
      <c r="H36" s="47">
        <f t="shared" si="6"/>
        <v>2161</v>
      </c>
      <c r="I36" s="47">
        <f t="shared" si="6"/>
        <v>4</v>
      </c>
      <c r="J36" s="48">
        <f>SUM(J37:J42)</f>
        <v>5659</v>
      </c>
      <c r="K36" s="47">
        <f t="shared" ref="K36:K42" si="7">J36</f>
        <v>5659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5</v>
      </c>
      <c r="H37" s="44">
        <v>32</v>
      </c>
      <c r="I37" s="44">
        <v>0</v>
      </c>
      <c r="J37" s="45">
        <v>37</v>
      </c>
      <c r="K37" s="44">
        <f t="shared" si="7"/>
        <v>37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71</v>
      </c>
      <c r="F38" s="43">
        <v>73</v>
      </c>
      <c r="G38" s="44">
        <v>103</v>
      </c>
      <c r="H38" s="44">
        <v>574</v>
      </c>
      <c r="I38" s="44">
        <v>0</v>
      </c>
      <c r="J38" s="45">
        <v>750</v>
      </c>
      <c r="K38" s="44">
        <f t="shared" si="7"/>
        <v>750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120</v>
      </c>
      <c r="F39" s="43">
        <v>120</v>
      </c>
      <c r="G39" s="44">
        <v>1509</v>
      </c>
      <c r="H39" s="44">
        <v>278</v>
      </c>
      <c r="I39" s="44">
        <v>0</v>
      </c>
      <c r="J39" s="45">
        <v>1907</v>
      </c>
      <c r="K39" s="44">
        <f t="shared" si="7"/>
        <v>1907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542</v>
      </c>
      <c r="H40" s="44">
        <v>433</v>
      </c>
      <c r="I40" s="44">
        <v>4</v>
      </c>
      <c r="J40" s="45">
        <v>980</v>
      </c>
      <c r="K40" s="44">
        <f t="shared" si="7"/>
        <v>980</v>
      </c>
    </row>
    <row r="41" spans="1:11" ht="15" x14ac:dyDescent="0.25">
      <c r="A41" s="77"/>
      <c r="B41" s="11"/>
      <c r="C41" s="19" t="s">
        <v>16</v>
      </c>
      <c r="D41" s="43">
        <v>452</v>
      </c>
      <c r="E41" s="43">
        <v>0</v>
      </c>
      <c r="F41" s="43">
        <v>452</v>
      </c>
      <c r="G41" s="44">
        <v>0</v>
      </c>
      <c r="H41" s="44">
        <v>0</v>
      </c>
      <c r="I41" s="44">
        <v>0</v>
      </c>
      <c r="J41" s="45">
        <v>452</v>
      </c>
      <c r="K41" s="44">
        <f t="shared" si="7"/>
        <v>452</v>
      </c>
    </row>
    <row r="42" spans="1:11" ht="15" x14ac:dyDescent="0.25">
      <c r="A42" s="77"/>
      <c r="B42" s="11"/>
      <c r="C42" s="18" t="s">
        <v>36</v>
      </c>
      <c r="D42" s="43">
        <v>328</v>
      </c>
      <c r="E42" s="43">
        <v>54</v>
      </c>
      <c r="F42" s="43">
        <v>382</v>
      </c>
      <c r="G42" s="44">
        <v>307</v>
      </c>
      <c r="H42" s="44">
        <v>844</v>
      </c>
      <c r="I42" s="44">
        <v>0</v>
      </c>
      <c r="J42" s="45">
        <v>1533</v>
      </c>
      <c r="K42" s="44">
        <f t="shared" si="7"/>
        <v>1533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28588</v>
      </c>
      <c r="E44" s="46">
        <v>8815</v>
      </c>
      <c r="F44" s="46">
        <v>37403</v>
      </c>
      <c r="G44" s="47">
        <v>99507</v>
      </c>
      <c r="H44" s="47">
        <v>40114</v>
      </c>
      <c r="I44" s="47">
        <v>3880</v>
      </c>
      <c r="J44" s="48">
        <v>180904</v>
      </c>
      <c r="K44" s="47">
        <f>J44</f>
        <v>180904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86625</v>
      </c>
      <c r="E46" s="200">
        <v>2275</v>
      </c>
      <c r="F46" s="200">
        <v>88900</v>
      </c>
      <c r="G46" s="201">
        <v>13452</v>
      </c>
      <c r="H46" s="201">
        <v>23997</v>
      </c>
      <c r="I46" s="201">
        <v>0</v>
      </c>
      <c r="J46" s="202">
        <v>126349</v>
      </c>
      <c r="K46" s="201">
        <f>J46</f>
        <v>126349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61655</v>
      </c>
      <c r="E48" s="46">
        <f t="shared" si="8"/>
        <v>0</v>
      </c>
      <c r="F48" s="46">
        <f t="shared" si="8"/>
        <v>61655</v>
      </c>
      <c r="G48" s="47">
        <f t="shared" si="8"/>
        <v>2571</v>
      </c>
      <c r="H48" s="47">
        <f t="shared" si="8"/>
        <v>5068</v>
      </c>
      <c r="I48" s="47">
        <f t="shared" si="8"/>
        <v>0</v>
      </c>
      <c r="J48" s="48">
        <f>SUM(J49:J50)</f>
        <v>69294</v>
      </c>
      <c r="K48" s="47">
        <f>J48</f>
        <v>69294</v>
      </c>
    </row>
    <row r="49" spans="1:11" ht="15" x14ac:dyDescent="0.25">
      <c r="A49" s="71"/>
      <c r="B49" s="11"/>
      <c r="C49" s="20" t="s">
        <v>43</v>
      </c>
      <c r="D49" s="43">
        <v>61655</v>
      </c>
      <c r="E49" s="43">
        <v>0</v>
      </c>
      <c r="F49" s="43">
        <v>61655</v>
      </c>
      <c r="G49" s="44">
        <v>1190</v>
      </c>
      <c r="H49" s="44">
        <v>5068</v>
      </c>
      <c r="I49" s="44">
        <v>0</v>
      </c>
      <c r="J49" s="45">
        <v>67913</v>
      </c>
      <c r="K49" s="44">
        <f>J49</f>
        <v>67913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1381</v>
      </c>
      <c r="H50" s="44">
        <v>0</v>
      </c>
      <c r="I50" s="44">
        <v>0</v>
      </c>
      <c r="J50" s="45">
        <v>1381</v>
      </c>
      <c r="K50" s="44">
        <f>J50</f>
        <v>1381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45</v>
      </c>
      <c r="E52" s="46">
        <f t="shared" si="9"/>
        <v>0</v>
      </c>
      <c r="F52" s="46">
        <f t="shared" si="9"/>
        <v>45</v>
      </c>
      <c r="G52" s="47">
        <f t="shared" si="9"/>
        <v>54</v>
      </c>
      <c r="H52" s="47">
        <f t="shared" si="9"/>
        <v>44</v>
      </c>
      <c r="I52" s="47">
        <f t="shared" si="9"/>
        <v>0</v>
      </c>
      <c r="J52" s="48">
        <f>SUM(J53:J55)</f>
        <v>143</v>
      </c>
      <c r="K52" s="47">
        <f>J52</f>
        <v>143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53</v>
      </c>
      <c r="H53" s="44">
        <v>0</v>
      </c>
      <c r="I53" s="44">
        <v>0</v>
      </c>
      <c r="J53" s="45">
        <v>53</v>
      </c>
      <c r="K53" s="44">
        <f>J53</f>
        <v>53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43</v>
      </c>
      <c r="I54" s="44">
        <v>0</v>
      </c>
      <c r="J54" s="45">
        <v>43</v>
      </c>
      <c r="K54" s="44">
        <f t="shared" ref="K54:K55" si="10">J54</f>
        <v>43</v>
      </c>
    </row>
    <row r="55" spans="1:11" ht="15" x14ac:dyDescent="0.25">
      <c r="A55" s="71"/>
      <c r="B55" s="11"/>
      <c r="C55" s="20" t="s">
        <v>49</v>
      </c>
      <c r="D55" s="43">
        <v>45</v>
      </c>
      <c r="E55" s="43">
        <v>0</v>
      </c>
      <c r="F55" s="43">
        <v>45</v>
      </c>
      <c r="G55" s="44">
        <v>1</v>
      </c>
      <c r="H55" s="44">
        <v>1</v>
      </c>
      <c r="I55" s="44">
        <v>0</v>
      </c>
      <c r="J55" s="45">
        <v>47</v>
      </c>
      <c r="K55" s="44">
        <f t="shared" si="10"/>
        <v>47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23485</v>
      </c>
      <c r="E57" s="46">
        <f t="shared" si="11"/>
        <v>353</v>
      </c>
      <c r="F57" s="46">
        <f t="shared" si="11"/>
        <v>23838</v>
      </c>
      <c r="G57" s="47">
        <f t="shared" si="11"/>
        <v>10180</v>
      </c>
      <c r="H57" s="47">
        <f t="shared" si="11"/>
        <v>2457</v>
      </c>
      <c r="I57" s="47">
        <f t="shared" si="11"/>
        <v>0</v>
      </c>
      <c r="J57" s="48">
        <f>SUM(J58:J77)</f>
        <v>36475</v>
      </c>
      <c r="K57" s="47">
        <f>J57</f>
        <v>36475</v>
      </c>
    </row>
    <row r="58" spans="1:11" ht="15" x14ac:dyDescent="0.25">
      <c r="A58" s="79"/>
      <c r="B58" s="11"/>
      <c r="C58" s="12" t="s">
        <v>52</v>
      </c>
      <c r="D58" s="43">
        <v>6</v>
      </c>
      <c r="E58" s="43">
        <v>0</v>
      </c>
      <c r="F58" s="43">
        <v>6</v>
      </c>
      <c r="G58" s="44">
        <v>6833</v>
      </c>
      <c r="H58" s="44">
        <v>145</v>
      </c>
      <c r="I58" s="44">
        <v>0</v>
      </c>
      <c r="J58" s="45">
        <v>6984</v>
      </c>
      <c r="K58" s="44">
        <f>J58</f>
        <v>6984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778</v>
      </c>
      <c r="E60" s="43">
        <v>0</v>
      </c>
      <c r="F60" s="43">
        <v>778</v>
      </c>
      <c r="G60" s="44">
        <v>19</v>
      </c>
      <c r="H60" s="44">
        <v>46</v>
      </c>
      <c r="I60" s="44">
        <v>0</v>
      </c>
      <c r="J60" s="45">
        <v>843</v>
      </c>
      <c r="K60" s="44">
        <f>J60</f>
        <v>843</v>
      </c>
    </row>
    <row r="61" spans="1:11" ht="15" x14ac:dyDescent="0.25">
      <c r="A61" s="79"/>
      <c r="B61" s="11"/>
      <c r="C61" s="20" t="s">
        <v>55</v>
      </c>
      <c r="D61" s="43">
        <v>296</v>
      </c>
      <c r="E61" s="43">
        <v>0</v>
      </c>
      <c r="F61" s="43">
        <v>296</v>
      </c>
      <c r="G61" s="44">
        <v>5</v>
      </c>
      <c r="H61" s="44">
        <v>15</v>
      </c>
      <c r="I61" s="44">
        <v>0</v>
      </c>
      <c r="J61" s="45">
        <v>316</v>
      </c>
      <c r="K61" s="44">
        <f t="shared" ref="K61:K77" si="12">J61</f>
        <v>316</v>
      </c>
    </row>
    <row r="62" spans="1:11" ht="15" x14ac:dyDescent="0.25">
      <c r="A62" s="79"/>
      <c r="B62" s="11"/>
      <c r="C62" s="20" t="s">
        <v>56</v>
      </c>
      <c r="D62" s="43">
        <v>21</v>
      </c>
      <c r="E62" s="43">
        <v>0</v>
      </c>
      <c r="F62" s="43">
        <v>21</v>
      </c>
      <c r="G62" s="44">
        <v>0</v>
      </c>
      <c r="H62" s="44">
        <v>1</v>
      </c>
      <c r="I62" s="44">
        <v>0</v>
      </c>
      <c r="J62" s="45">
        <v>22</v>
      </c>
      <c r="K62" s="44">
        <f t="shared" si="12"/>
        <v>22</v>
      </c>
    </row>
    <row r="63" spans="1:11" ht="15" x14ac:dyDescent="0.25">
      <c r="A63" s="79"/>
      <c r="B63" s="11"/>
      <c r="C63" s="20" t="s">
        <v>57</v>
      </c>
      <c r="D63" s="43">
        <v>6444</v>
      </c>
      <c r="E63" s="43">
        <v>0</v>
      </c>
      <c r="F63" s="43">
        <v>6444</v>
      </c>
      <c r="G63" s="44">
        <v>273</v>
      </c>
      <c r="H63" s="44">
        <v>496</v>
      </c>
      <c r="I63" s="44">
        <v>0</v>
      </c>
      <c r="J63" s="45">
        <v>7213</v>
      </c>
      <c r="K63" s="44">
        <f t="shared" si="12"/>
        <v>7213</v>
      </c>
    </row>
    <row r="64" spans="1:11" ht="15" x14ac:dyDescent="0.25">
      <c r="A64" s="79"/>
      <c r="B64" s="11"/>
      <c r="C64" s="20" t="s">
        <v>58</v>
      </c>
      <c r="D64" s="43">
        <v>10515</v>
      </c>
      <c r="E64" s="43">
        <v>0</v>
      </c>
      <c r="F64" s="43">
        <v>10515</v>
      </c>
      <c r="G64" s="44">
        <v>1141</v>
      </c>
      <c r="H64" s="44">
        <v>809</v>
      </c>
      <c r="I64" s="44">
        <v>0</v>
      </c>
      <c r="J64" s="45">
        <v>12465</v>
      </c>
      <c r="K64" s="44">
        <f t="shared" si="12"/>
        <v>12465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341</v>
      </c>
      <c r="H65" s="44">
        <v>17</v>
      </c>
      <c r="I65" s="44">
        <v>0</v>
      </c>
      <c r="J65" s="45">
        <v>358</v>
      </c>
      <c r="K65" s="44">
        <f t="shared" si="12"/>
        <v>358</v>
      </c>
    </row>
    <row r="66" spans="1:11" ht="15" x14ac:dyDescent="0.25">
      <c r="A66" s="79"/>
      <c r="B66" s="11"/>
      <c r="C66" s="20" t="s">
        <v>60</v>
      </c>
      <c r="D66" s="43">
        <v>1369</v>
      </c>
      <c r="E66" s="43">
        <v>0</v>
      </c>
      <c r="F66" s="43">
        <v>1369</v>
      </c>
      <c r="G66" s="44">
        <v>23</v>
      </c>
      <c r="H66" s="44">
        <v>66</v>
      </c>
      <c r="I66" s="44">
        <v>0</v>
      </c>
      <c r="J66" s="45">
        <v>1458</v>
      </c>
      <c r="K66" s="44">
        <f t="shared" si="12"/>
        <v>1458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314</v>
      </c>
      <c r="H67" s="44">
        <v>0</v>
      </c>
      <c r="I67" s="44">
        <v>0</v>
      </c>
      <c r="J67" s="45">
        <v>314</v>
      </c>
      <c r="K67" s="44">
        <f t="shared" si="12"/>
        <v>314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7</v>
      </c>
      <c r="H68" s="44">
        <v>0</v>
      </c>
      <c r="I68" s="44">
        <v>0</v>
      </c>
      <c r="J68" s="45">
        <v>7</v>
      </c>
      <c r="K68" s="44">
        <f t="shared" si="12"/>
        <v>7</v>
      </c>
    </row>
    <row r="69" spans="1:11" ht="15" x14ac:dyDescent="0.25">
      <c r="A69" s="79"/>
      <c r="B69" s="11"/>
      <c r="C69" s="22" t="s">
        <v>63</v>
      </c>
      <c r="D69" s="43">
        <v>1355</v>
      </c>
      <c r="E69" s="43">
        <v>0</v>
      </c>
      <c r="F69" s="43">
        <v>1355</v>
      </c>
      <c r="G69" s="44">
        <v>19</v>
      </c>
      <c r="H69" s="44">
        <v>72</v>
      </c>
      <c r="I69" s="44">
        <v>0</v>
      </c>
      <c r="J69" s="45">
        <v>1446</v>
      </c>
      <c r="K69" s="44">
        <f t="shared" si="12"/>
        <v>1446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575</v>
      </c>
      <c r="I70" s="44">
        <v>0</v>
      </c>
      <c r="J70" s="45">
        <v>575</v>
      </c>
      <c r="K70" s="44">
        <f t="shared" si="12"/>
        <v>575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85</v>
      </c>
      <c r="H71" s="44">
        <v>0</v>
      </c>
      <c r="I71" s="44">
        <v>0</v>
      </c>
      <c r="J71" s="45">
        <v>85</v>
      </c>
      <c r="K71" s="44">
        <f t="shared" si="12"/>
        <v>85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115</v>
      </c>
      <c r="I72" s="44">
        <v>0</v>
      </c>
      <c r="J72" s="45">
        <v>115</v>
      </c>
      <c r="K72" s="44">
        <f t="shared" si="12"/>
        <v>115</v>
      </c>
    </row>
    <row r="73" spans="1:11" ht="15" x14ac:dyDescent="0.25">
      <c r="A73" s="79"/>
      <c r="B73" s="11"/>
      <c r="C73" s="27" t="s">
        <v>67</v>
      </c>
      <c r="D73" s="43">
        <v>2652</v>
      </c>
      <c r="E73" s="43">
        <v>2</v>
      </c>
      <c r="F73" s="43">
        <v>2654</v>
      </c>
      <c r="G73" s="44">
        <v>0</v>
      </c>
      <c r="H73" s="44">
        <v>0</v>
      </c>
      <c r="I73" s="44">
        <v>0</v>
      </c>
      <c r="J73" s="45">
        <v>2654</v>
      </c>
      <c r="K73" s="44">
        <f t="shared" si="12"/>
        <v>2654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49</v>
      </c>
      <c r="E76" s="43">
        <v>0</v>
      </c>
      <c r="F76" s="43">
        <v>49</v>
      </c>
      <c r="G76" s="44">
        <v>1074</v>
      </c>
      <c r="H76" s="44">
        <v>41</v>
      </c>
      <c r="I76" s="44">
        <v>0</v>
      </c>
      <c r="J76" s="45">
        <v>1164</v>
      </c>
      <c r="K76" s="44">
        <f t="shared" si="12"/>
        <v>1164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351</v>
      </c>
      <c r="F77" s="43">
        <v>351</v>
      </c>
      <c r="G77" s="44">
        <v>46</v>
      </c>
      <c r="H77" s="44">
        <v>59</v>
      </c>
      <c r="I77" s="44">
        <v>0</v>
      </c>
      <c r="J77" s="45">
        <v>456</v>
      </c>
      <c r="K77" s="44">
        <f t="shared" si="12"/>
        <v>456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1440</v>
      </c>
      <c r="E79" s="46">
        <f t="shared" si="13"/>
        <v>1922</v>
      </c>
      <c r="F79" s="46">
        <f t="shared" si="13"/>
        <v>3362</v>
      </c>
      <c r="G79" s="47">
        <f t="shared" si="13"/>
        <v>647</v>
      </c>
      <c r="H79" s="47">
        <f t="shared" si="13"/>
        <v>16428</v>
      </c>
      <c r="I79" s="47">
        <f t="shared" si="13"/>
        <v>0</v>
      </c>
      <c r="J79" s="48">
        <f>SUM(J80:J89)</f>
        <v>20437</v>
      </c>
      <c r="K79" s="47">
        <f>J79</f>
        <v>20437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20</v>
      </c>
      <c r="H80" s="44">
        <v>1774</v>
      </c>
      <c r="I80" s="44">
        <v>0</v>
      </c>
      <c r="J80" s="45">
        <v>1794</v>
      </c>
      <c r="K80" s="44">
        <f>J80</f>
        <v>1794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12581</v>
      </c>
      <c r="I81" s="44">
        <v>0</v>
      </c>
      <c r="J81" s="45">
        <v>12581</v>
      </c>
      <c r="K81" s="44">
        <f t="shared" ref="K81:K89" si="14">J81</f>
        <v>12581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470</v>
      </c>
      <c r="I82" s="44">
        <v>0</v>
      </c>
      <c r="J82" s="45">
        <v>470</v>
      </c>
      <c r="K82" s="44">
        <f t="shared" si="14"/>
        <v>470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116</v>
      </c>
      <c r="I83" s="44">
        <v>0</v>
      </c>
      <c r="J83" s="45">
        <v>118</v>
      </c>
      <c r="K83" s="44">
        <f t="shared" si="14"/>
        <v>118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200</v>
      </c>
      <c r="I84" s="44">
        <v>0</v>
      </c>
      <c r="J84" s="45">
        <v>200</v>
      </c>
      <c r="K84" s="44">
        <f t="shared" si="14"/>
        <v>200</v>
      </c>
    </row>
    <row r="85" spans="1:11" ht="15" x14ac:dyDescent="0.25">
      <c r="A85" s="71"/>
      <c r="B85" s="11"/>
      <c r="C85" s="12" t="s">
        <v>77</v>
      </c>
      <c r="D85" s="43">
        <v>709</v>
      </c>
      <c r="E85" s="43">
        <v>25</v>
      </c>
      <c r="F85" s="43">
        <v>734</v>
      </c>
      <c r="G85" s="44">
        <v>461</v>
      </c>
      <c r="H85" s="44">
        <v>0</v>
      </c>
      <c r="I85" s="44">
        <v>0</v>
      </c>
      <c r="J85" s="45">
        <v>1195</v>
      </c>
      <c r="K85" s="44">
        <f t="shared" si="14"/>
        <v>1195</v>
      </c>
    </row>
    <row r="86" spans="1:11" ht="15" x14ac:dyDescent="0.25">
      <c r="A86" s="74"/>
      <c r="B86" s="11"/>
      <c r="C86" s="12" t="s">
        <v>78</v>
      </c>
      <c r="D86" s="43">
        <v>4</v>
      </c>
      <c r="E86" s="43">
        <v>0</v>
      </c>
      <c r="F86" s="43">
        <v>4</v>
      </c>
      <c r="G86" s="44">
        <v>0</v>
      </c>
      <c r="H86" s="44">
        <v>0</v>
      </c>
      <c r="I86" s="44">
        <v>0</v>
      </c>
      <c r="J86" s="45">
        <v>4</v>
      </c>
      <c r="K86" s="44">
        <f t="shared" si="14"/>
        <v>4</v>
      </c>
    </row>
    <row r="87" spans="1:11" ht="15" x14ac:dyDescent="0.25">
      <c r="A87" s="71"/>
      <c r="B87" s="11"/>
      <c r="C87" s="12" t="s">
        <v>13</v>
      </c>
      <c r="D87" s="43">
        <v>356</v>
      </c>
      <c r="E87" s="43">
        <v>152</v>
      </c>
      <c r="F87" s="43">
        <v>508</v>
      </c>
      <c r="G87" s="44">
        <v>38</v>
      </c>
      <c r="H87" s="44">
        <v>1218</v>
      </c>
      <c r="I87" s="44">
        <v>0</v>
      </c>
      <c r="J87" s="45">
        <v>1764</v>
      </c>
      <c r="K87" s="44">
        <f t="shared" si="14"/>
        <v>1764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1644</v>
      </c>
      <c r="F88" s="43">
        <v>1644</v>
      </c>
      <c r="G88" s="44">
        <v>0</v>
      </c>
      <c r="H88" s="44">
        <v>0</v>
      </c>
      <c r="I88" s="44">
        <v>0</v>
      </c>
      <c r="J88" s="45">
        <v>1644</v>
      </c>
      <c r="K88" s="44">
        <f t="shared" si="14"/>
        <v>1644</v>
      </c>
    </row>
    <row r="89" spans="1:11" ht="15" x14ac:dyDescent="0.25">
      <c r="A89" s="85"/>
      <c r="B89" s="11"/>
      <c r="C89" s="12" t="s">
        <v>80</v>
      </c>
      <c r="D89" s="43">
        <v>371</v>
      </c>
      <c r="E89" s="43">
        <v>101</v>
      </c>
      <c r="F89" s="43">
        <v>472</v>
      </c>
      <c r="G89" s="44">
        <v>126</v>
      </c>
      <c r="H89" s="44">
        <v>69</v>
      </c>
      <c r="I89" s="44">
        <v>0</v>
      </c>
      <c r="J89" s="45">
        <v>667</v>
      </c>
      <c r="K89" s="44">
        <f t="shared" si="14"/>
        <v>667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1800</v>
      </c>
      <c r="E91" s="49">
        <v>0</v>
      </c>
      <c r="F91" s="49">
        <v>1800</v>
      </c>
      <c r="G91" s="50">
        <v>0</v>
      </c>
      <c r="H91" s="50">
        <v>0</v>
      </c>
      <c r="I91" s="50">
        <v>0</v>
      </c>
      <c r="J91" s="23">
        <v>1800</v>
      </c>
      <c r="K91" s="50">
        <f>J91</f>
        <v>1800</v>
      </c>
    </row>
    <row r="92" spans="1:11" ht="15" x14ac:dyDescent="0.25">
      <c r="A92" s="79"/>
      <c r="B92" s="11"/>
      <c r="C92" s="32" t="s">
        <v>82</v>
      </c>
      <c r="D92" s="43">
        <v>1795</v>
      </c>
      <c r="E92" s="43">
        <v>0</v>
      </c>
      <c r="F92" s="43">
        <v>1795</v>
      </c>
      <c r="G92" s="44">
        <v>0</v>
      </c>
      <c r="H92" s="44">
        <v>0</v>
      </c>
      <c r="I92" s="44">
        <v>0</v>
      </c>
      <c r="J92" s="45">
        <v>1795</v>
      </c>
      <c r="K92" s="44">
        <f>J92</f>
        <v>1795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5</v>
      </c>
      <c r="E94" s="43">
        <v>0</v>
      </c>
      <c r="F94" s="43">
        <v>5</v>
      </c>
      <c r="G94" s="44">
        <v>0</v>
      </c>
      <c r="H94" s="44">
        <v>0</v>
      </c>
      <c r="I94" s="44">
        <v>0</v>
      </c>
      <c r="J94" s="45">
        <v>5</v>
      </c>
      <c r="K94" s="44">
        <f>J94</f>
        <v>5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6927</v>
      </c>
      <c r="E96" s="200">
        <v>1429</v>
      </c>
      <c r="F96" s="200">
        <v>8130</v>
      </c>
      <c r="G96" s="201">
        <v>529</v>
      </c>
      <c r="H96" s="201">
        <v>542</v>
      </c>
      <c r="I96" s="201">
        <v>2017</v>
      </c>
      <c r="J96" s="202">
        <v>9460</v>
      </c>
      <c r="K96" s="201">
        <f>K98+K110+K118</f>
        <v>9460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2635</v>
      </c>
      <c r="E98" s="46">
        <f t="shared" si="15"/>
        <v>1289</v>
      </c>
      <c r="F98" s="46">
        <f t="shared" si="15"/>
        <v>3698</v>
      </c>
      <c r="G98" s="47">
        <f t="shared" si="15"/>
        <v>379</v>
      </c>
      <c r="H98" s="47">
        <f t="shared" si="15"/>
        <v>388</v>
      </c>
      <c r="I98" s="47">
        <f t="shared" si="15"/>
        <v>2017</v>
      </c>
      <c r="J98" s="48">
        <f>SUM(J99:J108)</f>
        <v>6482</v>
      </c>
      <c r="K98" s="47">
        <f>SUM(K99:K108)</f>
        <v>4724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60</v>
      </c>
      <c r="F99" s="43">
        <v>60</v>
      </c>
      <c r="G99" s="44">
        <v>0</v>
      </c>
      <c r="H99" s="44">
        <v>2</v>
      </c>
      <c r="I99" s="44">
        <v>1727</v>
      </c>
      <c r="J99" s="45">
        <f>SUM(F99:I99)</f>
        <v>1789</v>
      </c>
      <c r="K99" s="44">
        <v>89</v>
      </c>
    </row>
    <row r="100" spans="1:13" ht="15" x14ac:dyDescent="0.25">
      <c r="A100" s="79"/>
      <c r="B100" s="11"/>
      <c r="C100" s="20" t="s">
        <v>90</v>
      </c>
      <c r="D100" s="43">
        <v>961</v>
      </c>
      <c r="E100" s="43">
        <v>513</v>
      </c>
      <c r="F100" s="43">
        <v>1474</v>
      </c>
      <c r="G100" s="44">
        <v>0</v>
      </c>
      <c r="H100" s="44">
        <v>1</v>
      </c>
      <c r="I100" s="44">
        <v>4</v>
      </c>
      <c r="J100" s="45">
        <f t="shared" ref="J100:J108" si="16">SUM(F100:I100)</f>
        <v>1479</v>
      </c>
      <c r="K100" s="44">
        <v>1479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64</v>
      </c>
      <c r="E102" s="43">
        <v>0</v>
      </c>
      <c r="F102" s="43">
        <v>64</v>
      </c>
      <c r="G102" s="44">
        <v>0</v>
      </c>
      <c r="H102" s="44">
        <v>0</v>
      </c>
      <c r="I102" s="44">
        <v>0</v>
      </c>
      <c r="J102" s="45">
        <f t="shared" si="16"/>
        <v>64</v>
      </c>
      <c r="K102" s="44">
        <v>64</v>
      </c>
    </row>
    <row r="103" spans="1:13" ht="15" x14ac:dyDescent="0.25">
      <c r="A103" s="77"/>
      <c r="B103" s="11"/>
      <c r="C103" s="22" t="s">
        <v>92</v>
      </c>
      <c r="D103" s="43">
        <v>695</v>
      </c>
      <c r="E103" s="43">
        <v>576</v>
      </c>
      <c r="F103" s="43">
        <v>1045</v>
      </c>
      <c r="G103" s="44">
        <v>165</v>
      </c>
      <c r="H103" s="44">
        <v>45</v>
      </c>
      <c r="I103" s="44">
        <v>0</v>
      </c>
      <c r="J103" s="45">
        <f t="shared" si="16"/>
        <v>1255</v>
      </c>
      <c r="K103" s="44">
        <v>1197</v>
      </c>
    </row>
    <row r="104" spans="1:13" ht="15" x14ac:dyDescent="0.25">
      <c r="A104" s="79"/>
      <c r="B104" s="11"/>
      <c r="C104" s="20" t="s">
        <v>93</v>
      </c>
      <c r="D104" s="43">
        <v>7</v>
      </c>
      <c r="E104" s="43">
        <v>0</v>
      </c>
      <c r="F104" s="43">
        <v>7</v>
      </c>
      <c r="G104" s="44">
        <v>0</v>
      </c>
      <c r="H104" s="44">
        <v>0</v>
      </c>
      <c r="I104" s="44">
        <v>0</v>
      </c>
      <c r="J104" s="45">
        <f t="shared" si="16"/>
        <v>7</v>
      </c>
      <c r="K104" s="44">
        <v>7</v>
      </c>
    </row>
    <row r="105" spans="1:13" ht="15" x14ac:dyDescent="0.25">
      <c r="A105" s="79"/>
      <c r="B105" s="11"/>
      <c r="C105" s="22" t="s">
        <v>94</v>
      </c>
      <c r="D105" s="43">
        <v>115</v>
      </c>
      <c r="E105" s="43">
        <v>28</v>
      </c>
      <c r="F105" s="43">
        <v>143</v>
      </c>
      <c r="G105" s="44">
        <v>30</v>
      </c>
      <c r="H105" s="44">
        <v>67</v>
      </c>
      <c r="I105" s="44">
        <v>9</v>
      </c>
      <c r="J105" s="45">
        <f t="shared" si="16"/>
        <v>249</v>
      </c>
      <c r="K105" s="44">
        <v>249</v>
      </c>
    </row>
    <row r="106" spans="1:13" ht="15" x14ac:dyDescent="0.25">
      <c r="A106" s="79"/>
      <c r="B106" s="11"/>
      <c r="C106" s="22" t="s">
        <v>95</v>
      </c>
      <c r="D106" s="43">
        <v>477</v>
      </c>
      <c r="E106" s="43">
        <v>14</v>
      </c>
      <c r="F106" s="43">
        <v>491</v>
      </c>
      <c r="G106" s="44">
        <v>86</v>
      </c>
      <c r="H106" s="44">
        <v>185</v>
      </c>
      <c r="I106" s="44">
        <v>198</v>
      </c>
      <c r="J106" s="45">
        <f t="shared" si="16"/>
        <v>960</v>
      </c>
      <c r="K106" s="44">
        <v>960</v>
      </c>
    </row>
    <row r="107" spans="1:13" ht="15" x14ac:dyDescent="0.25">
      <c r="A107" s="79"/>
      <c r="B107" s="11"/>
      <c r="C107" s="22" t="s">
        <v>96</v>
      </c>
      <c r="D107" s="43">
        <v>316</v>
      </c>
      <c r="E107" s="43">
        <v>0</v>
      </c>
      <c r="F107" s="43">
        <v>316</v>
      </c>
      <c r="G107" s="44">
        <v>74</v>
      </c>
      <c r="H107" s="44">
        <v>88</v>
      </c>
      <c r="I107" s="44">
        <v>79</v>
      </c>
      <c r="J107" s="45">
        <f t="shared" si="16"/>
        <v>557</v>
      </c>
      <c r="K107" s="44">
        <v>557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98</v>
      </c>
      <c r="F108" s="43">
        <v>98</v>
      </c>
      <c r="G108" s="44">
        <v>24</v>
      </c>
      <c r="H108" s="44">
        <v>0</v>
      </c>
      <c r="I108" s="44">
        <v>0</v>
      </c>
      <c r="J108" s="45">
        <f t="shared" si="16"/>
        <v>122</v>
      </c>
      <c r="K108" s="44">
        <v>122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3830</v>
      </c>
      <c r="E110" s="46">
        <f t="shared" si="17"/>
        <v>140</v>
      </c>
      <c r="F110" s="46">
        <f t="shared" si="17"/>
        <v>3970</v>
      </c>
      <c r="G110" s="47">
        <f t="shared" si="17"/>
        <v>143</v>
      </c>
      <c r="H110" s="47">
        <f t="shared" si="17"/>
        <v>66</v>
      </c>
      <c r="I110" s="47">
        <f t="shared" si="17"/>
        <v>0</v>
      </c>
      <c r="J110" s="48">
        <f>SUM(J111:J116)</f>
        <v>4179</v>
      </c>
      <c r="K110" s="47">
        <f>J110</f>
        <v>4179</v>
      </c>
    </row>
    <row r="111" spans="1:13" ht="15" x14ac:dyDescent="0.25">
      <c r="A111" s="71"/>
      <c r="B111" s="11"/>
      <c r="C111" s="22" t="s">
        <v>105</v>
      </c>
      <c r="D111" s="43">
        <v>1649</v>
      </c>
      <c r="E111" s="43">
        <v>0</v>
      </c>
      <c r="F111" s="43">
        <v>1649</v>
      </c>
      <c r="G111" s="44">
        <v>0</v>
      </c>
      <c r="H111" s="44">
        <v>0</v>
      </c>
      <c r="I111" s="44">
        <v>0</v>
      </c>
      <c r="J111" s="45">
        <v>1649</v>
      </c>
      <c r="K111" s="44">
        <f>J111</f>
        <v>1649</v>
      </c>
    </row>
    <row r="112" spans="1:13" ht="15" x14ac:dyDescent="0.25">
      <c r="B112" s="11"/>
      <c r="C112" s="22" t="s">
        <v>106</v>
      </c>
      <c r="D112" s="43">
        <v>37</v>
      </c>
      <c r="E112" s="43">
        <v>0</v>
      </c>
      <c r="F112" s="43">
        <v>37</v>
      </c>
      <c r="G112" s="44">
        <v>0</v>
      </c>
      <c r="H112" s="44">
        <v>0</v>
      </c>
      <c r="I112" s="44">
        <v>0</v>
      </c>
      <c r="J112" s="45">
        <v>37</v>
      </c>
      <c r="K112" s="44">
        <f t="shared" ref="K112:K116" si="18">J112</f>
        <v>37</v>
      </c>
    </row>
    <row r="113" spans="1:11" ht="15" x14ac:dyDescent="0.25">
      <c r="A113" s="71"/>
      <c r="B113" s="11"/>
      <c r="C113" s="22" t="s">
        <v>107</v>
      </c>
      <c r="D113" s="43">
        <v>9</v>
      </c>
      <c r="E113" s="43">
        <v>133</v>
      </c>
      <c r="F113" s="43">
        <v>142</v>
      </c>
      <c r="G113" s="44">
        <v>74</v>
      </c>
      <c r="H113" s="44">
        <v>64</v>
      </c>
      <c r="I113" s="44">
        <v>0</v>
      </c>
      <c r="J113" s="45">
        <v>280</v>
      </c>
      <c r="K113" s="44">
        <f t="shared" si="18"/>
        <v>280</v>
      </c>
    </row>
    <row r="114" spans="1:11" ht="15" x14ac:dyDescent="0.25">
      <c r="A114" s="71"/>
      <c r="B114" s="11"/>
      <c r="C114" s="22" t="s">
        <v>108</v>
      </c>
      <c r="D114" s="43">
        <v>2114</v>
      </c>
      <c r="E114" s="43">
        <v>0</v>
      </c>
      <c r="F114" s="43">
        <v>2114</v>
      </c>
      <c r="G114" s="44">
        <v>0</v>
      </c>
      <c r="H114" s="44">
        <v>0</v>
      </c>
      <c r="I114" s="44">
        <v>0</v>
      </c>
      <c r="J114" s="45">
        <v>2114</v>
      </c>
      <c r="K114" s="44">
        <f t="shared" si="18"/>
        <v>2114</v>
      </c>
    </row>
    <row r="115" spans="1:11" ht="15" x14ac:dyDescent="0.25">
      <c r="A115" s="74"/>
      <c r="B115" s="11"/>
      <c r="C115" s="22" t="s">
        <v>109</v>
      </c>
      <c r="D115" s="43">
        <v>18</v>
      </c>
      <c r="E115" s="43">
        <v>0</v>
      </c>
      <c r="F115" s="43">
        <v>18</v>
      </c>
      <c r="G115" s="44">
        <v>0</v>
      </c>
      <c r="H115" s="44">
        <v>0</v>
      </c>
      <c r="I115" s="44">
        <v>0</v>
      </c>
      <c r="J115" s="45">
        <v>18</v>
      </c>
      <c r="K115" s="44">
        <f t="shared" si="18"/>
        <v>18</v>
      </c>
    </row>
    <row r="116" spans="1:11" ht="15" x14ac:dyDescent="0.25">
      <c r="A116" s="71"/>
      <c r="B116" s="11"/>
      <c r="C116" s="20" t="s">
        <v>110</v>
      </c>
      <c r="D116" s="43">
        <v>3</v>
      </c>
      <c r="E116" s="43">
        <v>7</v>
      </c>
      <c r="F116" s="43">
        <v>10</v>
      </c>
      <c r="G116" s="44">
        <v>69</v>
      </c>
      <c r="H116" s="44">
        <v>2</v>
      </c>
      <c r="I116" s="44">
        <v>0</v>
      </c>
      <c r="J116" s="45">
        <v>81</v>
      </c>
      <c r="K116" s="44">
        <f t="shared" si="18"/>
        <v>81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462</v>
      </c>
      <c r="E118" s="46">
        <v>0</v>
      </c>
      <c r="F118" s="46">
        <v>462</v>
      </c>
      <c r="G118" s="47">
        <v>7</v>
      </c>
      <c r="H118" s="47">
        <v>88</v>
      </c>
      <c r="I118" s="47">
        <v>0</v>
      </c>
      <c r="J118" s="48">
        <v>557</v>
      </c>
      <c r="K118" s="47">
        <f>J118</f>
        <v>557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62788</v>
      </c>
      <c r="E120" s="200">
        <v>245</v>
      </c>
      <c r="F120" s="200">
        <v>63033</v>
      </c>
      <c r="G120" s="201">
        <v>35802</v>
      </c>
      <c r="H120" s="201">
        <v>8272</v>
      </c>
      <c r="I120" s="201">
        <v>0</v>
      </c>
      <c r="J120" s="201">
        <v>107107</v>
      </c>
      <c r="K120" s="201">
        <f>J120</f>
        <v>107107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62756</v>
      </c>
      <c r="E122" s="46">
        <f t="shared" si="19"/>
        <v>0</v>
      </c>
      <c r="F122" s="46">
        <f t="shared" si="19"/>
        <v>62756</v>
      </c>
      <c r="G122" s="47">
        <f t="shared" si="19"/>
        <v>34814</v>
      </c>
      <c r="H122" s="47">
        <f t="shared" si="19"/>
        <v>5633</v>
      </c>
      <c r="I122" s="47">
        <f t="shared" si="19"/>
        <v>0</v>
      </c>
      <c r="J122" s="48">
        <f>SUM(J123:J126)</f>
        <v>103203</v>
      </c>
      <c r="K122" s="47">
        <f>J122</f>
        <v>103203</v>
      </c>
    </row>
    <row r="123" spans="1:11" ht="15" x14ac:dyDescent="0.25">
      <c r="A123" s="79"/>
      <c r="B123" s="11"/>
      <c r="C123" s="22" t="s">
        <v>117</v>
      </c>
      <c r="D123" s="43">
        <v>39891</v>
      </c>
      <c r="E123" s="43">
        <v>0</v>
      </c>
      <c r="F123" s="43">
        <v>39891</v>
      </c>
      <c r="G123" s="44">
        <v>34593</v>
      </c>
      <c r="H123" s="44">
        <v>4648</v>
      </c>
      <c r="I123" s="44">
        <v>0</v>
      </c>
      <c r="J123" s="45">
        <v>79132</v>
      </c>
      <c r="K123" s="44">
        <f>J123</f>
        <v>79132</v>
      </c>
    </row>
    <row r="124" spans="1:11" ht="15" x14ac:dyDescent="0.25">
      <c r="A124" s="79"/>
      <c r="B124" s="11"/>
      <c r="C124" s="22" t="s">
        <v>118</v>
      </c>
      <c r="D124" s="43">
        <v>21229</v>
      </c>
      <c r="E124" s="43">
        <v>0</v>
      </c>
      <c r="F124" s="43">
        <v>21229</v>
      </c>
      <c r="G124" s="44">
        <v>214</v>
      </c>
      <c r="H124" s="44">
        <v>1040</v>
      </c>
      <c r="I124" s="44">
        <v>0</v>
      </c>
      <c r="J124" s="45">
        <v>22483</v>
      </c>
      <c r="K124" s="44">
        <f t="shared" ref="K124:K126" si="20">J124</f>
        <v>22483</v>
      </c>
    </row>
    <row r="125" spans="1:11" ht="15" x14ac:dyDescent="0.25">
      <c r="A125" s="79"/>
      <c r="B125" s="11"/>
      <c r="C125" s="22" t="s">
        <v>119</v>
      </c>
      <c r="D125" s="43">
        <v>1636</v>
      </c>
      <c r="E125" s="43">
        <v>0</v>
      </c>
      <c r="F125" s="43">
        <v>1636</v>
      </c>
      <c r="G125" s="44">
        <v>7</v>
      </c>
      <c r="H125" s="44">
        <v>-55</v>
      </c>
      <c r="I125" s="44">
        <v>0</v>
      </c>
      <c r="J125" s="45">
        <v>1588</v>
      </c>
      <c r="K125" s="44">
        <f t="shared" si="20"/>
        <v>1588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32</v>
      </c>
      <c r="E128" s="46">
        <f t="shared" si="21"/>
        <v>245</v>
      </c>
      <c r="F128" s="46">
        <f t="shared" si="21"/>
        <v>277</v>
      </c>
      <c r="G128" s="47">
        <f t="shared" si="21"/>
        <v>988</v>
      </c>
      <c r="H128" s="47">
        <f t="shared" si="21"/>
        <v>2639</v>
      </c>
      <c r="I128" s="47">
        <f t="shared" si="21"/>
        <v>0</v>
      </c>
      <c r="J128" s="48">
        <f>SUM(J129:J132)</f>
        <v>3904</v>
      </c>
      <c r="K128" s="47">
        <f>J128</f>
        <v>3904</v>
      </c>
    </row>
    <row r="129" spans="1:11" ht="15" x14ac:dyDescent="0.25">
      <c r="B129" s="11"/>
      <c r="C129" s="22" t="s">
        <v>122</v>
      </c>
      <c r="D129" s="43">
        <v>32</v>
      </c>
      <c r="E129" s="43">
        <v>0</v>
      </c>
      <c r="F129" s="43">
        <v>32</v>
      </c>
      <c r="G129" s="44">
        <v>961</v>
      </c>
      <c r="H129" s="44">
        <v>151</v>
      </c>
      <c r="I129" s="44">
        <v>0</v>
      </c>
      <c r="J129" s="45">
        <v>1144</v>
      </c>
      <c r="K129" s="44">
        <f>J129</f>
        <v>1144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1725</v>
      </c>
      <c r="I130" s="44">
        <v>0</v>
      </c>
      <c r="J130" s="45">
        <v>1725</v>
      </c>
      <c r="K130" s="44">
        <f t="shared" ref="K130:K132" si="22">J130</f>
        <v>1725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760</v>
      </c>
      <c r="I131" s="44">
        <v>0</v>
      </c>
      <c r="J131" s="45">
        <v>760</v>
      </c>
      <c r="K131" s="44">
        <f t="shared" si="22"/>
        <v>760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245</v>
      </c>
      <c r="F132" s="43">
        <v>245</v>
      </c>
      <c r="G132" s="44">
        <v>27</v>
      </c>
      <c r="H132" s="44">
        <v>3</v>
      </c>
      <c r="I132" s="44">
        <v>0</v>
      </c>
      <c r="J132" s="45">
        <v>275</v>
      </c>
      <c r="K132" s="44">
        <f t="shared" si="22"/>
        <v>275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7977</v>
      </c>
      <c r="E134" s="200">
        <v>2419</v>
      </c>
      <c r="F134" s="200">
        <v>10396</v>
      </c>
      <c r="G134" s="201">
        <v>337</v>
      </c>
      <c r="H134" s="201">
        <v>251</v>
      </c>
      <c r="I134" s="201">
        <v>120524</v>
      </c>
      <c r="J134" s="202">
        <v>131508</v>
      </c>
      <c r="K134" s="201">
        <f>J134</f>
        <v>131508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1964</v>
      </c>
      <c r="F136" s="46">
        <v>1964</v>
      </c>
      <c r="G136" s="47">
        <v>0</v>
      </c>
      <c r="H136" s="47">
        <v>0</v>
      </c>
      <c r="I136" s="47">
        <v>86024</v>
      </c>
      <c r="J136" s="48">
        <v>87988</v>
      </c>
      <c r="K136" s="47">
        <f>J136</f>
        <v>87988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1120</v>
      </c>
      <c r="E138" s="46">
        <f t="shared" si="23"/>
        <v>421</v>
      </c>
      <c r="F138" s="46">
        <f t="shared" si="23"/>
        <v>1541</v>
      </c>
      <c r="G138" s="47">
        <f t="shared" si="23"/>
        <v>0</v>
      </c>
      <c r="H138" s="47">
        <f t="shared" si="23"/>
        <v>0</v>
      </c>
      <c r="I138" s="47">
        <f t="shared" si="23"/>
        <v>34476</v>
      </c>
      <c r="J138" s="48">
        <f>SUM(J139:J142)</f>
        <v>36017</v>
      </c>
      <c r="K138" s="47">
        <f>J138</f>
        <v>36017</v>
      </c>
    </row>
    <row r="139" spans="1:11" ht="14.25" x14ac:dyDescent="0.2">
      <c r="A139" s="85"/>
      <c r="B139" s="35"/>
      <c r="C139" s="18" t="s">
        <v>297</v>
      </c>
      <c r="D139" s="43">
        <v>1120</v>
      </c>
      <c r="E139" s="43">
        <v>421</v>
      </c>
      <c r="F139" s="43">
        <v>1541</v>
      </c>
      <c r="G139" s="44">
        <v>0</v>
      </c>
      <c r="H139" s="44">
        <v>0</v>
      </c>
      <c r="I139" s="44">
        <v>17242</v>
      </c>
      <c r="J139" s="45">
        <v>18783</v>
      </c>
      <c r="K139" s="44">
        <f>J139</f>
        <v>18783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10872</v>
      </c>
      <c r="J140" s="45">
        <v>10872</v>
      </c>
      <c r="K140" s="44">
        <f t="shared" ref="K140:K142" si="24">J140</f>
        <v>10872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5192</v>
      </c>
      <c r="J141" s="45">
        <v>5192</v>
      </c>
      <c r="K141" s="44">
        <f t="shared" si="24"/>
        <v>5192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1170</v>
      </c>
      <c r="J142" s="45">
        <v>1170</v>
      </c>
      <c r="K142" s="44">
        <f t="shared" si="24"/>
        <v>1170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6857</v>
      </c>
      <c r="E144" s="46">
        <v>34</v>
      </c>
      <c r="F144" s="46">
        <v>6891</v>
      </c>
      <c r="G144" s="47">
        <v>337</v>
      </c>
      <c r="H144" s="47">
        <v>251</v>
      </c>
      <c r="I144" s="47">
        <v>24</v>
      </c>
      <c r="J144" s="48">
        <v>7503</v>
      </c>
      <c r="K144" s="47">
        <f>J144</f>
        <v>7503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15759</v>
      </c>
      <c r="E146" s="200">
        <v>6880</v>
      </c>
      <c r="F146" s="200">
        <v>16089</v>
      </c>
      <c r="G146" s="201">
        <v>83305</v>
      </c>
      <c r="H146" s="201">
        <v>24917</v>
      </c>
      <c r="I146" s="201">
        <v>24039</v>
      </c>
      <c r="J146" s="202">
        <v>6807</v>
      </c>
      <c r="K146" s="201">
        <f>J146-J152</f>
        <v>-134735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80</v>
      </c>
      <c r="E148" s="46">
        <v>0</v>
      </c>
      <c r="F148" s="46">
        <v>80</v>
      </c>
      <c r="G148" s="47">
        <v>0</v>
      </c>
      <c r="H148" s="47">
        <v>0</v>
      </c>
      <c r="I148" s="47">
        <v>0</v>
      </c>
      <c r="J148" s="48">
        <v>80</v>
      </c>
      <c r="K148" s="47">
        <f>J148</f>
        <v>80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4</v>
      </c>
      <c r="F150" s="46">
        <v>13</v>
      </c>
      <c r="G150" s="47">
        <v>36</v>
      </c>
      <c r="H150" s="47">
        <v>97</v>
      </c>
      <c r="I150" s="47">
        <v>0</v>
      </c>
      <c r="J150" s="48">
        <v>146</v>
      </c>
      <c r="K150" s="47">
        <f>+J150</f>
        <v>146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13703</v>
      </c>
      <c r="E152" s="48">
        <f t="shared" si="25"/>
        <v>6063</v>
      </c>
      <c r="F152" s="48">
        <f t="shared" si="25"/>
        <v>13216</v>
      </c>
      <c r="G152" s="48">
        <f t="shared" si="25"/>
        <v>81714</v>
      </c>
      <c r="H152" s="48">
        <f t="shared" si="25"/>
        <v>23171</v>
      </c>
      <c r="I152" s="48">
        <f t="shared" si="25"/>
        <v>23441</v>
      </c>
      <c r="J152" s="48">
        <f>SUM(J153:J157)</f>
        <v>141542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5859</v>
      </c>
      <c r="F153" s="43">
        <v>0</v>
      </c>
      <c r="G153" s="44">
        <v>69889</v>
      </c>
      <c r="H153" s="44">
        <v>16988</v>
      </c>
      <c r="I153" s="44">
        <v>23439</v>
      </c>
      <c r="J153" s="45">
        <v>110316</v>
      </c>
      <c r="K153" s="44"/>
    </row>
    <row r="154" spans="1:11" ht="15" x14ac:dyDescent="0.25">
      <c r="B154" s="11"/>
      <c r="C154" s="22" t="s">
        <v>99</v>
      </c>
      <c r="D154" s="43">
        <v>691</v>
      </c>
      <c r="E154" s="43">
        <v>0</v>
      </c>
      <c r="F154" s="43">
        <v>0</v>
      </c>
      <c r="G154" s="44">
        <v>86</v>
      </c>
      <c r="H154" s="44">
        <v>54</v>
      </c>
      <c r="I154" s="44">
        <v>2</v>
      </c>
      <c r="J154" s="45">
        <v>142</v>
      </c>
      <c r="K154" s="44"/>
    </row>
    <row r="155" spans="1:11" ht="15" x14ac:dyDescent="0.25">
      <c r="A155" s="71"/>
      <c r="B155" s="11"/>
      <c r="C155" s="22" t="s">
        <v>100</v>
      </c>
      <c r="D155" s="43">
        <v>10863</v>
      </c>
      <c r="E155" s="43">
        <v>53</v>
      </c>
      <c r="F155" s="43">
        <v>10916</v>
      </c>
      <c r="G155" s="44">
        <v>0</v>
      </c>
      <c r="H155" s="44">
        <v>5697</v>
      </c>
      <c r="I155" s="44">
        <v>0</v>
      </c>
      <c r="J155" s="45">
        <v>16613</v>
      </c>
      <c r="K155" s="44"/>
    </row>
    <row r="156" spans="1:11" ht="15" x14ac:dyDescent="0.25">
      <c r="A156" s="79"/>
      <c r="B156" s="11"/>
      <c r="C156" s="22" t="s">
        <v>101</v>
      </c>
      <c r="D156" s="43">
        <v>2140</v>
      </c>
      <c r="E156" s="43">
        <v>29</v>
      </c>
      <c r="F156" s="43">
        <v>2169</v>
      </c>
      <c r="G156" s="44">
        <v>9058</v>
      </c>
      <c r="H156" s="44">
        <v>0</v>
      </c>
      <c r="I156" s="44">
        <v>0</v>
      </c>
      <c r="J156" s="45">
        <v>11227</v>
      </c>
      <c r="K156" s="44"/>
    </row>
    <row r="157" spans="1:11" ht="15" x14ac:dyDescent="0.25">
      <c r="A157" s="79"/>
      <c r="B157" s="11"/>
      <c r="C157" s="20" t="s">
        <v>102</v>
      </c>
      <c r="D157" s="43">
        <v>9</v>
      </c>
      <c r="E157" s="43">
        <v>122</v>
      </c>
      <c r="F157" s="43">
        <v>131</v>
      </c>
      <c r="G157" s="44">
        <v>2681</v>
      </c>
      <c r="H157" s="44">
        <v>432</v>
      </c>
      <c r="I157" s="44">
        <v>0</v>
      </c>
      <c r="J157" s="45">
        <v>3244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120</v>
      </c>
      <c r="E159" s="48">
        <f t="shared" si="26"/>
        <v>76</v>
      </c>
      <c r="F159" s="48">
        <f t="shared" si="26"/>
        <v>196</v>
      </c>
      <c r="G159" s="48">
        <f t="shared" si="26"/>
        <v>397</v>
      </c>
      <c r="H159" s="48">
        <f t="shared" si="26"/>
        <v>5</v>
      </c>
      <c r="I159" s="48">
        <f t="shared" si="26"/>
        <v>7</v>
      </c>
      <c r="J159" s="48">
        <f>SUM(J160:J164)</f>
        <v>605</v>
      </c>
      <c r="K159" s="47">
        <f>J159</f>
        <v>605</v>
      </c>
    </row>
    <row r="160" spans="1:11" ht="15" x14ac:dyDescent="0.25">
      <c r="A160" s="71"/>
      <c r="B160" s="11"/>
      <c r="C160" s="22" t="s">
        <v>137</v>
      </c>
      <c r="D160" s="43">
        <v>5</v>
      </c>
      <c r="E160" s="43">
        <v>15</v>
      </c>
      <c r="F160" s="43">
        <v>20</v>
      </c>
      <c r="G160" s="44">
        <v>284</v>
      </c>
      <c r="H160" s="44">
        <v>3</v>
      </c>
      <c r="I160" s="44">
        <v>7</v>
      </c>
      <c r="J160" s="45">
        <v>314</v>
      </c>
      <c r="K160" s="44">
        <f>J160</f>
        <v>314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78</v>
      </c>
      <c r="E163" s="43">
        <v>51</v>
      </c>
      <c r="F163" s="43">
        <v>129</v>
      </c>
      <c r="G163" s="44">
        <v>113</v>
      </c>
      <c r="H163" s="44">
        <v>1</v>
      </c>
      <c r="I163" s="44">
        <v>0</v>
      </c>
      <c r="J163" s="45">
        <v>243</v>
      </c>
      <c r="K163" s="44">
        <f t="shared" si="27"/>
        <v>243</v>
      </c>
    </row>
    <row r="164" spans="1:11" ht="15" x14ac:dyDescent="0.25">
      <c r="A164" s="71"/>
      <c r="B164" s="11"/>
      <c r="C164" s="20" t="s">
        <v>36</v>
      </c>
      <c r="D164" s="43">
        <v>37</v>
      </c>
      <c r="E164" s="43">
        <v>10</v>
      </c>
      <c r="F164" s="43">
        <v>47</v>
      </c>
      <c r="G164" s="44">
        <v>0</v>
      </c>
      <c r="H164" s="44">
        <v>1</v>
      </c>
      <c r="I164" s="44">
        <v>0</v>
      </c>
      <c r="J164" s="45">
        <v>48</v>
      </c>
      <c r="K164" s="44">
        <f t="shared" si="27"/>
        <v>48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1847</v>
      </c>
      <c r="E166" s="48">
        <f t="shared" si="28"/>
        <v>737</v>
      </c>
      <c r="F166" s="48">
        <f t="shared" si="28"/>
        <v>2584</v>
      </c>
      <c r="G166" s="48">
        <f t="shared" si="28"/>
        <v>1158</v>
      </c>
      <c r="H166" s="48">
        <f t="shared" si="28"/>
        <v>1644</v>
      </c>
      <c r="I166" s="48">
        <f t="shared" si="28"/>
        <v>590</v>
      </c>
      <c r="J166" s="48">
        <f>SUM(J167:J174)</f>
        <v>5976</v>
      </c>
      <c r="K166" s="47">
        <f>J166</f>
        <v>5976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25</v>
      </c>
      <c r="H167" s="44">
        <v>101</v>
      </c>
      <c r="I167" s="44">
        <v>0</v>
      </c>
      <c r="J167" s="45">
        <v>126</v>
      </c>
      <c r="K167" s="44">
        <f>J167</f>
        <v>126</v>
      </c>
    </row>
    <row r="168" spans="1:11" ht="15" x14ac:dyDescent="0.25">
      <c r="A168" s="71"/>
      <c r="B168" s="11"/>
      <c r="C168" s="22" t="s">
        <v>142</v>
      </c>
      <c r="D168" s="43">
        <v>182</v>
      </c>
      <c r="E168" s="43">
        <v>15</v>
      </c>
      <c r="F168" s="43">
        <v>197</v>
      </c>
      <c r="G168" s="44">
        <v>138</v>
      </c>
      <c r="H168" s="44">
        <v>97</v>
      </c>
      <c r="I168" s="44">
        <v>0</v>
      </c>
      <c r="J168" s="45">
        <v>432</v>
      </c>
      <c r="K168" s="44">
        <f t="shared" ref="K168:K174" si="29">J168</f>
        <v>432</v>
      </c>
    </row>
    <row r="169" spans="1:11" ht="15" x14ac:dyDescent="0.25">
      <c r="A169" s="71"/>
      <c r="B169" s="11"/>
      <c r="C169" s="22" t="s">
        <v>143</v>
      </c>
      <c r="D169" s="43">
        <v>767</v>
      </c>
      <c r="E169" s="43">
        <v>0</v>
      </c>
      <c r="F169" s="43">
        <v>767</v>
      </c>
      <c r="G169" s="44">
        <v>115</v>
      </c>
      <c r="H169" s="44">
        <v>345</v>
      </c>
      <c r="I169" s="44">
        <v>400</v>
      </c>
      <c r="J169" s="45">
        <v>1627</v>
      </c>
      <c r="K169" s="44">
        <f t="shared" si="29"/>
        <v>1627</v>
      </c>
    </row>
    <row r="170" spans="1:11" ht="15" x14ac:dyDescent="0.25">
      <c r="A170" s="74"/>
      <c r="B170" s="11"/>
      <c r="C170" s="20" t="s">
        <v>144</v>
      </c>
      <c r="D170" s="43">
        <v>265</v>
      </c>
      <c r="E170" s="43">
        <v>452</v>
      </c>
      <c r="F170" s="43">
        <v>717</v>
      </c>
      <c r="G170" s="44">
        <v>293</v>
      </c>
      <c r="H170" s="44">
        <v>583</v>
      </c>
      <c r="I170" s="44">
        <v>65</v>
      </c>
      <c r="J170" s="45">
        <v>1658</v>
      </c>
      <c r="K170" s="44">
        <f t="shared" si="29"/>
        <v>1658</v>
      </c>
    </row>
    <row r="171" spans="1:11" ht="15" x14ac:dyDescent="0.25">
      <c r="A171" s="71"/>
      <c r="B171" s="11"/>
      <c r="C171" s="20" t="s">
        <v>145</v>
      </c>
      <c r="D171" s="43">
        <v>200</v>
      </c>
      <c r="E171" s="43">
        <v>0</v>
      </c>
      <c r="F171" s="43">
        <v>200</v>
      </c>
      <c r="G171" s="44">
        <v>23</v>
      </c>
      <c r="H171" s="44">
        <v>335</v>
      </c>
      <c r="I171" s="44">
        <v>0</v>
      </c>
      <c r="J171" s="45">
        <v>558</v>
      </c>
      <c r="K171" s="44">
        <f t="shared" si="29"/>
        <v>558</v>
      </c>
    </row>
    <row r="172" spans="1:11" ht="15" x14ac:dyDescent="0.25">
      <c r="A172" s="71"/>
      <c r="B172" s="11"/>
      <c r="C172" s="20" t="s">
        <v>146</v>
      </c>
      <c r="D172" s="43">
        <v>240</v>
      </c>
      <c r="E172" s="43">
        <v>69</v>
      </c>
      <c r="F172" s="43">
        <v>309</v>
      </c>
      <c r="G172" s="44">
        <v>298</v>
      </c>
      <c r="H172" s="44">
        <v>127</v>
      </c>
      <c r="I172" s="44">
        <v>55</v>
      </c>
      <c r="J172" s="45">
        <v>789</v>
      </c>
      <c r="K172" s="44">
        <f t="shared" si="29"/>
        <v>789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193</v>
      </c>
      <c r="E174" s="43">
        <v>201</v>
      </c>
      <c r="F174" s="43">
        <v>394</v>
      </c>
      <c r="G174" s="44">
        <v>266</v>
      </c>
      <c r="H174" s="44">
        <v>56</v>
      </c>
      <c r="I174" s="44">
        <v>70</v>
      </c>
      <c r="J174" s="45">
        <v>786</v>
      </c>
      <c r="K174" s="44">
        <f t="shared" si="29"/>
        <v>786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757</v>
      </c>
      <c r="E176" s="200">
        <v>5627</v>
      </c>
      <c r="F176" s="200">
        <v>2633</v>
      </c>
      <c r="G176" s="201">
        <v>8062</v>
      </c>
      <c r="H176" s="201">
        <v>4446</v>
      </c>
      <c r="I176" s="201">
        <v>46</v>
      </c>
      <c r="J176" s="202">
        <v>11639</v>
      </c>
      <c r="K176" s="201">
        <f>J176-J195</f>
        <v>8091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222</v>
      </c>
      <c r="E178" s="48">
        <f t="shared" si="30"/>
        <v>933</v>
      </c>
      <c r="F178" s="48">
        <f t="shared" si="30"/>
        <v>1155</v>
      </c>
      <c r="G178" s="48">
        <f t="shared" si="30"/>
        <v>2454</v>
      </c>
      <c r="H178" s="48">
        <f t="shared" si="30"/>
        <v>2735</v>
      </c>
      <c r="I178" s="48">
        <f t="shared" si="30"/>
        <v>0</v>
      </c>
      <c r="J178" s="48">
        <f>SUM(J179:J184)</f>
        <v>6344</v>
      </c>
      <c r="K178" s="47">
        <f>J178</f>
        <v>6344</v>
      </c>
    </row>
    <row r="179" spans="1:11" ht="15" x14ac:dyDescent="0.25">
      <c r="A179" s="79"/>
      <c r="B179" s="11"/>
      <c r="C179" s="20" t="s">
        <v>152</v>
      </c>
      <c r="D179" s="43">
        <v>222</v>
      </c>
      <c r="E179" s="43">
        <v>0</v>
      </c>
      <c r="F179" s="43">
        <v>222</v>
      </c>
      <c r="G179" s="44">
        <v>2454</v>
      </c>
      <c r="H179" s="44">
        <v>114</v>
      </c>
      <c r="I179" s="44">
        <v>0</v>
      </c>
      <c r="J179" s="45">
        <v>2790</v>
      </c>
      <c r="K179" s="44">
        <f>J179</f>
        <v>2790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70</v>
      </c>
      <c r="I180" s="44">
        <v>0</v>
      </c>
      <c r="J180" s="45">
        <v>70</v>
      </c>
      <c r="K180" s="44">
        <f t="shared" ref="K180:K184" si="31">J180</f>
        <v>70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134</v>
      </c>
      <c r="I181" s="44">
        <v>0</v>
      </c>
      <c r="J181" s="45">
        <v>134</v>
      </c>
      <c r="K181" s="44">
        <f t="shared" si="31"/>
        <v>134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2417</v>
      </c>
      <c r="I182" s="44">
        <v>0</v>
      </c>
      <c r="J182" s="45">
        <v>2417</v>
      </c>
      <c r="K182" s="44">
        <f t="shared" si="31"/>
        <v>2417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933</v>
      </c>
      <c r="F183" s="43">
        <v>933</v>
      </c>
      <c r="G183" s="44">
        <v>0</v>
      </c>
      <c r="H183" s="44">
        <v>0</v>
      </c>
      <c r="I183" s="44">
        <v>0</v>
      </c>
      <c r="J183" s="45">
        <v>933</v>
      </c>
      <c r="K183" s="44">
        <f t="shared" si="31"/>
        <v>933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380</v>
      </c>
      <c r="E186" s="48">
        <f t="shared" si="32"/>
        <v>761</v>
      </c>
      <c r="F186" s="48">
        <f t="shared" si="32"/>
        <v>1141</v>
      </c>
      <c r="G186" s="48">
        <f t="shared" si="32"/>
        <v>3228</v>
      </c>
      <c r="H186" s="48">
        <f t="shared" si="32"/>
        <v>203</v>
      </c>
      <c r="I186" s="48">
        <f t="shared" si="32"/>
        <v>0</v>
      </c>
      <c r="J186" s="48">
        <f>SUM(J187:J193)</f>
        <v>4572</v>
      </c>
      <c r="K186" s="47">
        <f>J186</f>
        <v>4572</v>
      </c>
    </row>
    <row r="187" spans="1:11" ht="15" x14ac:dyDescent="0.25">
      <c r="A187" s="83"/>
      <c r="B187" s="11"/>
      <c r="C187" s="22" t="s">
        <v>158</v>
      </c>
      <c r="D187" s="43">
        <v>375</v>
      </c>
      <c r="E187" s="43">
        <v>678</v>
      </c>
      <c r="F187" s="43">
        <v>1053</v>
      </c>
      <c r="G187" s="44">
        <v>1454</v>
      </c>
      <c r="H187" s="44">
        <v>185</v>
      </c>
      <c r="I187" s="44">
        <v>0</v>
      </c>
      <c r="J187" s="45">
        <v>2692</v>
      </c>
      <c r="K187" s="44">
        <f>J187</f>
        <v>2692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0</v>
      </c>
      <c r="F188" s="43">
        <v>0</v>
      </c>
      <c r="G188" s="44">
        <v>1368</v>
      </c>
      <c r="H188" s="44">
        <v>0</v>
      </c>
      <c r="I188" s="44">
        <v>0</v>
      </c>
      <c r="J188" s="45">
        <v>1368</v>
      </c>
      <c r="K188" s="44">
        <f t="shared" ref="K188:K193" si="33">J188</f>
        <v>1368</v>
      </c>
    </row>
    <row r="189" spans="1:11" ht="15" x14ac:dyDescent="0.25">
      <c r="A189" s="79"/>
      <c r="B189" s="11"/>
      <c r="C189" s="20" t="s">
        <v>159</v>
      </c>
      <c r="D189" s="43">
        <v>1</v>
      </c>
      <c r="E189" s="43">
        <v>-5</v>
      </c>
      <c r="F189" s="43">
        <v>-4</v>
      </c>
      <c r="G189" s="44">
        <v>48</v>
      </c>
      <c r="H189" s="44">
        <v>14</v>
      </c>
      <c r="I189" s="44">
        <v>0</v>
      </c>
      <c r="J189" s="45">
        <v>58</v>
      </c>
      <c r="K189" s="44">
        <f t="shared" si="33"/>
        <v>58</v>
      </c>
    </row>
    <row r="190" spans="1:11" ht="15" x14ac:dyDescent="0.25">
      <c r="A190" s="79"/>
      <c r="B190" s="11"/>
      <c r="C190" s="20" t="s">
        <v>304</v>
      </c>
      <c r="D190" s="43">
        <v>4</v>
      </c>
      <c r="E190" s="43">
        <v>0</v>
      </c>
      <c r="F190" s="43">
        <v>4</v>
      </c>
      <c r="G190" s="44">
        <v>82</v>
      </c>
      <c r="H190" s="44">
        <v>0</v>
      </c>
      <c r="I190" s="44">
        <v>0</v>
      </c>
      <c r="J190" s="45">
        <v>86</v>
      </c>
      <c r="K190" s="44">
        <f t="shared" si="33"/>
        <v>86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74</v>
      </c>
      <c r="F192" s="43">
        <v>74</v>
      </c>
      <c r="G192" s="44">
        <v>263</v>
      </c>
      <c r="H192" s="44">
        <v>2</v>
      </c>
      <c r="I192" s="44">
        <v>0</v>
      </c>
      <c r="J192" s="45">
        <v>339</v>
      </c>
      <c r="K192" s="44">
        <f t="shared" si="33"/>
        <v>339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14</v>
      </c>
      <c r="F193" s="43">
        <v>14</v>
      </c>
      <c r="G193" s="44">
        <v>13</v>
      </c>
      <c r="H193" s="44">
        <v>2</v>
      </c>
      <c r="I193" s="44">
        <v>0</v>
      </c>
      <c r="J193" s="45">
        <v>29</v>
      </c>
      <c r="K193" s="44">
        <f t="shared" si="33"/>
        <v>29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53</v>
      </c>
      <c r="E195" s="46">
        <f t="shared" si="34"/>
        <v>3815</v>
      </c>
      <c r="F195" s="46">
        <f t="shared" si="34"/>
        <v>117</v>
      </c>
      <c r="G195" s="47">
        <f t="shared" si="34"/>
        <v>2054</v>
      </c>
      <c r="H195" s="47">
        <f t="shared" si="34"/>
        <v>1331</v>
      </c>
      <c r="I195" s="47">
        <f t="shared" si="34"/>
        <v>46</v>
      </c>
      <c r="J195" s="48">
        <f>SUM(J196:J199)</f>
        <v>3548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11</v>
      </c>
      <c r="E196" s="43">
        <v>3740</v>
      </c>
      <c r="F196" s="43">
        <v>0</v>
      </c>
      <c r="G196" s="44">
        <v>1890</v>
      </c>
      <c r="H196" s="44">
        <v>76</v>
      </c>
      <c r="I196" s="44">
        <v>30</v>
      </c>
      <c r="J196" s="45">
        <v>1996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32</v>
      </c>
      <c r="E197" s="43">
        <v>65</v>
      </c>
      <c r="F197" s="43">
        <v>97</v>
      </c>
      <c r="G197" s="44">
        <v>0</v>
      </c>
      <c r="H197" s="44">
        <v>1255</v>
      </c>
      <c r="I197" s="44">
        <v>16</v>
      </c>
      <c r="J197" s="45">
        <v>1368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10</v>
      </c>
      <c r="E198" s="43">
        <v>10</v>
      </c>
      <c r="F198" s="43">
        <v>20</v>
      </c>
      <c r="G198" s="44">
        <v>164</v>
      </c>
      <c r="H198" s="44">
        <v>0</v>
      </c>
      <c r="I198" s="44">
        <v>0</v>
      </c>
      <c r="J198" s="45">
        <v>184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375</v>
      </c>
      <c r="D203" s="54">
        <f t="shared" ref="D203:I203" si="35">SUM(D204:D205)</f>
        <v>102</v>
      </c>
      <c r="E203" s="54">
        <f t="shared" si="35"/>
        <v>118</v>
      </c>
      <c r="F203" s="54">
        <f t="shared" si="35"/>
        <v>220</v>
      </c>
      <c r="G203" s="55">
        <f t="shared" si="35"/>
        <v>326</v>
      </c>
      <c r="H203" s="55">
        <f t="shared" si="35"/>
        <v>177</v>
      </c>
      <c r="I203" s="55">
        <f t="shared" si="35"/>
        <v>0</v>
      </c>
      <c r="J203" s="56">
        <f>SUM(J204:J205)</f>
        <v>723</v>
      </c>
      <c r="K203" s="55">
        <f>J203</f>
        <v>723</v>
      </c>
    </row>
    <row r="204" spans="1:11" ht="15" x14ac:dyDescent="0.25">
      <c r="B204" s="37"/>
      <c r="C204" s="22" t="s">
        <v>164</v>
      </c>
      <c r="D204" s="43">
        <v>11</v>
      </c>
      <c r="E204" s="43">
        <v>0</v>
      </c>
      <c r="F204" s="43">
        <v>11</v>
      </c>
      <c r="G204" s="44">
        <v>0</v>
      </c>
      <c r="H204" s="44">
        <v>0</v>
      </c>
      <c r="I204" s="44">
        <v>0</v>
      </c>
      <c r="J204" s="45">
        <v>11</v>
      </c>
      <c r="K204" s="44">
        <f>J204</f>
        <v>11</v>
      </c>
    </row>
    <row r="205" spans="1:11" ht="15" x14ac:dyDescent="0.25">
      <c r="B205" s="37"/>
      <c r="C205" s="22" t="s">
        <v>97</v>
      </c>
      <c r="D205" s="43">
        <v>91</v>
      </c>
      <c r="E205" s="43">
        <v>118</v>
      </c>
      <c r="F205" s="43">
        <v>209</v>
      </c>
      <c r="G205" s="44">
        <v>326</v>
      </c>
      <c r="H205" s="44">
        <v>177</v>
      </c>
      <c r="I205" s="44">
        <v>0</v>
      </c>
      <c r="J205" s="45">
        <v>712</v>
      </c>
      <c r="K205" s="44">
        <f>J205</f>
        <v>712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308" priority="76" stopIfTrue="1" operator="notEqual">
      <formula>SUM(D14:D20)</formula>
    </cfRule>
  </conditionalFormatting>
  <conditionalFormatting sqref="D22:K22">
    <cfRule type="cellIs" dxfId="307" priority="21" stopIfTrue="1" operator="notEqual">
      <formula>D23+D24+#REF!+D26</formula>
    </cfRule>
  </conditionalFormatting>
  <conditionalFormatting sqref="D36:K36">
    <cfRule type="cellIs" dxfId="306" priority="75" stopIfTrue="1" operator="notEqual">
      <formula>D37+D38+D39+D40+D42+D41</formula>
    </cfRule>
  </conditionalFormatting>
  <conditionalFormatting sqref="D48:K48">
    <cfRule type="cellIs" dxfId="305" priority="4" stopIfTrue="1" operator="notEqual">
      <formula>D49+D50</formula>
    </cfRule>
  </conditionalFormatting>
  <conditionalFormatting sqref="D52:K52">
    <cfRule type="cellIs" dxfId="304" priority="5" stopIfTrue="1" operator="notEqual">
      <formula>D53+D54+D55</formula>
    </cfRule>
  </conditionalFormatting>
  <conditionalFormatting sqref="D57:K57">
    <cfRule type="cellIs" dxfId="303" priority="18" stopIfTrue="1" operator="notEqual">
      <formula>D58+D60+D61+D63+D64+D65+D62+D66+D67+D68+D69+D70+D71+D72+D73+D76+D77</formula>
    </cfRule>
  </conditionalFormatting>
  <conditionalFormatting sqref="D79:K79">
    <cfRule type="cellIs" dxfId="302" priority="7" stopIfTrue="1" operator="notEqual">
      <formula>D80+D81+D82+D83+D84+D85+D86+D87+D88+D89</formula>
    </cfRule>
  </conditionalFormatting>
  <conditionalFormatting sqref="D98:K98">
    <cfRule type="cellIs" dxfId="301" priority="8" stopIfTrue="1" operator="notEqual">
      <formula>D99+D100+D101+D102+D103+D104+D105+D106+D107+D108</formula>
    </cfRule>
  </conditionalFormatting>
  <conditionalFormatting sqref="D110:K110">
    <cfRule type="cellIs" dxfId="300" priority="9" stopIfTrue="1" operator="notEqual">
      <formula>D111+D112+D113+D114+D115+D116</formula>
    </cfRule>
  </conditionalFormatting>
  <conditionalFormatting sqref="D136:K136">
    <cfRule type="cellIs" dxfId="299" priority="19" stopIfTrue="1" operator="notEqual">
      <formula>#REF!+#REF!</formula>
    </cfRule>
  </conditionalFormatting>
  <conditionalFormatting sqref="D138:K138">
    <cfRule type="cellIs" dxfId="298" priority="20" stopIfTrue="1" operator="notEqual">
      <formula>D140+D139+D141+#REF!</formula>
    </cfRule>
  </conditionalFormatting>
  <conditionalFormatting sqref="D152:K152">
    <cfRule type="cellIs" dxfId="297" priority="3" stopIfTrue="1" operator="notEqual">
      <formula>D153+D154+D155+D156+D157</formula>
    </cfRule>
  </conditionalFormatting>
  <conditionalFormatting sqref="D159:K159">
    <cfRule type="cellIs" dxfId="296" priority="1" stopIfTrue="1" operator="notEqual">
      <formula>D160+D163+D164</formula>
    </cfRule>
  </conditionalFormatting>
  <conditionalFormatting sqref="D166:K166">
    <cfRule type="cellIs" dxfId="295" priority="6" stopIfTrue="1" operator="notEqual">
      <formula>SUM(D167:D174)</formula>
    </cfRule>
  </conditionalFormatting>
  <conditionalFormatting sqref="D178:K178">
    <cfRule type="cellIs" dxfId="294" priority="10" stopIfTrue="1" operator="notEqual">
      <formula>SUM(D179:D184)</formula>
    </cfRule>
  </conditionalFormatting>
  <conditionalFormatting sqref="D195:K195">
    <cfRule type="cellIs" dxfId="293" priority="23" stopIfTrue="1" operator="notEqual">
      <formula>D196+#REF!+D197+D198+D199</formula>
    </cfRule>
  </conditionalFormatting>
  <conditionalFormatting sqref="D203:K203">
    <cfRule type="cellIs" dxfId="292" priority="86" stopIfTrue="1" operator="notEqual">
      <formula>#REF!+D204+D205</formula>
    </cfRule>
  </conditionalFormatting>
  <conditionalFormatting sqref="D204:K206">
    <cfRule type="cellIs" dxfId="291" priority="98" stopIfTrue="1" operator="notEqual">
      <formula>#REF!+#REF!+#REF!+#REF!</formula>
    </cfRule>
  </conditionalFormatting>
  <conditionalFormatting sqref="D28:L28">
    <cfRule type="cellIs" dxfId="290" priority="12" stopIfTrue="1" operator="notEqual">
      <formula>D30+D31+D32+D33+D34</formula>
    </cfRule>
  </conditionalFormatting>
  <conditionalFormatting sqref="K23">
    <cfRule type="cellIs" dxfId="289" priority="147" stopIfTrue="1" operator="notEqual">
      <formula>K24+K26+#REF!+K27</formula>
    </cfRule>
  </conditionalFormatting>
  <conditionalFormatting sqref="K24:K25">
    <cfRule type="cellIs" dxfId="288" priority="146" stopIfTrue="1" operator="notEqual">
      <formula>K26+K27+#REF!+K28</formula>
    </cfRule>
  </conditionalFormatting>
  <conditionalFormatting sqref="K26">
    <cfRule type="cellIs" dxfId="287" priority="145" stopIfTrue="1" operator="notEqual">
      <formula>K27+K28+#REF!+K29</formula>
    </cfRule>
  </conditionalFormatting>
  <hyperlinks>
    <hyperlink ref="K5" location="Índice!A1" display="índice" xr:uid="{00000000-0004-0000-0C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361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4918</v>
      </c>
      <c r="E11" s="58">
        <f t="shared" si="0"/>
        <v>4249</v>
      </c>
      <c r="F11" s="58">
        <f t="shared" ref="F11:H11" si="1">SUM(F12:F14)</f>
        <v>9167</v>
      </c>
      <c r="G11" s="59">
        <f t="shared" si="1"/>
        <v>27528</v>
      </c>
      <c r="H11" s="59">
        <f t="shared" si="1"/>
        <v>20348</v>
      </c>
      <c r="I11" s="59">
        <f>SUM(I12:I14)</f>
        <v>1037</v>
      </c>
      <c r="J11" s="59">
        <f>SUM(F11:I11)</f>
        <v>58080</v>
      </c>
      <c r="K11" s="59">
        <f t="shared" ref="K11:K44" si="2">J11</f>
        <v>58080</v>
      </c>
      <c r="L11" s="98"/>
    </row>
    <row r="12" spans="1:12" ht="15" x14ac:dyDescent="0.25">
      <c r="A12" s="116"/>
      <c r="B12" s="107"/>
      <c r="C12" s="117" t="s">
        <v>168</v>
      </c>
      <c r="D12" s="45">
        <v>4202</v>
      </c>
      <c r="E12" s="43">
        <v>2452</v>
      </c>
      <c r="F12" s="43">
        <v>6654</v>
      </c>
      <c r="G12" s="44">
        <v>23806</v>
      </c>
      <c r="H12" s="44">
        <v>19143</v>
      </c>
      <c r="I12" s="44">
        <v>935</v>
      </c>
      <c r="J12" s="44">
        <v>50538</v>
      </c>
      <c r="K12" s="44">
        <f t="shared" si="2"/>
        <v>50538</v>
      </c>
      <c r="L12" s="98"/>
    </row>
    <row r="13" spans="1:12" ht="15" x14ac:dyDescent="0.25">
      <c r="A13" s="118"/>
      <c r="B13" s="107"/>
      <c r="C13" s="117" t="s">
        <v>169</v>
      </c>
      <c r="D13" s="45">
        <v>454</v>
      </c>
      <c r="E13" s="43">
        <v>0</v>
      </c>
      <c r="F13" s="43">
        <v>454</v>
      </c>
      <c r="G13" s="44">
        <v>896</v>
      </c>
      <c r="H13" s="44">
        <v>283</v>
      </c>
      <c r="I13" s="44">
        <v>67</v>
      </c>
      <c r="J13" s="44">
        <v>1700</v>
      </c>
      <c r="K13" s="44">
        <f t="shared" si="2"/>
        <v>1700</v>
      </c>
      <c r="L13" s="98"/>
    </row>
    <row r="14" spans="1:12" ht="15" x14ac:dyDescent="0.25">
      <c r="A14" s="118"/>
      <c r="B14" s="107"/>
      <c r="C14" s="117" t="s">
        <v>170</v>
      </c>
      <c r="D14" s="45">
        <v>262</v>
      </c>
      <c r="E14" s="43">
        <v>1797</v>
      </c>
      <c r="F14" s="43">
        <v>2059</v>
      </c>
      <c r="G14" s="44">
        <v>2826</v>
      </c>
      <c r="H14" s="44">
        <v>922</v>
      </c>
      <c r="I14" s="44">
        <v>35</v>
      </c>
      <c r="J14" s="44">
        <v>5842</v>
      </c>
      <c r="K14" s="44">
        <f t="shared" si="2"/>
        <v>5842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18220</v>
      </c>
      <c r="E16" s="58">
        <f t="shared" si="3"/>
        <v>5334</v>
      </c>
      <c r="F16" s="58">
        <f t="shared" si="3"/>
        <v>23554</v>
      </c>
      <c r="G16" s="59">
        <f t="shared" si="3"/>
        <v>73317</v>
      </c>
      <c r="H16" s="59">
        <f t="shared" si="3"/>
        <v>22118</v>
      </c>
      <c r="I16" s="59">
        <f>+I17+I20</f>
        <v>2557</v>
      </c>
      <c r="J16" s="59">
        <f t="shared" ref="J16" si="4">SUM(F16:I16)</f>
        <v>121546</v>
      </c>
      <c r="K16" s="59">
        <f t="shared" si="2"/>
        <v>121546</v>
      </c>
      <c r="L16" s="98"/>
    </row>
    <row r="17" spans="1:12" ht="14.25" x14ac:dyDescent="0.2">
      <c r="A17" s="120"/>
      <c r="B17" s="109"/>
      <c r="C17" s="121" t="s">
        <v>172</v>
      </c>
      <c r="D17" s="45">
        <v>13704</v>
      </c>
      <c r="E17" s="43">
        <v>4536</v>
      </c>
      <c r="F17" s="43">
        <v>18240</v>
      </c>
      <c r="G17" s="44">
        <v>57611</v>
      </c>
      <c r="H17" s="44">
        <v>17079</v>
      </c>
      <c r="I17" s="44">
        <v>2036</v>
      </c>
      <c r="J17" s="44">
        <v>94966</v>
      </c>
      <c r="K17" s="44">
        <f t="shared" si="2"/>
        <v>94966</v>
      </c>
      <c r="L17" s="98"/>
    </row>
    <row r="18" spans="1:12" ht="15" x14ac:dyDescent="0.25">
      <c r="A18" s="122"/>
      <c r="B18" s="107"/>
      <c r="C18" s="117" t="s">
        <v>173</v>
      </c>
      <c r="D18" s="45">
        <v>132</v>
      </c>
      <c r="E18" s="43">
        <v>16</v>
      </c>
      <c r="F18" s="43">
        <v>148</v>
      </c>
      <c r="G18" s="44">
        <v>54</v>
      </c>
      <c r="H18" s="44">
        <v>2</v>
      </c>
      <c r="I18" s="44">
        <v>29</v>
      </c>
      <c r="J18" s="44">
        <v>233</v>
      </c>
      <c r="K18" s="44">
        <f t="shared" si="2"/>
        <v>233</v>
      </c>
      <c r="L18" s="98"/>
    </row>
    <row r="19" spans="1:12" ht="15" x14ac:dyDescent="0.25">
      <c r="A19" s="120"/>
      <c r="B19" s="107"/>
      <c r="C19" s="117" t="s">
        <v>174</v>
      </c>
      <c r="D19" s="45">
        <v>13572</v>
      </c>
      <c r="E19" s="43">
        <v>4520</v>
      </c>
      <c r="F19" s="43">
        <v>18092</v>
      </c>
      <c r="G19" s="44">
        <v>57557</v>
      </c>
      <c r="H19" s="44">
        <v>17077</v>
      </c>
      <c r="I19" s="44">
        <v>2007</v>
      </c>
      <c r="J19" s="44">
        <v>94733</v>
      </c>
      <c r="K19" s="44">
        <f t="shared" si="2"/>
        <v>94733</v>
      </c>
      <c r="L19" s="98"/>
    </row>
    <row r="20" spans="1:12" ht="14.25" x14ac:dyDescent="0.2">
      <c r="A20" s="120"/>
      <c r="B20" s="109"/>
      <c r="C20" s="121" t="s">
        <v>175</v>
      </c>
      <c r="D20" s="45">
        <v>4516</v>
      </c>
      <c r="E20" s="43">
        <v>798</v>
      </c>
      <c r="F20" s="43">
        <v>5314</v>
      </c>
      <c r="G20" s="44">
        <v>15706</v>
      </c>
      <c r="H20" s="44">
        <v>5039</v>
      </c>
      <c r="I20" s="44">
        <v>521</v>
      </c>
      <c r="J20" s="44">
        <v>26580</v>
      </c>
      <c r="K20" s="44">
        <f t="shared" si="2"/>
        <v>26580</v>
      </c>
      <c r="L20" s="98"/>
    </row>
    <row r="21" spans="1:12" ht="14.25" x14ac:dyDescent="0.2">
      <c r="A21" s="116"/>
      <c r="B21" s="109"/>
      <c r="C21" s="117" t="s">
        <v>176</v>
      </c>
      <c r="D21" s="45">
        <v>1513</v>
      </c>
      <c r="E21" s="43">
        <v>766</v>
      </c>
      <c r="F21" s="43">
        <v>2279</v>
      </c>
      <c r="G21" s="44">
        <v>11691</v>
      </c>
      <c r="H21" s="44">
        <v>4779</v>
      </c>
      <c r="I21" s="44">
        <v>496</v>
      </c>
      <c r="J21" s="44">
        <v>19245</v>
      </c>
      <c r="K21" s="44">
        <f t="shared" si="2"/>
        <v>19245</v>
      </c>
      <c r="L21" s="98"/>
    </row>
    <row r="22" spans="1:12" ht="14.25" x14ac:dyDescent="0.2">
      <c r="B22" s="109"/>
      <c r="C22" s="108" t="s">
        <v>177</v>
      </c>
      <c r="D22" s="45">
        <v>534</v>
      </c>
      <c r="E22" s="43">
        <v>766</v>
      </c>
      <c r="F22" s="43">
        <v>1300</v>
      </c>
      <c r="G22" s="44">
        <v>11691</v>
      </c>
      <c r="H22" s="44">
        <v>4674</v>
      </c>
      <c r="I22" s="44">
        <v>486</v>
      </c>
      <c r="J22" s="44">
        <v>18151</v>
      </c>
      <c r="K22" s="44">
        <f t="shared" si="2"/>
        <v>18151</v>
      </c>
      <c r="L22" s="98"/>
    </row>
    <row r="23" spans="1:12" ht="14.25" x14ac:dyDescent="0.2">
      <c r="B23" s="109"/>
      <c r="C23" s="108" t="s">
        <v>178</v>
      </c>
      <c r="D23" s="45">
        <v>979</v>
      </c>
      <c r="E23" s="43">
        <v>0</v>
      </c>
      <c r="F23" s="43">
        <v>979</v>
      </c>
      <c r="G23" s="44">
        <v>0</v>
      </c>
      <c r="H23" s="44">
        <v>105</v>
      </c>
      <c r="I23" s="44">
        <v>10</v>
      </c>
      <c r="J23" s="44">
        <v>1094</v>
      </c>
      <c r="K23" s="44">
        <f t="shared" si="2"/>
        <v>1094</v>
      </c>
      <c r="L23" s="98"/>
    </row>
    <row r="24" spans="1:12" ht="14.25" x14ac:dyDescent="0.2">
      <c r="A24" s="105"/>
      <c r="B24" s="109"/>
      <c r="C24" s="117" t="s">
        <v>179</v>
      </c>
      <c r="D24" s="45">
        <v>3003</v>
      </c>
      <c r="E24" s="43">
        <v>32</v>
      </c>
      <c r="F24" s="43">
        <v>3035</v>
      </c>
      <c r="G24" s="44">
        <v>4015</v>
      </c>
      <c r="H24" s="44">
        <v>260</v>
      </c>
      <c r="I24" s="44">
        <v>25</v>
      </c>
      <c r="J24" s="44">
        <v>7335</v>
      </c>
      <c r="K24" s="44">
        <f t="shared" si="2"/>
        <v>7335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35</v>
      </c>
      <c r="E26" s="58">
        <v>177</v>
      </c>
      <c r="F26" s="58">
        <v>212</v>
      </c>
      <c r="G26" s="59">
        <v>286</v>
      </c>
      <c r="H26" s="59">
        <v>36</v>
      </c>
      <c r="I26" s="59">
        <v>32</v>
      </c>
      <c r="J26" s="59">
        <v>566</v>
      </c>
      <c r="K26" s="59">
        <f t="shared" si="2"/>
        <v>566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4344</v>
      </c>
      <c r="E28" s="58">
        <v>418</v>
      </c>
      <c r="F28" s="58">
        <v>4762</v>
      </c>
      <c r="G28" s="59">
        <v>2743</v>
      </c>
      <c r="H28" s="59">
        <v>1256</v>
      </c>
      <c r="I28" s="59">
        <v>2132</v>
      </c>
      <c r="J28" s="59">
        <v>10893</v>
      </c>
      <c r="K28" s="59">
        <f t="shared" si="2"/>
        <v>10893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3935</v>
      </c>
      <c r="E30" s="46">
        <f t="shared" si="5"/>
        <v>24</v>
      </c>
      <c r="F30" s="46">
        <f t="shared" si="5"/>
        <v>3959</v>
      </c>
      <c r="G30" s="47">
        <f t="shared" si="5"/>
        <v>1877</v>
      </c>
      <c r="H30" s="47">
        <f t="shared" si="5"/>
        <v>1193</v>
      </c>
      <c r="I30" s="47">
        <f t="shared" si="5"/>
        <v>0</v>
      </c>
      <c r="J30" s="47">
        <f>SUM(J32:J36)</f>
        <v>7029</v>
      </c>
      <c r="K30" s="47">
        <f t="shared" si="2"/>
        <v>7029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731</v>
      </c>
      <c r="E32" s="43">
        <v>9</v>
      </c>
      <c r="F32" s="43">
        <v>740</v>
      </c>
      <c r="G32" s="44">
        <v>101</v>
      </c>
      <c r="H32" s="44">
        <v>6</v>
      </c>
      <c r="I32" s="44">
        <v>0</v>
      </c>
      <c r="J32" s="44">
        <v>847</v>
      </c>
      <c r="K32" s="44">
        <f t="shared" si="2"/>
        <v>847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433</v>
      </c>
      <c r="H33" s="44">
        <v>16</v>
      </c>
      <c r="I33" s="44">
        <v>0</v>
      </c>
      <c r="J33" s="44">
        <v>449</v>
      </c>
      <c r="K33" s="44">
        <f t="shared" si="2"/>
        <v>449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456</v>
      </c>
      <c r="H34" s="44">
        <v>585</v>
      </c>
      <c r="I34" s="44">
        <v>0</v>
      </c>
      <c r="J34" s="44">
        <v>1041</v>
      </c>
      <c r="K34" s="44">
        <f t="shared" si="2"/>
        <v>1041</v>
      </c>
      <c r="L34" s="98"/>
    </row>
    <row r="35" spans="1:12" ht="15" x14ac:dyDescent="0.25">
      <c r="A35" s="118"/>
      <c r="B35" s="107"/>
      <c r="C35" s="121" t="s">
        <v>186</v>
      </c>
      <c r="D35" s="45">
        <v>1</v>
      </c>
      <c r="E35" s="43">
        <v>0</v>
      </c>
      <c r="F35" s="43">
        <v>1</v>
      </c>
      <c r="G35" s="44">
        <v>6</v>
      </c>
      <c r="H35" s="44">
        <v>0</v>
      </c>
      <c r="I35" s="44">
        <v>0</v>
      </c>
      <c r="J35" s="44">
        <v>7</v>
      </c>
      <c r="K35" s="44">
        <f t="shared" si="2"/>
        <v>7</v>
      </c>
      <c r="L35" s="98"/>
    </row>
    <row r="36" spans="1:12" ht="15" x14ac:dyDescent="0.25">
      <c r="A36" s="118"/>
      <c r="B36" s="107"/>
      <c r="C36" s="121" t="s">
        <v>187</v>
      </c>
      <c r="D36" s="45">
        <v>3203</v>
      </c>
      <c r="E36" s="43">
        <v>15</v>
      </c>
      <c r="F36" s="43">
        <v>3218</v>
      </c>
      <c r="G36" s="44">
        <v>881</v>
      </c>
      <c r="H36" s="44">
        <v>586</v>
      </c>
      <c r="I36" s="44">
        <v>0</v>
      </c>
      <c r="J36" s="44">
        <v>4685</v>
      </c>
      <c r="K36" s="44">
        <f t="shared" si="2"/>
        <v>4685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409</v>
      </c>
      <c r="E38" s="46">
        <f t="shared" si="6"/>
        <v>394</v>
      </c>
      <c r="F38" s="46">
        <f t="shared" si="6"/>
        <v>803</v>
      </c>
      <c r="G38" s="47">
        <f t="shared" si="6"/>
        <v>866</v>
      </c>
      <c r="H38" s="47">
        <f t="shared" si="6"/>
        <v>63</v>
      </c>
      <c r="I38" s="47">
        <f t="shared" si="6"/>
        <v>2132</v>
      </c>
      <c r="J38" s="47">
        <f>SUM(J40:J44)</f>
        <v>3864</v>
      </c>
      <c r="K38" s="47">
        <f t="shared" si="2"/>
        <v>3864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146</v>
      </c>
      <c r="E40" s="43">
        <v>0</v>
      </c>
      <c r="F40" s="43">
        <v>146</v>
      </c>
      <c r="G40" s="44">
        <v>0</v>
      </c>
      <c r="H40" s="44">
        <v>0</v>
      </c>
      <c r="I40" s="44">
        <v>0</v>
      </c>
      <c r="J40" s="44">
        <v>146</v>
      </c>
      <c r="K40" s="44">
        <f t="shared" si="2"/>
        <v>146</v>
      </c>
      <c r="L40" s="98"/>
    </row>
    <row r="41" spans="1:12" ht="14.25" x14ac:dyDescent="0.2">
      <c r="A41" s="120"/>
      <c r="B41" s="109"/>
      <c r="C41" s="108" t="s">
        <v>184</v>
      </c>
      <c r="D41" s="45">
        <v>2</v>
      </c>
      <c r="E41" s="43">
        <v>0</v>
      </c>
      <c r="F41" s="43">
        <v>2</v>
      </c>
      <c r="G41" s="44">
        <v>3</v>
      </c>
      <c r="H41" s="44">
        <v>1</v>
      </c>
      <c r="I41" s="44">
        <v>0</v>
      </c>
      <c r="J41" s="44">
        <v>6</v>
      </c>
      <c r="K41" s="44">
        <f t="shared" si="2"/>
        <v>6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13</v>
      </c>
      <c r="I42" s="44">
        <v>0</v>
      </c>
      <c r="J42" s="44">
        <v>13</v>
      </c>
      <c r="K42" s="44">
        <f t="shared" si="2"/>
        <v>13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0</v>
      </c>
      <c r="H43" s="44">
        <v>0</v>
      </c>
      <c r="I43" s="44">
        <v>0</v>
      </c>
      <c r="J43" s="44">
        <v>0</v>
      </c>
      <c r="K43" s="44">
        <f t="shared" si="2"/>
        <v>0</v>
      </c>
      <c r="L43" s="98"/>
    </row>
    <row r="44" spans="1:12" ht="14.25" x14ac:dyDescent="0.2">
      <c r="B44" s="109"/>
      <c r="C44" s="121" t="s">
        <v>187</v>
      </c>
      <c r="D44" s="45">
        <v>261</v>
      </c>
      <c r="E44" s="43">
        <v>394</v>
      </c>
      <c r="F44" s="43">
        <v>655</v>
      </c>
      <c r="G44" s="44">
        <v>863</v>
      </c>
      <c r="H44" s="44">
        <v>49</v>
      </c>
      <c r="I44" s="44">
        <v>2132</v>
      </c>
      <c r="J44" s="44">
        <v>3699</v>
      </c>
      <c r="K44" s="44">
        <f t="shared" si="2"/>
        <v>3699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27967</v>
      </c>
      <c r="E46" s="58">
        <v>643</v>
      </c>
      <c r="F46" s="58">
        <v>28202</v>
      </c>
      <c r="G46" s="59">
        <v>4206</v>
      </c>
      <c r="H46" s="59">
        <v>688</v>
      </c>
      <c r="I46" s="59">
        <v>2</v>
      </c>
      <c r="J46" s="59">
        <v>31237</v>
      </c>
      <c r="K46" s="59">
        <f>K48+K55</f>
        <v>31237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27959</v>
      </c>
      <c r="E48" s="58">
        <f t="shared" si="7"/>
        <v>643</v>
      </c>
      <c r="F48" s="58">
        <f t="shared" si="7"/>
        <v>28194</v>
      </c>
      <c r="G48" s="59">
        <f t="shared" si="7"/>
        <v>4206</v>
      </c>
      <c r="H48" s="59">
        <f t="shared" si="7"/>
        <v>685</v>
      </c>
      <c r="I48" s="59">
        <f t="shared" si="7"/>
        <v>2</v>
      </c>
      <c r="J48" s="59">
        <f>SUM(J49:J53)</f>
        <v>33087</v>
      </c>
      <c r="K48" s="59">
        <f>SUM(K49:K53)</f>
        <v>31226</v>
      </c>
      <c r="L48" s="98"/>
    </row>
    <row r="49" spans="1:12" ht="15" x14ac:dyDescent="0.25">
      <c r="A49" s="105"/>
      <c r="B49" s="107"/>
      <c r="C49" s="117" t="s">
        <v>190</v>
      </c>
      <c r="D49" s="45">
        <v>-44</v>
      </c>
      <c r="E49" s="43">
        <v>0</v>
      </c>
      <c r="F49" s="43">
        <v>-44</v>
      </c>
      <c r="G49" s="44">
        <v>0</v>
      </c>
      <c r="H49" s="44">
        <v>0</v>
      </c>
      <c r="I49" s="44">
        <v>0</v>
      </c>
      <c r="J49" s="44">
        <f>SUM(F49:I49)</f>
        <v>-44</v>
      </c>
      <c r="K49" s="44">
        <v>-44</v>
      </c>
      <c r="L49" s="98"/>
    </row>
    <row r="50" spans="1:12" ht="15" x14ac:dyDescent="0.25">
      <c r="A50" s="131"/>
      <c r="B50" s="107"/>
      <c r="C50" s="117" t="s">
        <v>191</v>
      </c>
      <c r="D50" s="45">
        <v>28215</v>
      </c>
      <c r="E50" s="43">
        <v>610</v>
      </c>
      <c r="F50" s="43">
        <v>28417</v>
      </c>
      <c r="G50" s="44">
        <v>4830</v>
      </c>
      <c r="H50" s="44">
        <v>620</v>
      </c>
      <c r="I50" s="44">
        <v>0</v>
      </c>
      <c r="J50" s="44">
        <f t="shared" ref="J50:J53" si="8">SUM(F50:I50)</f>
        <v>33867</v>
      </c>
      <c r="K50" s="44">
        <v>32006</v>
      </c>
      <c r="L50" s="98"/>
    </row>
    <row r="51" spans="1:12" ht="15" x14ac:dyDescent="0.25">
      <c r="A51" s="105"/>
      <c r="B51" s="107"/>
      <c r="C51" s="117" t="s">
        <v>192</v>
      </c>
      <c r="D51" s="45">
        <v>16</v>
      </c>
      <c r="E51" s="43">
        <v>0</v>
      </c>
      <c r="F51" s="43">
        <v>16</v>
      </c>
      <c r="G51" s="44">
        <v>194</v>
      </c>
      <c r="H51" s="44">
        <v>215</v>
      </c>
      <c r="I51" s="44">
        <v>2</v>
      </c>
      <c r="J51" s="44">
        <f t="shared" si="8"/>
        <v>427</v>
      </c>
      <c r="K51" s="44">
        <v>427</v>
      </c>
      <c r="L51" s="98"/>
    </row>
    <row r="52" spans="1:12" ht="15" x14ac:dyDescent="0.25">
      <c r="A52" s="105"/>
      <c r="B52" s="107"/>
      <c r="C52" s="117" t="s">
        <v>96</v>
      </c>
      <c r="D52" s="45">
        <v>-228</v>
      </c>
      <c r="E52" s="43">
        <v>0</v>
      </c>
      <c r="F52" s="43">
        <v>-228</v>
      </c>
      <c r="G52" s="44">
        <v>-818</v>
      </c>
      <c r="H52" s="44">
        <v>-178</v>
      </c>
      <c r="I52" s="44">
        <v>0</v>
      </c>
      <c r="J52" s="44">
        <f t="shared" si="8"/>
        <v>-1224</v>
      </c>
      <c r="K52" s="44">
        <v>-1224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33</v>
      </c>
      <c r="F53" s="43">
        <v>33</v>
      </c>
      <c r="G53" s="44">
        <v>0</v>
      </c>
      <c r="H53" s="44">
        <v>28</v>
      </c>
      <c r="I53" s="44">
        <v>0</v>
      </c>
      <c r="J53" s="44">
        <f t="shared" si="8"/>
        <v>61</v>
      </c>
      <c r="K53" s="44">
        <v>61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21</v>
      </c>
      <c r="F57" s="46">
        <v>21</v>
      </c>
      <c r="G57" s="47">
        <v>10</v>
      </c>
      <c r="H57" s="47">
        <v>18</v>
      </c>
      <c r="I57" s="47">
        <v>0</v>
      </c>
      <c r="J57" s="47">
        <v>49</v>
      </c>
      <c r="K57" s="47">
        <f>J57</f>
        <v>49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15302</v>
      </c>
      <c r="E59" s="58">
        <v>2345</v>
      </c>
      <c r="F59" s="58">
        <v>17647</v>
      </c>
      <c r="G59" s="59">
        <v>3547</v>
      </c>
      <c r="H59" s="59">
        <v>521</v>
      </c>
      <c r="I59" s="59">
        <v>151994</v>
      </c>
      <c r="J59" s="59">
        <v>173709</v>
      </c>
      <c r="K59" s="59">
        <f>J59</f>
        <v>173709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148020</v>
      </c>
      <c r="J61" s="47">
        <f>SUM(J62:J66)</f>
        <v>148020</v>
      </c>
      <c r="K61" s="47">
        <f t="shared" ref="K61:K66" si="10">J61</f>
        <v>148020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119504</v>
      </c>
      <c r="J62" s="44">
        <v>119504</v>
      </c>
      <c r="K62" s="44">
        <f t="shared" si="10"/>
        <v>119504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7287</v>
      </c>
      <c r="J63" s="44">
        <v>7287</v>
      </c>
      <c r="K63" s="44">
        <f t="shared" si="10"/>
        <v>7287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18491</v>
      </c>
      <c r="J64" s="44">
        <v>18491</v>
      </c>
      <c r="K64" s="44">
        <f t="shared" si="10"/>
        <v>18491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834</v>
      </c>
      <c r="J65" s="44">
        <v>834</v>
      </c>
      <c r="K65" s="44">
        <f t="shared" si="10"/>
        <v>834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1904</v>
      </c>
      <c r="J66" s="44">
        <v>1904</v>
      </c>
      <c r="K66" s="44">
        <f t="shared" si="10"/>
        <v>1904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13373</v>
      </c>
      <c r="E68" s="46">
        <v>2055</v>
      </c>
      <c r="F68" s="46">
        <v>15428</v>
      </c>
      <c r="G68" s="47">
        <v>361</v>
      </c>
      <c r="H68" s="47">
        <v>260</v>
      </c>
      <c r="I68" s="47">
        <v>25</v>
      </c>
      <c r="J68" s="47">
        <v>16074</v>
      </c>
      <c r="K68" s="47">
        <f>J68</f>
        <v>16074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1929</v>
      </c>
      <c r="E70" s="46">
        <f t="shared" si="11"/>
        <v>290</v>
      </c>
      <c r="F70" s="46">
        <f t="shared" si="11"/>
        <v>2219</v>
      </c>
      <c r="G70" s="47">
        <f t="shared" si="11"/>
        <v>3186</v>
      </c>
      <c r="H70" s="47">
        <f t="shared" si="11"/>
        <v>261</v>
      </c>
      <c r="I70" s="47">
        <f t="shared" si="11"/>
        <v>3949</v>
      </c>
      <c r="J70" s="47">
        <f>SUM(J71:J76)</f>
        <v>9615</v>
      </c>
      <c r="K70" s="47">
        <f t="shared" ref="K70:K76" si="12">J70</f>
        <v>9615</v>
      </c>
      <c r="L70" s="98"/>
    </row>
    <row r="71" spans="1:12" ht="15" x14ac:dyDescent="0.25">
      <c r="A71" s="105"/>
      <c r="B71" s="107"/>
      <c r="C71" s="108" t="s">
        <v>208</v>
      </c>
      <c r="D71" s="45">
        <v>16</v>
      </c>
      <c r="E71" s="43">
        <v>0</v>
      </c>
      <c r="F71" s="43">
        <v>16</v>
      </c>
      <c r="G71" s="44">
        <v>14</v>
      </c>
      <c r="H71" s="44">
        <v>50</v>
      </c>
      <c r="I71" s="44">
        <v>2276</v>
      </c>
      <c r="J71" s="44">
        <v>2356</v>
      </c>
      <c r="K71" s="44">
        <f t="shared" si="12"/>
        <v>2356</v>
      </c>
      <c r="L71" s="98"/>
    </row>
    <row r="72" spans="1:12" ht="15" x14ac:dyDescent="0.25">
      <c r="A72" s="105"/>
      <c r="B72" s="107"/>
      <c r="C72" s="108" t="s">
        <v>209</v>
      </c>
      <c r="D72" s="45">
        <v>185</v>
      </c>
      <c r="E72" s="43">
        <v>0</v>
      </c>
      <c r="F72" s="43">
        <v>185</v>
      </c>
      <c r="G72" s="44">
        <v>0</v>
      </c>
      <c r="H72" s="44">
        <v>0</v>
      </c>
      <c r="I72" s="44">
        <v>0</v>
      </c>
      <c r="J72" s="44">
        <v>185</v>
      </c>
      <c r="K72" s="44">
        <f t="shared" si="12"/>
        <v>185</v>
      </c>
      <c r="L72" s="98"/>
    </row>
    <row r="73" spans="1:12" ht="15" x14ac:dyDescent="0.25">
      <c r="A73" s="116"/>
      <c r="B73" s="107"/>
      <c r="C73" s="108" t="s">
        <v>210</v>
      </c>
      <c r="D73" s="45">
        <v>1677</v>
      </c>
      <c r="E73" s="43">
        <v>62</v>
      </c>
      <c r="F73" s="43">
        <v>1739</v>
      </c>
      <c r="G73" s="44">
        <v>101</v>
      </c>
      <c r="H73" s="44">
        <v>0</v>
      </c>
      <c r="I73" s="44">
        <v>1504</v>
      </c>
      <c r="J73" s="44">
        <v>3344</v>
      </c>
      <c r="K73" s="44">
        <f t="shared" si="12"/>
        <v>3344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844</v>
      </c>
      <c r="H74" s="44">
        <v>35</v>
      </c>
      <c r="I74" s="44">
        <v>44</v>
      </c>
      <c r="J74" s="44">
        <v>923</v>
      </c>
      <c r="K74" s="44">
        <f t="shared" si="12"/>
        <v>923</v>
      </c>
      <c r="L74" s="98"/>
    </row>
    <row r="75" spans="1:12" ht="15" x14ac:dyDescent="0.25">
      <c r="A75" s="120"/>
      <c r="B75" s="107"/>
      <c r="C75" s="108" t="s">
        <v>212</v>
      </c>
      <c r="D75" s="45">
        <v>40</v>
      </c>
      <c r="E75" s="43">
        <v>0</v>
      </c>
      <c r="F75" s="43">
        <v>40</v>
      </c>
      <c r="G75" s="44">
        <v>26</v>
      </c>
      <c r="H75" s="44">
        <v>2</v>
      </c>
      <c r="I75" s="44">
        <v>0</v>
      </c>
      <c r="J75" s="44">
        <v>68</v>
      </c>
      <c r="K75" s="44">
        <f t="shared" si="12"/>
        <v>68</v>
      </c>
      <c r="L75" s="98"/>
    </row>
    <row r="76" spans="1:12" ht="15" x14ac:dyDescent="0.25">
      <c r="A76" s="118"/>
      <c r="B76" s="107"/>
      <c r="C76" s="108" t="s">
        <v>205</v>
      </c>
      <c r="D76" s="45">
        <v>11</v>
      </c>
      <c r="E76" s="43">
        <v>228</v>
      </c>
      <c r="F76" s="43">
        <v>239</v>
      </c>
      <c r="G76" s="44">
        <v>2201</v>
      </c>
      <c r="H76" s="44">
        <v>174</v>
      </c>
      <c r="I76" s="44">
        <v>125</v>
      </c>
      <c r="J76" s="44">
        <v>2739</v>
      </c>
      <c r="K76" s="44">
        <f t="shared" si="12"/>
        <v>2739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127234</v>
      </c>
      <c r="E78" s="59">
        <f t="shared" si="13"/>
        <v>872</v>
      </c>
      <c r="F78" s="59">
        <f t="shared" si="13"/>
        <v>121810</v>
      </c>
      <c r="G78" s="59">
        <f t="shared" si="13"/>
        <v>17376</v>
      </c>
      <c r="H78" s="59">
        <f t="shared" si="13"/>
        <v>12477</v>
      </c>
      <c r="I78" s="59">
        <f t="shared" si="13"/>
        <v>3365</v>
      </c>
      <c r="J78" s="59">
        <f>+J80+J82+J91+J98+J106+J84</f>
        <v>155028</v>
      </c>
      <c r="K78" s="59">
        <v>17040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16</v>
      </c>
      <c r="F80" s="58">
        <v>26</v>
      </c>
      <c r="G80" s="59">
        <v>63</v>
      </c>
      <c r="H80" s="59">
        <v>103</v>
      </c>
      <c r="I80" s="59">
        <v>2</v>
      </c>
      <c r="J80" s="59">
        <v>194</v>
      </c>
      <c r="K80" s="59">
        <f>J80</f>
        <v>194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-47</v>
      </c>
      <c r="E82" s="58">
        <v>0</v>
      </c>
      <c r="F82" s="58">
        <v>-47</v>
      </c>
      <c r="G82" s="59">
        <v>0</v>
      </c>
      <c r="H82" s="59">
        <v>0</v>
      </c>
      <c r="I82" s="59">
        <v>0</v>
      </c>
      <c r="J82" s="59">
        <v>-47</v>
      </c>
      <c r="K82" s="59">
        <f>J82</f>
        <v>-47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114424</v>
      </c>
      <c r="E84" s="58">
        <f t="shared" si="14"/>
        <v>470</v>
      </c>
      <c r="F84" s="58">
        <f t="shared" ref="F84:H84" si="15">SUM(F85:F89)</f>
        <v>108598</v>
      </c>
      <c r="G84" s="59">
        <f t="shared" si="15"/>
        <v>15273</v>
      </c>
      <c r="H84" s="59">
        <f t="shared" si="15"/>
        <v>10813</v>
      </c>
      <c r="I84" s="59">
        <f>SUM(I85:I89)</f>
        <v>3351</v>
      </c>
      <c r="J84" s="59">
        <f>SUM(J85:J89)</f>
        <v>138035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306</v>
      </c>
      <c r="F85" s="43">
        <v>0</v>
      </c>
      <c r="G85" s="44">
        <v>9046</v>
      </c>
      <c r="H85" s="44">
        <v>1329</v>
      </c>
      <c r="I85" s="44">
        <v>11</v>
      </c>
      <c r="J85" s="44">
        <v>10386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5990</v>
      </c>
      <c r="E86" s="43">
        <v>0</v>
      </c>
      <c r="F86" s="43">
        <v>0</v>
      </c>
      <c r="G86" s="44">
        <v>63</v>
      </c>
      <c r="H86" s="44">
        <v>41</v>
      </c>
      <c r="I86" s="44">
        <v>100</v>
      </c>
      <c r="J86" s="44">
        <v>204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73619</v>
      </c>
      <c r="E87" s="43">
        <v>111</v>
      </c>
      <c r="F87" s="43">
        <v>73730</v>
      </c>
      <c r="G87" s="44">
        <v>0</v>
      </c>
      <c r="H87" s="44">
        <v>9443</v>
      </c>
      <c r="I87" s="44">
        <v>2805</v>
      </c>
      <c r="J87" s="44">
        <v>85978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17620</v>
      </c>
      <c r="E88" s="43">
        <v>52</v>
      </c>
      <c r="F88" s="43">
        <v>17672</v>
      </c>
      <c r="G88" s="44">
        <v>6162</v>
      </c>
      <c r="H88" s="44">
        <v>0</v>
      </c>
      <c r="I88" s="44">
        <v>435</v>
      </c>
      <c r="J88" s="44">
        <v>24269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17195</v>
      </c>
      <c r="E89" s="43">
        <v>1</v>
      </c>
      <c r="F89" s="43">
        <v>17196</v>
      </c>
      <c r="G89" s="44">
        <v>2</v>
      </c>
      <c r="H89" s="44">
        <v>0</v>
      </c>
      <c r="I89" s="44">
        <v>0</v>
      </c>
      <c r="J89" s="44">
        <v>17198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1041</v>
      </c>
      <c r="E91" s="58">
        <f t="shared" si="16"/>
        <v>111</v>
      </c>
      <c r="F91" s="58">
        <f t="shared" si="16"/>
        <v>1152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1152</v>
      </c>
      <c r="K91" s="59">
        <f t="shared" ref="K91:K96" si="17">J91</f>
        <v>1152</v>
      </c>
      <c r="L91" s="98"/>
    </row>
    <row r="92" spans="1:12" ht="15" x14ac:dyDescent="0.25">
      <c r="B92" s="107"/>
      <c r="C92" s="117" t="s">
        <v>214</v>
      </c>
      <c r="D92" s="45">
        <v>311</v>
      </c>
      <c r="E92" s="43">
        <v>0</v>
      </c>
      <c r="F92" s="43">
        <v>311</v>
      </c>
      <c r="G92" s="44">
        <v>0</v>
      </c>
      <c r="H92" s="44">
        <v>0</v>
      </c>
      <c r="I92" s="44">
        <v>0</v>
      </c>
      <c r="J92" s="44">
        <v>311</v>
      </c>
      <c r="K92" s="44">
        <f t="shared" si="17"/>
        <v>311</v>
      </c>
      <c r="L92" s="98"/>
    </row>
    <row r="93" spans="1:12" ht="15" x14ac:dyDescent="0.25">
      <c r="A93" s="105"/>
      <c r="B93" s="107"/>
      <c r="C93" s="121" t="s">
        <v>215</v>
      </c>
      <c r="D93" s="45">
        <v>382</v>
      </c>
      <c r="E93" s="43">
        <v>15</v>
      </c>
      <c r="F93" s="43">
        <v>397</v>
      </c>
      <c r="G93" s="44">
        <v>0</v>
      </c>
      <c r="H93" s="44">
        <v>0</v>
      </c>
      <c r="I93" s="44">
        <v>0</v>
      </c>
      <c r="J93" s="44">
        <v>397</v>
      </c>
      <c r="K93" s="44">
        <f t="shared" si="17"/>
        <v>397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3</v>
      </c>
      <c r="E95" s="43">
        <v>0</v>
      </c>
      <c r="F95" s="43">
        <v>3</v>
      </c>
      <c r="G95" s="44">
        <v>0</v>
      </c>
      <c r="H95" s="44">
        <v>0</v>
      </c>
      <c r="I95" s="44">
        <v>0</v>
      </c>
      <c r="J95" s="44">
        <v>3</v>
      </c>
      <c r="K95" s="44">
        <f t="shared" si="17"/>
        <v>3</v>
      </c>
      <c r="L95" s="98"/>
    </row>
    <row r="96" spans="1:12" ht="15" x14ac:dyDescent="0.25">
      <c r="A96" s="105"/>
      <c r="B96" s="107"/>
      <c r="C96" s="117" t="s">
        <v>217</v>
      </c>
      <c r="D96" s="45">
        <v>345</v>
      </c>
      <c r="E96" s="43">
        <v>96</v>
      </c>
      <c r="F96" s="43">
        <v>441</v>
      </c>
      <c r="G96" s="44">
        <v>0</v>
      </c>
      <c r="H96" s="44">
        <v>0</v>
      </c>
      <c r="I96" s="44">
        <v>0</v>
      </c>
      <c r="J96" s="44">
        <v>441</v>
      </c>
      <c r="K96" s="44">
        <f t="shared" si="17"/>
        <v>441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1798</v>
      </c>
      <c r="E98" s="58">
        <f t="shared" si="18"/>
        <v>275</v>
      </c>
      <c r="F98" s="58">
        <f t="shared" si="18"/>
        <v>2073</v>
      </c>
      <c r="G98" s="59">
        <f t="shared" si="18"/>
        <v>2040</v>
      </c>
      <c r="H98" s="59">
        <f t="shared" si="18"/>
        <v>1561</v>
      </c>
      <c r="I98" s="59">
        <f>SUM(I99:I104)</f>
        <v>12</v>
      </c>
      <c r="J98" s="59">
        <f>SUM(J99:J104)</f>
        <v>5686</v>
      </c>
      <c r="K98" s="59">
        <f t="shared" ref="K98:K104" si="19">J98</f>
        <v>5686</v>
      </c>
      <c r="L98" s="98"/>
    </row>
    <row r="99" spans="1:12" ht="15" x14ac:dyDescent="0.25">
      <c r="A99" s="116"/>
      <c r="B99" s="107"/>
      <c r="C99" s="140" t="s">
        <v>219</v>
      </c>
      <c r="D99" s="45">
        <v>838</v>
      </c>
      <c r="E99" s="43">
        <v>0</v>
      </c>
      <c r="F99" s="43">
        <v>838</v>
      </c>
      <c r="G99" s="44">
        <v>435</v>
      </c>
      <c r="H99" s="44">
        <v>0</v>
      </c>
      <c r="I99" s="44">
        <v>0</v>
      </c>
      <c r="J99" s="44">
        <v>1273</v>
      </c>
      <c r="K99" s="44">
        <f t="shared" si="19"/>
        <v>1273</v>
      </c>
      <c r="L99" s="98"/>
    </row>
    <row r="100" spans="1:12" ht="15" x14ac:dyDescent="0.25">
      <c r="A100" s="120"/>
      <c r="B100" s="107"/>
      <c r="C100" s="140" t="s">
        <v>220</v>
      </c>
      <c r="D100" s="45">
        <v>268</v>
      </c>
      <c r="E100" s="43">
        <v>0</v>
      </c>
      <c r="F100" s="43">
        <v>268</v>
      </c>
      <c r="G100" s="44">
        <v>0</v>
      </c>
      <c r="H100" s="44">
        <v>0</v>
      </c>
      <c r="I100" s="44">
        <v>0</v>
      </c>
      <c r="J100" s="44">
        <v>268</v>
      </c>
      <c r="K100" s="44">
        <f t="shared" si="19"/>
        <v>268</v>
      </c>
      <c r="L100" s="98"/>
    </row>
    <row r="101" spans="1:12" ht="15" x14ac:dyDescent="0.25">
      <c r="A101" s="118"/>
      <c r="B101" s="107"/>
      <c r="C101" s="140" t="s">
        <v>221</v>
      </c>
      <c r="D101" s="45">
        <v>151</v>
      </c>
      <c r="E101" s="43">
        <v>0</v>
      </c>
      <c r="F101" s="43">
        <v>151</v>
      </c>
      <c r="G101" s="44">
        <v>48</v>
      </c>
      <c r="H101" s="44">
        <v>0</v>
      </c>
      <c r="I101" s="44">
        <v>0</v>
      </c>
      <c r="J101" s="44">
        <v>199</v>
      </c>
      <c r="K101" s="44">
        <f t="shared" si="19"/>
        <v>199</v>
      </c>
      <c r="L101" s="98"/>
    </row>
    <row r="102" spans="1:12" ht="15" x14ac:dyDescent="0.25">
      <c r="A102" s="122"/>
      <c r="B102" s="107"/>
      <c r="C102" s="140" t="s">
        <v>222</v>
      </c>
      <c r="D102" s="45">
        <v>28</v>
      </c>
      <c r="E102" s="43">
        <v>0</v>
      </c>
      <c r="F102" s="43">
        <v>28</v>
      </c>
      <c r="G102" s="44">
        <v>0</v>
      </c>
      <c r="H102" s="44">
        <v>0</v>
      </c>
      <c r="I102" s="44">
        <v>0</v>
      </c>
      <c r="J102" s="44">
        <v>28</v>
      </c>
      <c r="K102" s="44">
        <f t="shared" si="19"/>
        <v>28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513</v>
      </c>
      <c r="E104" s="43">
        <v>275</v>
      </c>
      <c r="F104" s="43">
        <v>788</v>
      </c>
      <c r="G104" s="44">
        <v>1557</v>
      </c>
      <c r="H104" s="44">
        <v>1561</v>
      </c>
      <c r="I104" s="44">
        <v>12</v>
      </c>
      <c r="J104" s="44">
        <v>3918</v>
      </c>
      <c r="K104" s="44">
        <f t="shared" si="19"/>
        <v>3918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10008</v>
      </c>
      <c r="E106" s="58">
        <f t="shared" si="20"/>
        <v>0</v>
      </c>
      <c r="F106" s="58">
        <f t="shared" si="20"/>
        <v>10008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10008</v>
      </c>
      <c r="K106" s="59">
        <f t="shared" ref="K106:K111" si="21">J106</f>
        <v>10008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1417</v>
      </c>
      <c r="E107" s="40">
        <v>0</v>
      </c>
      <c r="F107" s="43">
        <v>1417</v>
      </c>
      <c r="G107" s="41">
        <v>0</v>
      </c>
      <c r="H107" s="41">
        <v>0</v>
      </c>
      <c r="I107" s="41">
        <v>0</v>
      </c>
      <c r="J107" s="44">
        <v>1417</v>
      </c>
      <c r="K107" s="44">
        <f t="shared" si="21"/>
        <v>1417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7756</v>
      </c>
      <c r="E109" s="40">
        <v>0</v>
      </c>
      <c r="F109" s="43">
        <v>7756</v>
      </c>
      <c r="G109" s="41">
        <v>0</v>
      </c>
      <c r="H109" s="41">
        <v>0</v>
      </c>
      <c r="I109" s="41">
        <v>0</v>
      </c>
      <c r="J109" s="44">
        <v>7756</v>
      </c>
      <c r="K109" s="44">
        <f t="shared" si="21"/>
        <v>7756</v>
      </c>
      <c r="L109" s="98"/>
    </row>
    <row r="110" spans="1:12" ht="14.25" x14ac:dyDescent="0.2">
      <c r="B110" s="109"/>
      <c r="C110" s="141" t="s">
        <v>324</v>
      </c>
      <c r="D110" s="45">
        <v>835</v>
      </c>
      <c r="E110" s="40">
        <v>0</v>
      </c>
      <c r="F110" s="43">
        <v>835</v>
      </c>
      <c r="G110" s="41">
        <v>0</v>
      </c>
      <c r="H110" s="41">
        <v>0</v>
      </c>
      <c r="I110" s="41">
        <v>0</v>
      </c>
      <c r="J110" s="44">
        <v>835</v>
      </c>
      <c r="K110" s="44">
        <f t="shared" si="21"/>
        <v>835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1395</v>
      </c>
      <c r="E113" s="58">
        <v>1383</v>
      </c>
      <c r="F113" s="58">
        <v>2778</v>
      </c>
      <c r="G113" s="59">
        <v>103280</v>
      </c>
      <c r="H113" s="59">
        <v>13135</v>
      </c>
      <c r="I113" s="59">
        <v>3343</v>
      </c>
      <c r="J113" s="59">
        <v>122536</v>
      </c>
      <c r="K113" s="59">
        <f>J113</f>
        <v>122536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888</v>
      </c>
      <c r="E115" s="46">
        <f t="shared" si="22"/>
        <v>666</v>
      </c>
      <c r="F115" s="46">
        <f t="shared" si="22"/>
        <v>1554</v>
      </c>
      <c r="G115" s="47">
        <f t="shared" si="22"/>
        <v>76405</v>
      </c>
      <c r="H115" s="47">
        <f t="shared" si="22"/>
        <v>12365</v>
      </c>
      <c r="I115" s="47">
        <f>SUM(I116:I119)</f>
        <v>2801</v>
      </c>
      <c r="J115" s="47">
        <f>SUM(J116:J119)</f>
        <v>93125</v>
      </c>
      <c r="K115" s="47">
        <f>J115</f>
        <v>93125</v>
      </c>
      <c r="L115" s="98"/>
    </row>
    <row r="116" spans="1:12" ht="15" x14ac:dyDescent="0.25">
      <c r="B116" s="124"/>
      <c r="C116" s="117" t="s">
        <v>232</v>
      </c>
      <c r="D116" s="45">
        <v>200</v>
      </c>
      <c r="E116" s="43">
        <v>5</v>
      </c>
      <c r="F116" s="43">
        <v>205</v>
      </c>
      <c r="G116" s="44">
        <v>42689</v>
      </c>
      <c r="H116" s="44">
        <v>808</v>
      </c>
      <c r="I116" s="44">
        <v>1229</v>
      </c>
      <c r="J116" s="44">
        <v>44931</v>
      </c>
      <c r="K116" s="44">
        <f>J116</f>
        <v>44931</v>
      </c>
      <c r="L116" s="98"/>
    </row>
    <row r="117" spans="1:12" ht="15" x14ac:dyDescent="0.25">
      <c r="A117" s="105"/>
      <c r="B117" s="124"/>
      <c r="C117" s="117" t="s">
        <v>233</v>
      </c>
      <c r="D117" s="45">
        <v>54</v>
      </c>
      <c r="E117" s="43">
        <v>71</v>
      </c>
      <c r="F117" s="43">
        <v>125</v>
      </c>
      <c r="G117" s="44">
        <v>2542</v>
      </c>
      <c r="H117" s="44">
        <v>3826</v>
      </c>
      <c r="I117" s="44">
        <v>1563</v>
      </c>
      <c r="J117" s="44">
        <v>8056</v>
      </c>
      <c r="K117" s="44">
        <f>J117</f>
        <v>8056</v>
      </c>
      <c r="L117" s="98"/>
    </row>
    <row r="118" spans="1:12" ht="15" x14ac:dyDescent="0.25">
      <c r="A118" s="105"/>
      <c r="B118" s="124"/>
      <c r="C118" s="117" t="s">
        <v>234</v>
      </c>
      <c r="D118" s="45">
        <v>509</v>
      </c>
      <c r="E118" s="43">
        <v>126</v>
      </c>
      <c r="F118" s="43">
        <v>635</v>
      </c>
      <c r="G118" s="44">
        <v>30087</v>
      </c>
      <c r="H118" s="44">
        <v>1958</v>
      </c>
      <c r="I118" s="44">
        <v>9</v>
      </c>
      <c r="J118" s="44">
        <v>32689</v>
      </c>
      <c r="K118" s="44">
        <f>J118</f>
        <v>32689</v>
      </c>
      <c r="L118" s="98"/>
    </row>
    <row r="119" spans="1:12" ht="15" x14ac:dyDescent="0.25">
      <c r="A119" s="131"/>
      <c r="B119" s="124"/>
      <c r="C119" s="117" t="s">
        <v>235</v>
      </c>
      <c r="D119" s="45">
        <v>125</v>
      </c>
      <c r="E119" s="43">
        <v>464</v>
      </c>
      <c r="F119" s="43">
        <v>589</v>
      </c>
      <c r="G119" s="44">
        <v>1087</v>
      </c>
      <c r="H119" s="44">
        <v>5773</v>
      </c>
      <c r="I119" s="44">
        <v>0</v>
      </c>
      <c r="J119" s="44">
        <v>7449</v>
      </c>
      <c r="K119" s="44">
        <f>J119</f>
        <v>7449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507</v>
      </c>
      <c r="E121" s="58">
        <f t="shared" si="23"/>
        <v>717</v>
      </c>
      <c r="F121" s="58">
        <f t="shared" si="23"/>
        <v>1224</v>
      </c>
      <c r="G121" s="59">
        <f t="shared" si="23"/>
        <v>26875</v>
      </c>
      <c r="H121" s="59">
        <f t="shared" si="23"/>
        <v>770</v>
      </c>
      <c r="I121" s="59">
        <f>+I122+I128+I132+I135</f>
        <v>542</v>
      </c>
      <c r="J121" s="59">
        <f>+J122+J128+J132+J135</f>
        <v>29411</v>
      </c>
      <c r="K121" s="59">
        <f t="shared" ref="K121:K136" si="24">J121</f>
        <v>29411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598</v>
      </c>
      <c r="F122" s="43">
        <f t="shared" ref="F122:H122" si="26">SUM(F123:F127)</f>
        <v>598</v>
      </c>
      <c r="G122" s="44">
        <f t="shared" si="26"/>
        <v>15820</v>
      </c>
      <c r="H122" s="44">
        <f t="shared" si="26"/>
        <v>0</v>
      </c>
      <c r="I122" s="44">
        <f>SUM(I123:I127)</f>
        <v>394</v>
      </c>
      <c r="J122" s="44">
        <f>SUM(J123:J127)</f>
        <v>16812</v>
      </c>
      <c r="K122" s="44">
        <f t="shared" si="24"/>
        <v>16812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59</v>
      </c>
      <c r="F123" s="43">
        <v>59</v>
      </c>
      <c r="G123" s="44">
        <v>160</v>
      </c>
      <c r="H123" s="44">
        <v>0</v>
      </c>
      <c r="I123" s="44">
        <v>10</v>
      </c>
      <c r="J123" s="44">
        <v>229</v>
      </c>
      <c r="K123" s="44">
        <f t="shared" si="24"/>
        <v>229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46</v>
      </c>
      <c r="H124" s="44">
        <v>0</v>
      </c>
      <c r="I124" s="44">
        <v>55</v>
      </c>
      <c r="J124" s="44">
        <v>101</v>
      </c>
      <c r="K124" s="44">
        <f t="shared" si="24"/>
        <v>101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535</v>
      </c>
      <c r="F125" s="43">
        <v>535</v>
      </c>
      <c r="G125" s="44">
        <v>10311</v>
      </c>
      <c r="H125" s="44">
        <v>0</v>
      </c>
      <c r="I125" s="44">
        <v>53</v>
      </c>
      <c r="J125" s="44">
        <v>10899</v>
      </c>
      <c r="K125" s="44">
        <f t="shared" si="24"/>
        <v>10899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5251</v>
      </c>
      <c r="H126" s="44">
        <v>0</v>
      </c>
      <c r="I126" s="44">
        <v>275</v>
      </c>
      <c r="J126" s="44">
        <v>5526</v>
      </c>
      <c r="K126" s="44">
        <f t="shared" si="24"/>
        <v>5526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4</v>
      </c>
      <c r="F127" s="43">
        <v>4</v>
      </c>
      <c r="G127" s="44">
        <v>52</v>
      </c>
      <c r="H127" s="44">
        <v>0</v>
      </c>
      <c r="I127" s="44">
        <v>1</v>
      </c>
      <c r="J127" s="44">
        <v>57</v>
      </c>
      <c r="K127" s="44">
        <f t="shared" si="24"/>
        <v>57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462</v>
      </c>
      <c r="E128" s="43">
        <f t="shared" si="27"/>
        <v>119</v>
      </c>
      <c r="F128" s="43">
        <f t="shared" si="27"/>
        <v>581</v>
      </c>
      <c r="G128" s="44">
        <f t="shared" si="27"/>
        <v>3689</v>
      </c>
      <c r="H128" s="44">
        <f t="shared" si="27"/>
        <v>760</v>
      </c>
      <c r="I128" s="44">
        <f>SUM(I129:I131)</f>
        <v>148</v>
      </c>
      <c r="J128" s="44">
        <f>SUM(J129:J131)</f>
        <v>5178</v>
      </c>
      <c r="K128" s="44">
        <f t="shared" si="24"/>
        <v>5178</v>
      </c>
      <c r="L128" s="98"/>
    </row>
    <row r="129" spans="1:12" ht="14.25" x14ac:dyDescent="0.2">
      <c r="A129" s="118"/>
      <c r="B129" s="109"/>
      <c r="C129" s="121" t="s">
        <v>245</v>
      </c>
      <c r="D129" s="45">
        <v>429</v>
      </c>
      <c r="E129" s="43">
        <v>0</v>
      </c>
      <c r="F129" s="43">
        <v>429</v>
      </c>
      <c r="G129" s="44">
        <v>187</v>
      </c>
      <c r="H129" s="44">
        <v>134</v>
      </c>
      <c r="I129" s="44">
        <v>0</v>
      </c>
      <c r="J129" s="44">
        <v>750</v>
      </c>
      <c r="K129" s="44">
        <f t="shared" si="24"/>
        <v>750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2263</v>
      </c>
      <c r="H130" s="44">
        <v>467</v>
      </c>
      <c r="I130" s="44">
        <v>91</v>
      </c>
      <c r="J130" s="44">
        <v>2821</v>
      </c>
      <c r="K130" s="44">
        <f t="shared" si="24"/>
        <v>2821</v>
      </c>
      <c r="L130" s="98"/>
    </row>
    <row r="131" spans="1:12" ht="14.25" x14ac:dyDescent="0.2">
      <c r="A131" s="118"/>
      <c r="B131" s="109"/>
      <c r="C131" s="108" t="s">
        <v>243</v>
      </c>
      <c r="D131" s="45">
        <v>33</v>
      </c>
      <c r="E131" s="43">
        <v>119</v>
      </c>
      <c r="F131" s="43">
        <v>152</v>
      </c>
      <c r="G131" s="44">
        <v>1239</v>
      </c>
      <c r="H131" s="44">
        <v>159</v>
      </c>
      <c r="I131" s="44">
        <v>57</v>
      </c>
      <c r="J131" s="44">
        <v>1607</v>
      </c>
      <c r="K131" s="44">
        <f t="shared" si="24"/>
        <v>1607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45</v>
      </c>
      <c r="E132" s="43">
        <f t="shared" si="28"/>
        <v>0</v>
      </c>
      <c r="F132" s="43">
        <f t="shared" si="28"/>
        <v>45</v>
      </c>
      <c r="G132" s="44">
        <f t="shared" si="28"/>
        <v>7362</v>
      </c>
      <c r="H132" s="44">
        <f t="shared" si="28"/>
        <v>9</v>
      </c>
      <c r="I132" s="44">
        <f>SUM(I133:I134)</f>
        <v>0</v>
      </c>
      <c r="J132" s="44">
        <f>SUM(J133:J134)</f>
        <v>7416</v>
      </c>
      <c r="K132" s="44">
        <f t="shared" si="24"/>
        <v>7416</v>
      </c>
      <c r="L132" s="98"/>
    </row>
    <row r="133" spans="1:12" ht="14.25" x14ac:dyDescent="0.2">
      <c r="A133" s="116"/>
      <c r="B133" s="109"/>
      <c r="C133" s="121" t="s">
        <v>248</v>
      </c>
      <c r="D133" s="45">
        <v>20</v>
      </c>
      <c r="E133" s="43">
        <v>0</v>
      </c>
      <c r="F133" s="43">
        <v>20</v>
      </c>
      <c r="G133" s="44">
        <v>6267</v>
      </c>
      <c r="H133" s="44">
        <v>0</v>
      </c>
      <c r="I133" s="44">
        <v>0</v>
      </c>
      <c r="J133" s="44">
        <v>6287</v>
      </c>
      <c r="K133" s="44">
        <f t="shared" si="24"/>
        <v>6287</v>
      </c>
      <c r="L133" s="98"/>
    </row>
    <row r="134" spans="1:12" ht="14.25" x14ac:dyDescent="0.2">
      <c r="B134" s="109"/>
      <c r="C134" s="108" t="s">
        <v>243</v>
      </c>
      <c r="D134" s="45">
        <v>25</v>
      </c>
      <c r="E134" s="43">
        <v>0</v>
      </c>
      <c r="F134" s="43">
        <v>25</v>
      </c>
      <c r="G134" s="44">
        <v>1095</v>
      </c>
      <c r="H134" s="44">
        <v>9</v>
      </c>
      <c r="I134" s="44">
        <v>0</v>
      </c>
      <c r="J134" s="44">
        <v>1129</v>
      </c>
      <c r="K134" s="44">
        <f t="shared" si="24"/>
        <v>1129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4</v>
      </c>
      <c r="H135" s="44">
        <f t="shared" si="29"/>
        <v>1</v>
      </c>
      <c r="I135" s="44">
        <f>+I136</f>
        <v>0</v>
      </c>
      <c r="J135" s="44">
        <f>+J136</f>
        <v>5</v>
      </c>
      <c r="K135" s="44">
        <f t="shared" si="24"/>
        <v>5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4</v>
      </c>
      <c r="H136" s="44">
        <v>1</v>
      </c>
      <c r="I136" s="44">
        <v>0</v>
      </c>
      <c r="J136" s="44">
        <v>5</v>
      </c>
      <c r="K136" s="44">
        <f t="shared" si="24"/>
        <v>5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29110</v>
      </c>
      <c r="E138" s="58">
        <v>9612</v>
      </c>
      <c r="F138" s="58">
        <v>38722</v>
      </c>
      <c r="G138" s="59">
        <v>127322</v>
      </c>
      <c r="H138" s="59">
        <v>41393</v>
      </c>
      <c r="I138" s="59">
        <v>4413</v>
      </c>
      <c r="J138" s="59">
        <v>211850</v>
      </c>
      <c r="K138" s="59">
        <f>J138</f>
        <v>211850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1395</v>
      </c>
      <c r="E140" s="46">
        <v>1383</v>
      </c>
      <c r="F140" s="46">
        <v>2778</v>
      </c>
      <c r="G140" s="47">
        <v>103280</v>
      </c>
      <c r="H140" s="47">
        <v>13135</v>
      </c>
      <c r="I140" s="47">
        <v>3343</v>
      </c>
      <c r="J140" s="47">
        <v>122536</v>
      </c>
      <c r="K140" s="47">
        <f>J140</f>
        <v>122536</v>
      </c>
      <c r="L140" s="98"/>
    </row>
    <row r="141" spans="1:12" ht="14.25" x14ac:dyDescent="0.2">
      <c r="A141" s="131"/>
      <c r="B141" s="109"/>
      <c r="C141" s="117" t="s">
        <v>254</v>
      </c>
      <c r="D141" s="45">
        <v>1395</v>
      </c>
      <c r="E141" s="43">
        <v>1383</v>
      </c>
      <c r="F141" s="43">
        <v>2778</v>
      </c>
      <c r="G141" s="44">
        <v>103280</v>
      </c>
      <c r="H141" s="44">
        <v>13135</v>
      </c>
      <c r="I141" s="44">
        <v>3343</v>
      </c>
      <c r="J141" s="44">
        <v>122536</v>
      </c>
      <c r="K141" s="44">
        <f>J141</f>
        <v>122536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27715</v>
      </c>
      <c r="E143" s="46">
        <f t="shared" si="30"/>
        <v>8229</v>
      </c>
      <c r="F143" s="46">
        <f t="shared" si="30"/>
        <v>35944</v>
      </c>
      <c r="G143" s="47">
        <f t="shared" si="30"/>
        <v>24042</v>
      </c>
      <c r="H143" s="47">
        <f t="shared" si="30"/>
        <v>28258</v>
      </c>
      <c r="I143" s="47">
        <f>SUM(I144:I148)</f>
        <v>1070</v>
      </c>
      <c r="J143" s="47">
        <f>SUM(J144:J148)</f>
        <v>89314</v>
      </c>
      <c r="K143" s="47">
        <f t="shared" ref="K143:K148" si="31">J143</f>
        <v>89314</v>
      </c>
      <c r="L143" s="98"/>
    </row>
    <row r="144" spans="1:12" ht="14.25" x14ac:dyDescent="0.2">
      <c r="A144" s="116"/>
      <c r="B144" s="109"/>
      <c r="C144" s="121" t="s">
        <v>257</v>
      </c>
      <c r="D144" s="45">
        <v>29703</v>
      </c>
      <c r="E144" s="43">
        <v>13068</v>
      </c>
      <c r="F144" s="43">
        <v>42771</v>
      </c>
      <c r="G144" s="44">
        <v>112639</v>
      </c>
      <c r="H144" s="44">
        <v>48241</v>
      </c>
      <c r="I144" s="44">
        <v>3953</v>
      </c>
      <c r="J144" s="44">
        <v>207604</v>
      </c>
      <c r="K144" s="44">
        <f t="shared" si="31"/>
        <v>207604</v>
      </c>
      <c r="L144" s="98"/>
    </row>
    <row r="145" spans="1:12" ht="14.25" x14ac:dyDescent="0.2">
      <c r="A145" s="116"/>
      <c r="B145" s="109"/>
      <c r="C145" s="117" t="s">
        <v>258</v>
      </c>
      <c r="D145" s="45">
        <v>-321</v>
      </c>
      <c r="E145" s="43">
        <v>-2051</v>
      </c>
      <c r="F145" s="43">
        <v>-2372</v>
      </c>
      <c r="G145" s="44">
        <v>-4731</v>
      </c>
      <c r="H145" s="44">
        <v>-5052</v>
      </c>
      <c r="I145" s="44">
        <v>-68</v>
      </c>
      <c r="J145" s="44">
        <v>-12223</v>
      </c>
      <c r="K145" s="44">
        <f t="shared" si="31"/>
        <v>-12223</v>
      </c>
      <c r="L145" s="98"/>
    </row>
    <row r="146" spans="1:12" ht="14.25" x14ac:dyDescent="0.2">
      <c r="A146" s="120"/>
      <c r="B146" s="109"/>
      <c r="C146" s="121" t="s">
        <v>259</v>
      </c>
      <c r="D146" s="45">
        <v>-92</v>
      </c>
      <c r="E146" s="43">
        <v>-1897</v>
      </c>
      <c r="F146" s="43">
        <v>-1989</v>
      </c>
      <c r="G146" s="44">
        <v>-4949</v>
      </c>
      <c r="H146" s="44">
        <v>-346</v>
      </c>
      <c r="I146" s="44">
        <v>-10</v>
      </c>
      <c r="J146" s="44">
        <v>-7294</v>
      </c>
      <c r="K146" s="44">
        <f t="shared" si="31"/>
        <v>-7294</v>
      </c>
      <c r="L146" s="98"/>
    </row>
    <row r="147" spans="1:12" ht="14.25" x14ac:dyDescent="0.2">
      <c r="A147" s="118"/>
      <c r="B147" s="109"/>
      <c r="C147" s="117" t="s">
        <v>260</v>
      </c>
      <c r="D147" s="45">
        <v>-687</v>
      </c>
      <c r="E147" s="43">
        <v>-225</v>
      </c>
      <c r="F147" s="43">
        <v>-912</v>
      </c>
      <c r="G147" s="44">
        <v>-2512</v>
      </c>
      <c r="H147" s="44">
        <v>-2220</v>
      </c>
      <c r="I147" s="44">
        <v>-4</v>
      </c>
      <c r="J147" s="44">
        <v>-5648</v>
      </c>
      <c r="K147" s="44">
        <f t="shared" si="31"/>
        <v>-5648</v>
      </c>
      <c r="L147" s="98"/>
    </row>
    <row r="148" spans="1:12" ht="14.25" x14ac:dyDescent="0.2">
      <c r="A148" s="122"/>
      <c r="B148" s="109"/>
      <c r="C148" s="156" t="s">
        <v>261</v>
      </c>
      <c r="D148" s="45">
        <v>-888</v>
      </c>
      <c r="E148" s="43">
        <v>-666</v>
      </c>
      <c r="F148" s="43">
        <v>-1554</v>
      </c>
      <c r="G148" s="44">
        <v>-76405</v>
      </c>
      <c r="H148" s="44">
        <v>-12365</v>
      </c>
      <c r="I148" s="44">
        <v>-2801</v>
      </c>
      <c r="J148" s="44">
        <v>-93125</v>
      </c>
      <c r="K148" s="44">
        <f t="shared" si="31"/>
        <v>-93125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4741</v>
      </c>
      <c r="E150" s="58">
        <f t="shared" si="32"/>
        <v>3072</v>
      </c>
      <c r="F150" s="58">
        <f t="shared" si="32"/>
        <v>5968</v>
      </c>
      <c r="G150" s="59">
        <f t="shared" si="32"/>
        <v>3567</v>
      </c>
      <c r="H150" s="59">
        <f t="shared" si="32"/>
        <v>961</v>
      </c>
      <c r="I150" s="59">
        <f>+I152+I164+I174</f>
        <v>0</v>
      </c>
      <c r="J150" s="59">
        <f>+J152+J164+J174</f>
        <v>10496</v>
      </c>
      <c r="K150" s="59">
        <v>7283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642</v>
      </c>
      <c r="E152" s="46">
        <f t="shared" si="33"/>
        <v>134</v>
      </c>
      <c r="F152" s="46">
        <f t="shared" ref="F152:H152" si="34">SUM(F154:F162)</f>
        <v>776</v>
      </c>
      <c r="G152" s="47">
        <f t="shared" si="34"/>
        <v>1805</v>
      </c>
      <c r="H152" s="47">
        <f t="shared" si="34"/>
        <v>475</v>
      </c>
      <c r="I152" s="47">
        <f>SUM(I154:I162)</f>
        <v>0</v>
      </c>
      <c r="J152" s="47">
        <f>SUM(J154:J162)</f>
        <v>3056</v>
      </c>
      <c r="K152" s="47">
        <f>J152</f>
        <v>3056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159</v>
      </c>
      <c r="E154" s="43">
        <v>20</v>
      </c>
      <c r="F154" s="43">
        <v>179</v>
      </c>
      <c r="G154" s="44">
        <v>33</v>
      </c>
      <c r="H154" s="44">
        <v>11</v>
      </c>
      <c r="I154" s="44">
        <v>0</v>
      </c>
      <c r="J154" s="44">
        <v>223</v>
      </c>
      <c r="K154" s="44">
        <f>J154</f>
        <v>223</v>
      </c>
      <c r="L154" s="98"/>
    </row>
    <row r="155" spans="1:12" ht="15" x14ac:dyDescent="0.25">
      <c r="B155" s="107"/>
      <c r="C155" s="108" t="s">
        <v>265</v>
      </c>
      <c r="D155" s="45">
        <v>1</v>
      </c>
      <c r="E155" s="43">
        <v>0</v>
      </c>
      <c r="F155" s="43">
        <v>1</v>
      </c>
      <c r="G155" s="44">
        <v>62</v>
      </c>
      <c r="H155" s="44">
        <v>3</v>
      </c>
      <c r="I155" s="44">
        <v>0</v>
      </c>
      <c r="J155" s="44">
        <v>66</v>
      </c>
      <c r="K155" s="44">
        <f t="shared" ref="K155:K157" si="35">J155</f>
        <v>66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3</v>
      </c>
      <c r="H156" s="44">
        <v>231</v>
      </c>
      <c r="I156" s="44">
        <v>0</v>
      </c>
      <c r="J156" s="44">
        <v>234</v>
      </c>
      <c r="K156" s="44">
        <f t="shared" si="35"/>
        <v>234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3</v>
      </c>
      <c r="H157" s="44">
        <v>0</v>
      </c>
      <c r="I157" s="44">
        <v>0</v>
      </c>
      <c r="J157" s="44">
        <v>3</v>
      </c>
      <c r="K157" s="44">
        <f t="shared" si="35"/>
        <v>3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100</v>
      </c>
      <c r="E159" s="43">
        <v>50</v>
      </c>
      <c r="F159" s="43">
        <v>150</v>
      </c>
      <c r="G159" s="44">
        <v>1192</v>
      </c>
      <c r="H159" s="44">
        <v>85</v>
      </c>
      <c r="I159" s="44">
        <v>0</v>
      </c>
      <c r="J159" s="44">
        <v>1427</v>
      </c>
      <c r="K159" s="44">
        <f>J159</f>
        <v>1427</v>
      </c>
      <c r="L159" s="98"/>
    </row>
    <row r="160" spans="1:12" ht="15" x14ac:dyDescent="0.25">
      <c r="A160" s="105"/>
      <c r="B160" s="107"/>
      <c r="C160" s="157" t="s">
        <v>270</v>
      </c>
      <c r="D160" s="45">
        <v>227</v>
      </c>
      <c r="E160" s="43">
        <v>20</v>
      </c>
      <c r="F160" s="43">
        <v>247</v>
      </c>
      <c r="G160" s="44">
        <v>508</v>
      </c>
      <c r="H160" s="44">
        <v>143</v>
      </c>
      <c r="I160" s="44">
        <v>0</v>
      </c>
      <c r="J160" s="44">
        <v>898</v>
      </c>
      <c r="K160" s="44">
        <f t="shared" ref="K160:K162" si="36">J160</f>
        <v>898</v>
      </c>
      <c r="L160" s="98"/>
    </row>
    <row r="161" spans="1:12" ht="15" x14ac:dyDescent="0.25">
      <c r="B161" s="107"/>
      <c r="C161" s="157" t="s">
        <v>271</v>
      </c>
      <c r="D161" s="45">
        <v>155</v>
      </c>
      <c r="E161" s="43">
        <v>44</v>
      </c>
      <c r="F161" s="43">
        <v>199</v>
      </c>
      <c r="G161" s="44">
        <v>4</v>
      </c>
      <c r="H161" s="44">
        <v>2</v>
      </c>
      <c r="I161" s="44">
        <v>0</v>
      </c>
      <c r="J161" s="44">
        <v>205</v>
      </c>
      <c r="K161" s="44">
        <f t="shared" si="36"/>
        <v>205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869</v>
      </c>
      <c r="E164" s="46">
        <f t="shared" si="37"/>
        <v>2705</v>
      </c>
      <c r="F164" s="46">
        <f t="shared" si="37"/>
        <v>3574</v>
      </c>
      <c r="G164" s="47">
        <f t="shared" si="37"/>
        <v>392</v>
      </c>
      <c r="H164" s="47">
        <f t="shared" si="37"/>
        <v>261</v>
      </c>
      <c r="I164" s="47">
        <f>SUM(I165:I172)</f>
        <v>0</v>
      </c>
      <c r="J164" s="47">
        <f>SUM(J165:J172)</f>
        <v>4227</v>
      </c>
      <c r="K164" s="47">
        <f>J164</f>
        <v>4227</v>
      </c>
      <c r="L164" s="98"/>
    </row>
    <row r="165" spans="1:12" ht="15" x14ac:dyDescent="0.25">
      <c r="A165" s="105"/>
      <c r="B165" s="107"/>
      <c r="C165" s="140" t="s">
        <v>352</v>
      </c>
      <c r="D165" s="45">
        <v>2</v>
      </c>
      <c r="E165" s="43">
        <v>2597</v>
      </c>
      <c r="F165" s="43">
        <v>2599</v>
      </c>
      <c r="G165" s="44">
        <v>23</v>
      </c>
      <c r="H165" s="44">
        <v>0</v>
      </c>
      <c r="I165" s="44">
        <v>0</v>
      </c>
      <c r="J165" s="44">
        <v>2622</v>
      </c>
      <c r="K165" s="44">
        <f>J165</f>
        <v>2622</v>
      </c>
      <c r="L165" s="98"/>
    </row>
    <row r="166" spans="1:12" ht="15" x14ac:dyDescent="0.25">
      <c r="A166" s="131"/>
      <c r="B166" s="107"/>
      <c r="C166" s="140" t="s">
        <v>272</v>
      </c>
      <c r="D166" s="45">
        <v>121</v>
      </c>
      <c r="E166" s="43">
        <v>0</v>
      </c>
      <c r="F166" s="43">
        <v>121</v>
      </c>
      <c r="G166" s="44">
        <v>0</v>
      </c>
      <c r="H166" s="44">
        <v>0</v>
      </c>
      <c r="I166" s="44">
        <v>0</v>
      </c>
      <c r="J166" s="44">
        <v>121</v>
      </c>
      <c r="K166" s="44">
        <f t="shared" ref="K166:K172" si="38">J166</f>
        <v>121</v>
      </c>
      <c r="L166" s="98"/>
    </row>
    <row r="167" spans="1:12" ht="15" x14ac:dyDescent="0.25">
      <c r="A167" s="105"/>
      <c r="B167" s="107"/>
      <c r="C167" s="140" t="s">
        <v>353</v>
      </c>
      <c r="D167" s="45">
        <v>15</v>
      </c>
      <c r="E167" s="43">
        <v>0</v>
      </c>
      <c r="F167" s="43">
        <v>15</v>
      </c>
      <c r="G167" s="44">
        <v>28</v>
      </c>
      <c r="H167" s="44">
        <v>1</v>
      </c>
      <c r="I167" s="44">
        <v>0</v>
      </c>
      <c r="J167" s="44">
        <v>44</v>
      </c>
      <c r="K167" s="44">
        <f t="shared" si="38"/>
        <v>44</v>
      </c>
      <c r="L167" s="98"/>
    </row>
    <row r="168" spans="1:12" ht="15" x14ac:dyDescent="0.25">
      <c r="A168" s="105"/>
      <c r="B168" s="107"/>
      <c r="C168" s="140" t="s">
        <v>322</v>
      </c>
      <c r="D168" s="45">
        <v>52</v>
      </c>
      <c r="E168" s="43">
        <v>0</v>
      </c>
      <c r="F168" s="43">
        <v>52</v>
      </c>
      <c r="G168" s="44">
        <v>0</v>
      </c>
      <c r="H168" s="44">
        <v>0</v>
      </c>
      <c r="I168" s="44">
        <v>0</v>
      </c>
      <c r="J168" s="44">
        <v>52</v>
      </c>
      <c r="K168" s="44">
        <f t="shared" si="38"/>
        <v>52</v>
      </c>
      <c r="L168" s="98"/>
    </row>
    <row r="169" spans="1:12" ht="15" x14ac:dyDescent="0.25">
      <c r="A169" s="116"/>
      <c r="B169" s="107"/>
      <c r="C169" s="140" t="s">
        <v>354</v>
      </c>
      <c r="D169" s="45">
        <v>566</v>
      </c>
      <c r="E169" s="43">
        <v>108</v>
      </c>
      <c r="F169" s="43">
        <v>674</v>
      </c>
      <c r="G169" s="44">
        <v>321</v>
      </c>
      <c r="H169" s="44">
        <v>3</v>
      </c>
      <c r="I169" s="44">
        <v>0</v>
      </c>
      <c r="J169" s="44">
        <v>998</v>
      </c>
      <c r="K169" s="44">
        <f t="shared" si="38"/>
        <v>998</v>
      </c>
      <c r="L169" s="98"/>
    </row>
    <row r="170" spans="1:12" ht="15" x14ac:dyDescent="0.25">
      <c r="A170" s="120"/>
      <c r="B170" s="107"/>
      <c r="C170" s="140" t="s">
        <v>273</v>
      </c>
      <c r="D170" s="45">
        <v>0</v>
      </c>
      <c r="E170" s="43">
        <v>0</v>
      </c>
      <c r="F170" s="43">
        <v>0</v>
      </c>
      <c r="G170" s="44">
        <v>19</v>
      </c>
      <c r="H170" s="44">
        <v>2</v>
      </c>
      <c r="I170" s="44">
        <v>0</v>
      </c>
      <c r="J170" s="44">
        <v>21</v>
      </c>
      <c r="K170" s="44">
        <f t="shared" si="38"/>
        <v>21</v>
      </c>
      <c r="L170" s="98"/>
    </row>
    <row r="171" spans="1:12" ht="15" x14ac:dyDescent="0.25">
      <c r="A171" s="118"/>
      <c r="B171" s="107"/>
      <c r="C171" s="140" t="s">
        <v>274</v>
      </c>
      <c r="D171" s="45">
        <v>113</v>
      </c>
      <c r="E171" s="43">
        <v>0</v>
      </c>
      <c r="F171" s="43">
        <v>113</v>
      </c>
      <c r="G171" s="44">
        <v>0</v>
      </c>
      <c r="H171" s="44">
        <v>0</v>
      </c>
      <c r="I171" s="44">
        <v>0</v>
      </c>
      <c r="J171" s="44">
        <v>113</v>
      </c>
      <c r="K171" s="44">
        <f t="shared" si="38"/>
        <v>113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1</v>
      </c>
      <c r="H172" s="44">
        <v>255</v>
      </c>
      <c r="I172" s="44">
        <v>0</v>
      </c>
      <c r="J172" s="44">
        <v>256</v>
      </c>
      <c r="K172" s="44">
        <f t="shared" si="38"/>
        <v>256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3230</v>
      </c>
      <c r="E174" s="58">
        <f t="shared" si="39"/>
        <v>233</v>
      </c>
      <c r="F174" s="58">
        <f t="shared" si="39"/>
        <v>1618</v>
      </c>
      <c r="G174" s="59">
        <f t="shared" si="39"/>
        <v>1370</v>
      </c>
      <c r="H174" s="59">
        <f t="shared" si="39"/>
        <v>225</v>
      </c>
      <c r="I174" s="59">
        <f>SUM(I175:I178)</f>
        <v>0</v>
      </c>
      <c r="J174" s="59">
        <f>SUM(J175:J178)</f>
        <v>3213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1771</v>
      </c>
      <c r="E175" s="45">
        <v>74</v>
      </c>
      <c r="F175" s="45">
        <v>0</v>
      </c>
      <c r="G175" s="44">
        <v>266</v>
      </c>
      <c r="H175" s="44">
        <v>70</v>
      </c>
      <c r="I175" s="44">
        <v>0</v>
      </c>
      <c r="J175" s="44">
        <v>336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1365</v>
      </c>
      <c r="E176" s="43">
        <v>155</v>
      </c>
      <c r="F176" s="43">
        <v>1520</v>
      </c>
      <c r="G176" s="44">
        <v>0</v>
      </c>
      <c r="H176" s="44">
        <v>155</v>
      </c>
      <c r="I176" s="44">
        <v>0</v>
      </c>
      <c r="J176" s="44">
        <v>1675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68</v>
      </c>
      <c r="E177" s="43">
        <v>4</v>
      </c>
      <c r="F177" s="43">
        <v>72</v>
      </c>
      <c r="G177" s="44">
        <v>1104</v>
      </c>
      <c r="H177" s="44">
        <v>0</v>
      </c>
      <c r="I177" s="44">
        <v>0</v>
      </c>
      <c r="J177" s="44">
        <v>1176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26</v>
      </c>
      <c r="E178" s="43">
        <v>0</v>
      </c>
      <c r="F178" s="43">
        <v>26</v>
      </c>
      <c r="G178" s="44">
        <v>0</v>
      </c>
      <c r="H178" s="44">
        <v>0</v>
      </c>
      <c r="I178" s="44">
        <v>0</v>
      </c>
      <c r="J178" s="44">
        <v>26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4503</v>
      </c>
      <c r="E180" s="58">
        <f t="shared" si="40"/>
        <v>2655</v>
      </c>
      <c r="F180" s="58">
        <f t="shared" ref="F180:H180" si="41">SUM(F181:F187)</f>
        <v>7158</v>
      </c>
      <c r="G180" s="59">
        <f t="shared" si="41"/>
        <v>9712</v>
      </c>
      <c r="H180" s="59">
        <f t="shared" si="41"/>
        <v>5180</v>
      </c>
      <c r="I180" s="59">
        <f>SUM(I181:I187)</f>
        <v>149</v>
      </c>
      <c r="J180" s="59">
        <f>SUM(J181:J187)</f>
        <v>22199</v>
      </c>
      <c r="K180" s="59">
        <f>J180</f>
        <v>22199</v>
      </c>
      <c r="L180" s="98"/>
    </row>
    <row r="181" spans="1:12" ht="15" x14ac:dyDescent="0.25">
      <c r="A181" s="131"/>
      <c r="B181" s="107"/>
      <c r="C181" s="117" t="s">
        <v>277</v>
      </c>
      <c r="D181" s="45">
        <v>4196</v>
      </c>
      <c r="E181" s="43">
        <v>1393</v>
      </c>
      <c r="F181" s="43">
        <v>5589</v>
      </c>
      <c r="G181" s="44">
        <v>4513</v>
      </c>
      <c r="H181" s="44">
        <v>4786</v>
      </c>
      <c r="I181" s="44">
        <v>143</v>
      </c>
      <c r="J181" s="44">
        <v>15031</v>
      </c>
      <c r="K181" s="44">
        <f>J181</f>
        <v>15031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630</v>
      </c>
      <c r="F182" s="43">
        <v>630</v>
      </c>
      <c r="G182" s="44">
        <v>39</v>
      </c>
      <c r="H182" s="44">
        <v>216</v>
      </c>
      <c r="I182" s="44">
        <v>0</v>
      </c>
      <c r="J182" s="44">
        <v>885</v>
      </c>
      <c r="K182" s="44">
        <f t="shared" ref="K182:K187" si="42">J182</f>
        <v>885</v>
      </c>
      <c r="L182" s="98"/>
    </row>
    <row r="183" spans="1:12" ht="15" x14ac:dyDescent="0.25">
      <c r="A183" s="105"/>
      <c r="B183" s="107"/>
      <c r="C183" s="117" t="s">
        <v>279</v>
      </c>
      <c r="D183" s="45">
        <v>-23</v>
      </c>
      <c r="E183" s="43">
        <v>-706</v>
      </c>
      <c r="F183" s="43">
        <v>-729</v>
      </c>
      <c r="G183" s="44">
        <v>-88</v>
      </c>
      <c r="H183" s="44">
        <v>-51</v>
      </c>
      <c r="I183" s="44">
        <v>-35</v>
      </c>
      <c r="J183" s="44">
        <v>-903</v>
      </c>
      <c r="K183" s="44">
        <f t="shared" si="42"/>
        <v>-903</v>
      </c>
      <c r="L183" s="98"/>
    </row>
    <row r="184" spans="1:12" ht="15" x14ac:dyDescent="0.25">
      <c r="A184" s="116"/>
      <c r="B184" s="107"/>
      <c r="C184" s="117" t="s">
        <v>280</v>
      </c>
      <c r="D184" s="45">
        <v>238</v>
      </c>
      <c r="E184" s="43">
        <v>68</v>
      </c>
      <c r="F184" s="43">
        <v>306</v>
      </c>
      <c r="G184" s="44">
        <v>341</v>
      </c>
      <c r="H184" s="44">
        <v>100</v>
      </c>
      <c r="I184" s="44">
        <v>31</v>
      </c>
      <c r="J184" s="44">
        <v>778</v>
      </c>
      <c r="K184" s="44">
        <f t="shared" si="42"/>
        <v>778</v>
      </c>
      <c r="L184" s="98"/>
    </row>
    <row r="185" spans="1:12" ht="15" x14ac:dyDescent="0.25">
      <c r="A185" s="116"/>
      <c r="B185" s="107"/>
      <c r="C185" s="117" t="s">
        <v>281</v>
      </c>
      <c r="D185" s="45">
        <v>55</v>
      </c>
      <c r="E185" s="43">
        <v>1246</v>
      </c>
      <c r="F185" s="43">
        <v>1301</v>
      </c>
      <c r="G185" s="44">
        <v>4797</v>
      </c>
      <c r="H185" s="44">
        <v>33</v>
      </c>
      <c r="I185" s="44">
        <v>0</v>
      </c>
      <c r="J185" s="44">
        <v>6131</v>
      </c>
      <c r="K185" s="44">
        <f t="shared" si="42"/>
        <v>6131</v>
      </c>
      <c r="L185" s="98"/>
    </row>
    <row r="186" spans="1:12" ht="15" x14ac:dyDescent="0.25">
      <c r="A186" s="120"/>
      <c r="B186" s="107"/>
      <c r="C186" s="117" t="s">
        <v>325</v>
      </c>
      <c r="D186" s="45">
        <v>37</v>
      </c>
      <c r="E186" s="43">
        <v>24</v>
      </c>
      <c r="F186" s="43">
        <v>61</v>
      </c>
      <c r="G186" s="44">
        <v>113</v>
      </c>
      <c r="H186" s="44">
        <v>97</v>
      </c>
      <c r="I186" s="44">
        <v>10</v>
      </c>
      <c r="J186" s="44">
        <v>281</v>
      </c>
      <c r="K186" s="44">
        <f t="shared" si="42"/>
        <v>281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-3</v>
      </c>
      <c r="H187" s="44">
        <v>-1</v>
      </c>
      <c r="I187" s="44">
        <v>0</v>
      </c>
      <c r="J187" s="44">
        <v>-4</v>
      </c>
      <c r="K187" s="44">
        <f t="shared" si="42"/>
        <v>-4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-141</v>
      </c>
      <c r="F189" s="58">
        <v>-141</v>
      </c>
      <c r="G189" s="59">
        <v>-13</v>
      </c>
      <c r="H189" s="59">
        <v>-60</v>
      </c>
      <c r="I189" s="59">
        <v>0</v>
      </c>
      <c r="J189" s="59">
        <v>-214</v>
      </c>
      <c r="K189" s="59">
        <f>J189</f>
        <v>-214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3</v>
      </c>
      <c r="E191" s="58">
        <v>8</v>
      </c>
      <c r="F191" s="58">
        <v>11</v>
      </c>
      <c r="G191" s="59">
        <v>0</v>
      </c>
      <c r="H191" s="59">
        <v>0</v>
      </c>
      <c r="I191" s="59">
        <v>0</v>
      </c>
      <c r="J191" s="59">
        <v>11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267</v>
      </c>
      <c r="E193" s="58">
        <f t="shared" si="43"/>
        <v>57</v>
      </c>
      <c r="F193" s="58">
        <f t="shared" si="43"/>
        <v>324</v>
      </c>
      <c r="G193" s="59">
        <f t="shared" si="43"/>
        <v>58</v>
      </c>
      <c r="H193" s="59">
        <f t="shared" si="43"/>
        <v>572</v>
      </c>
      <c r="I193" s="59">
        <f>SUM(I194:I197)</f>
        <v>0</v>
      </c>
      <c r="J193" s="59">
        <f>SUM(J194:J197)</f>
        <v>954</v>
      </c>
      <c r="K193" s="59">
        <f>J193</f>
        <v>954</v>
      </c>
      <c r="L193" s="98"/>
    </row>
    <row r="194" spans="2:12" ht="14.25" x14ac:dyDescent="0.2">
      <c r="B194" s="109"/>
      <c r="C194" s="117" t="s">
        <v>286</v>
      </c>
      <c r="D194" s="45">
        <v>297</v>
      </c>
      <c r="E194" s="43">
        <v>487</v>
      </c>
      <c r="F194" s="43">
        <v>784</v>
      </c>
      <c r="G194" s="44">
        <v>100</v>
      </c>
      <c r="H194" s="44">
        <v>822</v>
      </c>
      <c r="I194" s="44">
        <v>3</v>
      </c>
      <c r="J194" s="44">
        <v>1709</v>
      </c>
      <c r="K194" s="44">
        <f>J194</f>
        <v>1709</v>
      </c>
      <c r="L194" s="98"/>
    </row>
    <row r="195" spans="2:12" ht="14.25" x14ac:dyDescent="0.2">
      <c r="B195" s="109"/>
      <c r="C195" s="121" t="s">
        <v>287</v>
      </c>
      <c r="D195" s="45">
        <v>-13</v>
      </c>
      <c r="E195" s="43">
        <v>-430</v>
      </c>
      <c r="F195" s="43">
        <v>-443</v>
      </c>
      <c r="G195" s="44">
        <v>-42</v>
      </c>
      <c r="H195" s="44">
        <v>-250</v>
      </c>
      <c r="I195" s="44">
        <v>-3</v>
      </c>
      <c r="J195" s="44">
        <v>-738</v>
      </c>
      <c r="K195" s="44">
        <f t="shared" ref="K195:K197" si="44">J195</f>
        <v>-738</v>
      </c>
      <c r="L195" s="98"/>
    </row>
    <row r="196" spans="2:12" ht="14.25" x14ac:dyDescent="0.2">
      <c r="B196" s="109"/>
      <c r="C196" s="117" t="s">
        <v>288</v>
      </c>
      <c r="D196" s="45">
        <v>2</v>
      </c>
      <c r="E196" s="43">
        <v>0</v>
      </c>
      <c r="F196" s="43">
        <v>2</v>
      </c>
      <c r="G196" s="44">
        <v>0</v>
      </c>
      <c r="H196" s="44">
        <v>0</v>
      </c>
      <c r="I196" s="44">
        <v>0</v>
      </c>
      <c r="J196" s="44">
        <v>2</v>
      </c>
      <c r="K196" s="44">
        <f t="shared" si="44"/>
        <v>2</v>
      </c>
      <c r="L196" s="98"/>
    </row>
    <row r="197" spans="2:12" ht="14.25" x14ac:dyDescent="0.2">
      <c r="B197" s="109"/>
      <c r="C197" s="117" t="s">
        <v>289</v>
      </c>
      <c r="D197" s="45">
        <v>-19</v>
      </c>
      <c r="E197" s="43">
        <v>0</v>
      </c>
      <c r="F197" s="43">
        <v>-19</v>
      </c>
      <c r="G197" s="44">
        <v>0</v>
      </c>
      <c r="H197" s="44">
        <v>0</v>
      </c>
      <c r="I197" s="44">
        <v>0</v>
      </c>
      <c r="J197" s="44">
        <v>-19</v>
      </c>
      <c r="K197" s="44">
        <f t="shared" si="44"/>
        <v>-19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286" priority="8" stopIfTrue="1" operator="notEqual">
      <formula>SUM(D32:D36)</formula>
    </cfRule>
  </conditionalFormatting>
  <conditionalFormatting sqref="D11:K11">
    <cfRule type="cellIs" dxfId="285" priority="5" stopIfTrue="1" operator="notEqual">
      <formula>D12+#REF!+D13+D14</formula>
    </cfRule>
  </conditionalFormatting>
  <conditionalFormatting sqref="D16:K16">
    <cfRule type="cellIs" dxfId="284" priority="3" stopIfTrue="1" operator="notEqual">
      <formula>D17+D20</formula>
    </cfRule>
  </conditionalFormatting>
  <conditionalFormatting sqref="D38:K38">
    <cfRule type="cellIs" dxfId="283" priority="1" stopIfTrue="1" operator="notEqual">
      <formula>SUM(D40:D44)</formula>
    </cfRule>
  </conditionalFormatting>
  <conditionalFormatting sqref="D48:K48">
    <cfRule type="cellIs" dxfId="282" priority="15" stopIfTrue="1" operator="notEqual">
      <formula>SUM(D49:D53)</formula>
    </cfRule>
  </conditionalFormatting>
  <conditionalFormatting sqref="D59:K59">
    <cfRule type="cellIs" dxfId="281" priority="21" stopIfTrue="1" operator="notEqual">
      <formula>D61+D68+D70</formula>
    </cfRule>
  </conditionalFormatting>
  <conditionalFormatting sqref="D91:K91">
    <cfRule type="cellIs" dxfId="280" priority="16" stopIfTrue="1" operator="notEqual">
      <formula>D92+D93+D94+D95+D96</formula>
    </cfRule>
  </conditionalFormatting>
  <conditionalFormatting sqref="D98:K98">
    <cfRule type="cellIs" dxfId="279" priority="14" stopIfTrue="1" operator="notEqual">
      <formula>SUM(D99:D104)</formula>
    </cfRule>
  </conditionalFormatting>
  <conditionalFormatting sqref="D106:K106">
    <cfRule type="cellIs" dxfId="278" priority="10" stopIfTrue="1" operator="notEqual">
      <formula>D107+D108+D109+D110+D111</formula>
    </cfRule>
  </conditionalFormatting>
  <conditionalFormatting sqref="D113:K113">
    <cfRule type="cellIs" dxfId="277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276" priority="7" stopIfTrue="1" operator="notEqual">
      <formula>SUM(D116:D119)</formula>
    </cfRule>
  </conditionalFormatting>
  <conditionalFormatting sqref="D143:K143">
    <cfRule type="cellIs" dxfId="275" priority="6" stopIfTrue="1" operator="notEqual">
      <formula>SUM(D144:D148)</formula>
    </cfRule>
  </conditionalFormatting>
  <conditionalFormatting sqref="D152:K152">
    <cfRule type="cellIs" dxfId="274" priority="9" stopIfTrue="1" operator="notEqual">
      <formula>SUM(D153:D162)</formula>
    </cfRule>
  </conditionalFormatting>
  <conditionalFormatting sqref="D164:K164">
    <cfRule type="cellIs" dxfId="273" priority="19" stopIfTrue="1" operator="notEqual">
      <formula>SUM(D165:D172)</formula>
    </cfRule>
  </conditionalFormatting>
  <conditionalFormatting sqref="D180:K180">
    <cfRule type="cellIs" dxfId="272" priority="18" stopIfTrue="1" operator="notEqual">
      <formula>SUM(D181:D187)</formula>
    </cfRule>
  </conditionalFormatting>
  <conditionalFormatting sqref="D189:K191">
    <cfRule type="cellIs" dxfId="271" priority="22" stopIfTrue="1" operator="notEqual">
      <formula>#REF!+#REF!</formula>
    </cfRule>
  </conditionalFormatting>
  <conditionalFormatting sqref="D193:K193">
    <cfRule type="cellIs" dxfId="270" priority="11" stopIfTrue="1" operator="notEqual">
      <formula>D194+D195+D196+D197</formula>
    </cfRule>
  </conditionalFormatting>
  <conditionalFormatting sqref="J28:K28">
    <cfRule type="cellIs" dxfId="269" priority="4" stopIfTrue="1" operator="notEqual">
      <formula>J30+J38</formula>
    </cfRule>
  </conditionalFormatting>
  <conditionalFormatting sqref="K30">
    <cfRule type="cellIs" dxfId="268" priority="2" stopIfTrue="1" operator="notEqual">
      <formula>SUM(K32:K36)</formula>
    </cfRule>
  </conditionalFormatting>
  <hyperlinks>
    <hyperlink ref="K5" location="Índice!A1" display="índice" xr:uid="{00000000-0004-0000-0D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3" width="10.5703125" style="63" customWidth="1"/>
    <col min="14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362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29703</v>
      </c>
      <c r="E11" s="200">
        <v>13068</v>
      </c>
      <c r="F11" s="200">
        <v>42771</v>
      </c>
      <c r="G11" s="201">
        <v>112639</v>
      </c>
      <c r="H11" s="201">
        <v>48241</v>
      </c>
      <c r="I11" s="201">
        <v>3953</v>
      </c>
      <c r="J11" s="202">
        <v>207604</v>
      </c>
      <c r="K11" s="201">
        <f>J11</f>
        <v>207604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321</v>
      </c>
      <c r="E13" s="46">
        <f t="shared" si="0"/>
        <v>2051</v>
      </c>
      <c r="F13" s="46">
        <f t="shared" si="0"/>
        <v>2372</v>
      </c>
      <c r="G13" s="47">
        <f t="shared" si="0"/>
        <v>4731</v>
      </c>
      <c r="H13" s="47">
        <f t="shared" si="0"/>
        <v>5052</v>
      </c>
      <c r="I13" s="47">
        <f t="shared" si="0"/>
        <v>68</v>
      </c>
      <c r="J13" s="48">
        <f>SUM(J14:J20)</f>
        <v>12223</v>
      </c>
      <c r="K13" s="47">
        <f>J13</f>
        <v>12223</v>
      </c>
    </row>
    <row r="14" spans="1:11" ht="15" x14ac:dyDescent="0.25">
      <c r="A14" s="79"/>
      <c r="B14" s="11"/>
      <c r="C14" s="18" t="s">
        <v>10</v>
      </c>
      <c r="D14" s="43">
        <v>62</v>
      </c>
      <c r="E14" s="43">
        <v>66</v>
      </c>
      <c r="F14" s="43">
        <v>128</v>
      </c>
      <c r="G14" s="44">
        <v>24</v>
      </c>
      <c r="H14" s="44">
        <v>93</v>
      </c>
      <c r="I14" s="44">
        <v>0</v>
      </c>
      <c r="J14" s="45">
        <v>245</v>
      </c>
      <c r="K14" s="44">
        <f>J14</f>
        <v>245</v>
      </c>
    </row>
    <row r="15" spans="1:11" ht="15" x14ac:dyDescent="0.25">
      <c r="A15" s="79"/>
      <c r="B15" s="11"/>
      <c r="C15" s="18" t="s">
        <v>11</v>
      </c>
      <c r="D15" s="43">
        <v>141</v>
      </c>
      <c r="E15" s="43">
        <v>1017</v>
      </c>
      <c r="F15" s="43">
        <v>1158</v>
      </c>
      <c r="G15" s="44">
        <v>1957</v>
      </c>
      <c r="H15" s="44">
        <v>4167</v>
      </c>
      <c r="I15" s="44">
        <v>0</v>
      </c>
      <c r="J15" s="45">
        <v>7282</v>
      </c>
      <c r="K15" s="44">
        <f t="shared" ref="K15:K20" si="1">J15</f>
        <v>7282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1459</v>
      </c>
      <c r="H16" s="44">
        <v>0</v>
      </c>
      <c r="I16" s="44">
        <v>50</v>
      </c>
      <c r="J16" s="45">
        <v>1509</v>
      </c>
      <c r="K16" s="44">
        <f t="shared" si="1"/>
        <v>1509</v>
      </c>
    </row>
    <row r="17" spans="1:12" ht="15" x14ac:dyDescent="0.25">
      <c r="A17" s="77"/>
      <c r="B17" s="11"/>
      <c r="C17" s="19" t="s">
        <v>13</v>
      </c>
      <c r="D17" s="43">
        <v>87</v>
      </c>
      <c r="E17" s="43">
        <v>690</v>
      </c>
      <c r="F17" s="43">
        <v>777</v>
      </c>
      <c r="G17" s="44">
        <v>642</v>
      </c>
      <c r="H17" s="44">
        <v>-98</v>
      </c>
      <c r="I17" s="44">
        <v>0</v>
      </c>
      <c r="J17" s="45">
        <v>1321</v>
      </c>
      <c r="K17" s="44">
        <f t="shared" si="1"/>
        <v>1321</v>
      </c>
    </row>
    <row r="18" spans="1:12" ht="15" x14ac:dyDescent="0.25">
      <c r="A18" s="79"/>
      <c r="B18" s="11"/>
      <c r="C18" s="19" t="s">
        <v>14</v>
      </c>
      <c r="D18" s="43">
        <v>1</v>
      </c>
      <c r="E18" s="43">
        <v>139</v>
      </c>
      <c r="F18" s="43">
        <v>140</v>
      </c>
      <c r="G18" s="44">
        <v>51</v>
      </c>
      <c r="H18" s="44">
        <v>149</v>
      </c>
      <c r="I18" s="44">
        <v>6</v>
      </c>
      <c r="J18" s="45">
        <v>346</v>
      </c>
      <c r="K18" s="44">
        <f t="shared" si="1"/>
        <v>346</v>
      </c>
    </row>
    <row r="19" spans="1:12" ht="15" x14ac:dyDescent="0.25">
      <c r="A19" s="84"/>
      <c r="B19" s="11"/>
      <c r="C19" s="18" t="s">
        <v>15</v>
      </c>
      <c r="D19" s="43">
        <v>2</v>
      </c>
      <c r="E19" s="43">
        <v>13</v>
      </c>
      <c r="F19" s="43">
        <v>15</v>
      </c>
      <c r="G19" s="44">
        <v>62</v>
      </c>
      <c r="H19" s="44">
        <v>600</v>
      </c>
      <c r="I19" s="44">
        <v>0</v>
      </c>
      <c r="J19" s="45">
        <v>677</v>
      </c>
      <c r="K19" s="44">
        <f t="shared" si="1"/>
        <v>677</v>
      </c>
    </row>
    <row r="20" spans="1:12" ht="15" x14ac:dyDescent="0.25">
      <c r="A20" s="77"/>
      <c r="B20" s="11"/>
      <c r="C20" s="18" t="s">
        <v>17</v>
      </c>
      <c r="D20" s="43">
        <v>28</v>
      </c>
      <c r="E20" s="43">
        <v>126</v>
      </c>
      <c r="F20" s="43">
        <v>154</v>
      </c>
      <c r="G20" s="44">
        <v>536</v>
      </c>
      <c r="H20" s="44">
        <v>141</v>
      </c>
      <c r="I20" s="44">
        <v>12</v>
      </c>
      <c r="J20" s="45">
        <v>843</v>
      </c>
      <c r="K20" s="44">
        <f t="shared" si="1"/>
        <v>843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92</v>
      </c>
      <c r="E22" s="46">
        <f t="shared" si="2"/>
        <v>1897</v>
      </c>
      <c r="F22" s="46">
        <f t="shared" si="2"/>
        <v>1989</v>
      </c>
      <c r="G22" s="47">
        <f t="shared" si="2"/>
        <v>4949</v>
      </c>
      <c r="H22" s="47">
        <f t="shared" si="2"/>
        <v>346</v>
      </c>
      <c r="I22" s="47">
        <f t="shared" si="2"/>
        <v>10</v>
      </c>
      <c r="J22" s="48">
        <f>SUM(J23:J26)</f>
        <v>7294</v>
      </c>
      <c r="K22" s="47">
        <f>J22</f>
        <v>7294</v>
      </c>
    </row>
    <row r="23" spans="1:12" ht="15" x14ac:dyDescent="0.25">
      <c r="A23" s="85"/>
      <c r="B23" s="11"/>
      <c r="C23" s="18" t="s">
        <v>20</v>
      </c>
      <c r="D23" s="43">
        <v>55</v>
      </c>
      <c r="E23" s="43">
        <v>1246</v>
      </c>
      <c r="F23" s="43">
        <v>1301</v>
      </c>
      <c r="G23" s="44">
        <v>4797</v>
      </c>
      <c r="H23" s="44">
        <v>33</v>
      </c>
      <c r="I23" s="44">
        <v>0</v>
      </c>
      <c r="J23" s="45">
        <v>6131</v>
      </c>
      <c r="K23" s="44">
        <f t="shared" ref="K23:K26" si="3">J23</f>
        <v>6131</v>
      </c>
    </row>
    <row r="24" spans="1:12" ht="15" x14ac:dyDescent="0.25">
      <c r="B24" s="11"/>
      <c r="C24" s="18" t="s">
        <v>21</v>
      </c>
      <c r="D24" s="43">
        <v>37</v>
      </c>
      <c r="E24" s="43">
        <v>21</v>
      </c>
      <c r="F24" s="43">
        <v>58</v>
      </c>
      <c r="G24" s="44">
        <v>113</v>
      </c>
      <c r="H24" s="44">
        <v>97</v>
      </c>
      <c r="I24" s="44">
        <v>10</v>
      </c>
      <c r="J24" s="45">
        <v>278</v>
      </c>
      <c r="K24" s="44">
        <f t="shared" si="3"/>
        <v>278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213</v>
      </c>
      <c r="I25" s="44">
        <v>0</v>
      </c>
      <c r="J25" s="45">
        <v>213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630</v>
      </c>
      <c r="F26" s="43">
        <v>630</v>
      </c>
      <c r="G26" s="44">
        <v>39</v>
      </c>
      <c r="H26" s="44">
        <v>3</v>
      </c>
      <c r="I26" s="44">
        <v>0</v>
      </c>
      <c r="J26" s="45">
        <v>672</v>
      </c>
      <c r="K26" s="44">
        <f t="shared" si="3"/>
        <v>672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29290</v>
      </c>
      <c r="E28" s="46">
        <f t="shared" si="4"/>
        <v>9120</v>
      </c>
      <c r="F28" s="46">
        <f t="shared" si="4"/>
        <v>38410</v>
      </c>
      <c r="G28" s="47">
        <f t="shared" si="4"/>
        <v>102959</v>
      </c>
      <c r="H28" s="47">
        <f t="shared" si="4"/>
        <v>42843</v>
      </c>
      <c r="I28" s="47">
        <f t="shared" si="4"/>
        <v>3875</v>
      </c>
      <c r="J28" s="48">
        <f>SUM(J30:J34)</f>
        <v>188087</v>
      </c>
      <c r="K28" s="47">
        <f>J28</f>
        <v>188087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4918</v>
      </c>
      <c r="E30" s="43">
        <v>4249</v>
      </c>
      <c r="F30" s="43">
        <v>9167</v>
      </c>
      <c r="G30" s="44">
        <v>27528</v>
      </c>
      <c r="H30" s="44">
        <v>20348</v>
      </c>
      <c r="I30" s="44">
        <v>1037</v>
      </c>
      <c r="J30" s="45">
        <v>58080</v>
      </c>
      <c r="K30" s="44">
        <f>J30</f>
        <v>58080</v>
      </c>
    </row>
    <row r="31" spans="1:12" ht="15" x14ac:dyDescent="0.25">
      <c r="A31" s="71"/>
      <c r="B31" s="11"/>
      <c r="C31" s="22" t="s">
        <v>26</v>
      </c>
      <c r="D31" s="43">
        <v>18220</v>
      </c>
      <c r="E31" s="43">
        <v>5334</v>
      </c>
      <c r="F31" s="43">
        <v>23554</v>
      </c>
      <c r="G31" s="44">
        <v>73317</v>
      </c>
      <c r="H31" s="44">
        <v>22118</v>
      </c>
      <c r="I31" s="44">
        <v>2557</v>
      </c>
      <c r="J31" s="45">
        <v>121546</v>
      </c>
      <c r="K31" s="44">
        <f t="shared" ref="K31:K34" si="5">J31</f>
        <v>121546</v>
      </c>
    </row>
    <row r="32" spans="1:12" ht="15" x14ac:dyDescent="0.25">
      <c r="A32" s="85"/>
      <c r="B32" s="11"/>
      <c r="C32" s="22" t="s">
        <v>27</v>
      </c>
      <c r="D32" s="43">
        <v>6530</v>
      </c>
      <c r="E32" s="43">
        <v>3308</v>
      </c>
      <c r="F32" s="43">
        <v>9838</v>
      </c>
      <c r="G32" s="44">
        <v>11508</v>
      </c>
      <c r="H32" s="44">
        <v>5739</v>
      </c>
      <c r="I32" s="44">
        <v>327</v>
      </c>
      <c r="J32" s="45">
        <v>27412</v>
      </c>
      <c r="K32" s="44">
        <f t="shared" si="5"/>
        <v>27412</v>
      </c>
    </row>
    <row r="33" spans="1:11" ht="15" x14ac:dyDescent="0.25">
      <c r="A33" s="84"/>
      <c r="B33" s="23"/>
      <c r="C33" s="24" t="s">
        <v>28</v>
      </c>
      <c r="D33" s="43">
        <v>35</v>
      </c>
      <c r="E33" s="43">
        <v>177</v>
      </c>
      <c r="F33" s="43">
        <v>212</v>
      </c>
      <c r="G33" s="44">
        <v>286</v>
      </c>
      <c r="H33" s="44">
        <v>36</v>
      </c>
      <c r="I33" s="44">
        <v>32</v>
      </c>
      <c r="J33" s="45">
        <v>566</v>
      </c>
      <c r="K33" s="44">
        <f t="shared" si="5"/>
        <v>566</v>
      </c>
    </row>
    <row r="34" spans="1:11" ht="15" x14ac:dyDescent="0.25">
      <c r="A34" s="79"/>
      <c r="B34" s="11"/>
      <c r="C34" s="20" t="s">
        <v>29</v>
      </c>
      <c r="D34" s="43">
        <v>-413</v>
      </c>
      <c r="E34" s="43">
        <v>-3948</v>
      </c>
      <c r="F34" s="43">
        <v>-4361</v>
      </c>
      <c r="G34" s="44">
        <v>-9680</v>
      </c>
      <c r="H34" s="44">
        <v>-5398</v>
      </c>
      <c r="I34" s="44">
        <v>-78</v>
      </c>
      <c r="J34" s="45">
        <v>-19517</v>
      </c>
      <c r="K34" s="44">
        <f t="shared" si="5"/>
        <v>-19517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687</v>
      </c>
      <c r="E36" s="46">
        <f t="shared" si="6"/>
        <v>225</v>
      </c>
      <c r="F36" s="46">
        <f t="shared" si="6"/>
        <v>912</v>
      </c>
      <c r="G36" s="47">
        <f t="shared" si="6"/>
        <v>2512</v>
      </c>
      <c r="H36" s="47">
        <f t="shared" si="6"/>
        <v>2220</v>
      </c>
      <c r="I36" s="47">
        <f t="shared" si="6"/>
        <v>4</v>
      </c>
      <c r="J36" s="48">
        <f>SUM(J37:J42)</f>
        <v>5648</v>
      </c>
      <c r="K36" s="47">
        <f t="shared" ref="K36:K42" si="7">J36</f>
        <v>5648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3</v>
      </c>
      <c r="H37" s="44">
        <v>25</v>
      </c>
      <c r="I37" s="44">
        <v>0</v>
      </c>
      <c r="J37" s="45">
        <v>28</v>
      </c>
      <c r="K37" s="44">
        <f t="shared" si="7"/>
        <v>28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62</v>
      </c>
      <c r="F38" s="43">
        <v>64</v>
      </c>
      <c r="G38" s="44">
        <v>111</v>
      </c>
      <c r="H38" s="44">
        <v>612</v>
      </c>
      <c r="I38" s="44">
        <v>0</v>
      </c>
      <c r="J38" s="45">
        <v>787</v>
      </c>
      <c r="K38" s="44">
        <f t="shared" si="7"/>
        <v>787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111</v>
      </c>
      <c r="F39" s="43">
        <v>111</v>
      </c>
      <c r="G39" s="44">
        <v>1541</v>
      </c>
      <c r="H39" s="44">
        <v>280</v>
      </c>
      <c r="I39" s="44">
        <v>0</v>
      </c>
      <c r="J39" s="45">
        <v>1932</v>
      </c>
      <c r="K39" s="44">
        <f t="shared" si="7"/>
        <v>1932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561</v>
      </c>
      <c r="H40" s="44">
        <v>479</v>
      </c>
      <c r="I40" s="44">
        <v>4</v>
      </c>
      <c r="J40" s="45">
        <v>1045</v>
      </c>
      <c r="K40" s="44">
        <f t="shared" si="7"/>
        <v>1045</v>
      </c>
    </row>
    <row r="41" spans="1:11" ht="15" x14ac:dyDescent="0.25">
      <c r="A41" s="77"/>
      <c r="B41" s="11"/>
      <c r="C41" s="19" t="s">
        <v>16</v>
      </c>
      <c r="D41" s="43">
        <v>377</v>
      </c>
      <c r="E41" s="43">
        <v>0</v>
      </c>
      <c r="F41" s="43">
        <v>377</v>
      </c>
      <c r="G41" s="44">
        <v>0</v>
      </c>
      <c r="H41" s="44">
        <v>0</v>
      </c>
      <c r="I41" s="44">
        <v>0</v>
      </c>
      <c r="J41" s="45">
        <v>377</v>
      </c>
      <c r="K41" s="44">
        <f t="shared" si="7"/>
        <v>377</v>
      </c>
    </row>
    <row r="42" spans="1:11" ht="15" x14ac:dyDescent="0.25">
      <c r="A42" s="77"/>
      <c r="B42" s="11"/>
      <c r="C42" s="18" t="s">
        <v>36</v>
      </c>
      <c r="D42" s="43">
        <v>308</v>
      </c>
      <c r="E42" s="43">
        <v>51</v>
      </c>
      <c r="F42" s="43">
        <v>359</v>
      </c>
      <c r="G42" s="44">
        <v>296</v>
      </c>
      <c r="H42" s="44">
        <v>824</v>
      </c>
      <c r="I42" s="44">
        <v>0</v>
      </c>
      <c r="J42" s="45">
        <v>1479</v>
      </c>
      <c r="K42" s="44">
        <f t="shared" si="7"/>
        <v>1479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28603</v>
      </c>
      <c r="E44" s="46">
        <v>8895</v>
      </c>
      <c r="F44" s="46">
        <v>37498</v>
      </c>
      <c r="G44" s="47">
        <v>100447</v>
      </c>
      <c r="H44" s="47">
        <v>40623</v>
      </c>
      <c r="I44" s="47">
        <v>3871</v>
      </c>
      <c r="J44" s="48">
        <v>182439</v>
      </c>
      <c r="K44" s="47">
        <f>J44</f>
        <v>182439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88413</v>
      </c>
      <c r="E46" s="200">
        <v>1548</v>
      </c>
      <c r="F46" s="200">
        <v>89961</v>
      </c>
      <c r="G46" s="201">
        <v>14258</v>
      </c>
      <c r="H46" s="201">
        <v>24593</v>
      </c>
      <c r="I46" s="201">
        <v>0</v>
      </c>
      <c r="J46" s="202">
        <v>128812</v>
      </c>
      <c r="K46" s="201">
        <f>J46</f>
        <v>128812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63765</v>
      </c>
      <c r="E48" s="46">
        <f t="shared" si="8"/>
        <v>0</v>
      </c>
      <c r="F48" s="46">
        <f t="shared" si="8"/>
        <v>63765</v>
      </c>
      <c r="G48" s="47">
        <f t="shared" si="8"/>
        <v>2783</v>
      </c>
      <c r="H48" s="47">
        <f t="shared" si="8"/>
        <v>5205</v>
      </c>
      <c r="I48" s="47">
        <f t="shared" si="8"/>
        <v>0</v>
      </c>
      <c r="J48" s="48">
        <f>SUM(J49:J50)</f>
        <v>71753</v>
      </c>
      <c r="K48" s="47">
        <f>J48</f>
        <v>71753</v>
      </c>
    </row>
    <row r="49" spans="1:11" ht="15" x14ac:dyDescent="0.25">
      <c r="A49" s="71"/>
      <c r="B49" s="11"/>
      <c r="C49" s="20" t="s">
        <v>43</v>
      </c>
      <c r="D49" s="43">
        <v>63765</v>
      </c>
      <c r="E49" s="43">
        <v>0</v>
      </c>
      <c r="F49" s="43">
        <v>63765</v>
      </c>
      <c r="G49" s="44">
        <v>1245</v>
      </c>
      <c r="H49" s="44">
        <v>5205</v>
      </c>
      <c r="I49" s="44">
        <v>0</v>
      </c>
      <c r="J49" s="45">
        <v>70215</v>
      </c>
      <c r="K49" s="44">
        <f>J49</f>
        <v>70215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1538</v>
      </c>
      <c r="H50" s="44">
        <v>0</v>
      </c>
      <c r="I50" s="44">
        <v>0</v>
      </c>
      <c r="J50" s="45">
        <v>1538</v>
      </c>
      <c r="K50" s="44">
        <f>J50</f>
        <v>1538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36</v>
      </c>
      <c r="E52" s="46">
        <f t="shared" si="9"/>
        <v>0</v>
      </c>
      <c r="F52" s="46">
        <f t="shared" si="9"/>
        <v>36</v>
      </c>
      <c r="G52" s="47">
        <f t="shared" si="9"/>
        <v>56</v>
      </c>
      <c r="H52" s="47">
        <f t="shared" si="9"/>
        <v>43</v>
      </c>
      <c r="I52" s="47">
        <f t="shared" si="9"/>
        <v>0</v>
      </c>
      <c r="J52" s="48">
        <f>SUM(J53:J55)</f>
        <v>135</v>
      </c>
      <c r="K52" s="47">
        <f>J52</f>
        <v>135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55</v>
      </c>
      <c r="H53" s="44">
        <v>0</v>
      </c>
      <c r="I53" s="44">
        <v>0</v>
      </c>
      <c r="J53" s="45">
        <v>55</v>
      </c>
      <c r="K53" s="44">
        <f>J53</f>
        <v>55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42</v>
      </c>
      <c r="I54" s="44">
        <v>0</v>
      </c>
      <c r="J54" s="45">
        <v>42</v>
      </c>
      <c r="K54" s="44">
        <f t="shared" ref="K54:K55" si="10">J54</f>
        <v>42</v>
      </c>
    </row>
    <row r="55" spans="1:11" ht="15" x14ac:dyDescent="0.25">
      <c r="A55" s="71"/>
      <c r="B55" s="11"/>
      <c r="C55" s="20" t="s">
        <v>49</v>
      </c>
      <c r="D55" s="43">
        <v>36</v>
      </c>
      <c r="E55" s="43">
        <v>0</v>
      </c>
      <c r="F55" s="43">
        <v>36</v>
      </c>
      <c r="G55" s="44">
        <v>1</v>
      </c>
      <c r="H55" s="44">
        <v>1</v>
      </c>
      <c r="I55" s="44">
        <v>0</v>
      </c>
      <c r="J55" s="45">
        <v>38</v>
      </c>
      <c r="K55" s="44">
        <f t="shared" si="10"/>
        <v>38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23236</v>
      </c>
      <c r="E57" s="46">
        <f t="shared" si="11"/>
        <v>351</v>
      </c>
      <c r="F57" s="46">
        <f t="shared" si="11"/>
        <v>23587</v>
      </c>
      <c r="G57" s="47">
        <f t="shared" si="11"/>
        <v>10757</v>
      </c>
      <c r="H57" s="47">
        <f t="shared" si="11"/>
        <v>2588</v>
      </c>
      <c r="I57" s="47">
        <f t="shared" si="11"/>
        <v>0</v>
      </c>
      <c r="J57" s="48">
        <f>SUM(J58:J77)</f>
        <v>36932</v>
      </c>
      <c r="K57" s="47">
        <f>J57</f>
        <v>36932</v>
      </c>
    </row>
    <row r="58" spans="1:11" ht="15" x14ac:dyDescent="0.25">
      <c r="A58" s="79"/>
      <c r="B58" s="11"/>
      <c r="C58" s="12" t="s">
        <v>52</v>
      </c>
      <c r="D58" s="43">
        <v>6</v>
      </c>
      <c r="E58" s="43">
        <v>0</v>
      </c>
      <c r="F58" s="43">
        <v>6</v>
      </c>
      <c r="G58" s="44">
        <v>7177</v>
      </c>
      <c r="H58" s="44">
        <v>161</v>
      </c>
      <c r="I58" s="44">
        <v>0</v>
      </c>
      <c r="J58" s="45">
        <v>7344</v>
      </c>
      <c r="K58" s="44">
        <f>J58</f>
        <v>7344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788</v>
      </c>
      <c r="E60" s="43">
        <v>0</v>
      </c>
      <c r="F60" s="43">
        <v>788</v>
      </c>
      <c r="G60" s="44">
        <v>16</v>
      </c>
      <c r="H60" s="44">
        <v>45</v>
      </c>
      <c r="I60" s="44">
        <v>0</v>
      </c>
      <c r="J60" s="45">
        <v>849</v>
      </c>
      <c r="K60" s="44">
        <f>J60</f>
        <v>849</v>
      </c>
    </row>
    <row r="61" spans="1:11" ht="15" x14ac:dyDescent="0.25">
      <c r="A61" s="79"/>
      <c r="B61" s="11"/>
      <c r="C61" s="20" t="s">
        <v>55</v>
      </c>
      <c r="D61" s="43">
        <v>304</v>
      </c>
      <c r="E61" s="43">
        <v>0</v>
      </c>
      <c r="F61" s="43">
        <v>304</v>
      </c>
      <c r="G61" s="44">
        <v>5</v>
      </c>
      <c r="H61" s="44">
        <v>18</v>
      </c>
      <c r="I61" s="44">
        <v>0</v>
      </c>
      <c r="J61" s="45">
        <v>327</v>
      </c>
      <c r="K61" s="44">
        <f t="shared" ref="K61:K77" si="12">J61</f>
        <v>327</v>
      </c>
    </row>
    <row r="62" spans="1:11" ht="15" x14ac:dyDescent="0.25">
      <c r="A62" s="79"/>
      <c r="B62" s="11"/>
      <c r="C62" s="20" t="s">
        <v>56</v>
      </c>
      <c r="D62" s="43">
        <v>22</v>
      </c>
      <c r="E62" s="43">
        <v>0</v>
      </c>
      <c r="F62" s="43">
        <v>22</v>
      </c>
      <c r="G62" s="44">
        <v>0</v>
      </c>
      <c r="H62" s="44">
        <v>0</v>
      </c>
      <c r="I62" s="44">
        <v>0</v>
      </c>
      <c r="J62" s="45">
        <v>22</v>
      </c>
      <c r="K62" s="44">
        <f t="shared" si="12"/>
        <v>22</v>
      </c>
    </row>
    <row r="63" spans="1:11" ht="15" x14ac:dyDescent="0.25">
      <c r="A63" s="79"/>
      <c r="B63" s="11"/>
      <c r="C63" s="20" t="s">
        <v>57</v>
      </c>
      <c r="D63" s="43">
        <v>6521</v>
      </c>
      <c r="E63" s="43">
        <v>0</v>
      </c>
      <c r="F63" s="43">
        <v>6521</v>
      </c>
      <c r="G63" s="44">
        <v>280</v>
      </c>
      <c r="H63" s="44">
        <v>338</v>
      </c>
      <c r="I63" s="44">
        <v>0</v>
      </c>
      <c r="J63" s="45">
        <v>7139</v>
      </c>
      <c r="K63" s="44">
        <f t="shared" si="12"/>
        <v>7139</v>
      </c>
    </row>
    <row r="64" spans="1:11" ht="15" x14ac:dyDescent="0.25">
      <c r="A64" s="79"/>
      <c r="B64" s="11"/>
      <c r="C64" s="20" t="s">
        <v>58</v>
      </c>
      <c r="D64" s="43">
        <v>10789</v>
      </c>
      <c r="E64" s="43">
        <v>0</v>
      </c>
      <c r="F64" s="43">
        <v>10789</v>
      </c>
      <c r="G64" s="44">
        <v>1189</v>
      </c>
      <c r="H64" s="44">
        <v>1018</v>
      </c>
      <c r="I64" s="44">
        <v>0</v>
      </c>
      <c r="J64" s="45">
        <v>12996</v>
      </c>
      <c r="K64" s="44">
        <f t="shared" si="12"/>
        <v>12996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388</v>
      </c>
      <c r="H65" s="44">
        <v>18</v>
      </c>
      <c r="I65" s="44">
        <v>0</v>
      </c>
      <c r="J65" s="45">
        <v>406</v>
      </c>
      <c r="K65" s="44">
        <f t="shared" si="12"/>
        <v>406</v>
      </c>
    </row>
    <row r="66" spans="1:11" ht="15" x14ac:dyDescent="0.25">
      <c r="A66" s="79"/>
      <c r="B66" s="11"/>
      <c r="C66" s="20" t="s">
        <v>60</v>
      </c>
      <c r="D66" s="43">
        <v>1283</v>
      </c>
      <c r="E66" s="43">
        <v>0</v>
      </c>
      <c r="F66" s="43">
        <v>1283</v>
      </c>
      <c r="G66" s="44">
        <v>22</v>
      </c>
      <c r="H66" s="44">
        <v>41</v>
      </c>
      <c r="I66" s="44">
        <v>0</v>
      </c>
      <c r="J66" s="45">
        <v>1346</v>
      </c>
      <c r="K66" s="44">
        <f t="shared" si="12"/>
        <v>1346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308</v>
      </c>
      <c r="H67" s="44">
        <v>0</v>
      </c>
      <c r="I67" s="44">
        <v>0</v>
      </c>
      <c r="J67" s="45">
        <v>308</v>
      </c>
      <c r="K67" s="44">
        <f t="shared" si="12"/>
        <v>308</v>
      </c>
    </row>
    <row r="68" spans="1:11" ht="15" x14ac:dyDescent="0.25">
      <c r="A68" s="77"/>
      <c r="B68" s="11"/>
      <c r="C68" s="22" t="s">
        <v>62</v>
      </c>
      <c r="D68" s="43">
        <v>12</v>
      </c>
      <c r="E68" s="43">
        <v>0</v>
      </c>
      <c r="F68" s="43">
        <v>12</v>
      </c>
      <c r="G68" s="44">
        <v>1</v>
      </c>
      <c r="H68" s="44">
        <v>0</v>
      </c>
      <c r="I68" s="44">
        <v>0</v>
      </c>
      <c r="J68" s="45">
        <v>13</v>
      </c>
      <c r="K68" s="44">
        <f t="shared" si="12"/>
        <v>13</v>
      </c>
    </row>
    <row r="69" spans="1:11" ht="15" x14ac:dyDescent="0.25">
      <c r="A69" s="79"/>
      <c r="B69" s="11"/>
      <c r="C69" s="22" t="s">
        <v>63</v>
      </c>
      <c r="D69" s="43">
        <v>1376</v>
      </c>
      <c r="E69" s="43">
        <v>0</v>
      </c>
      <c r="F69" s="43">
        <v>1376</v>
      </c>
      <c r="G69" s="44">
        <v>21</v>
      </c>
      <c r="H69" s="44">
        <v>74</v>
      </c>
      <c r="I69" s="44">
        <v>0</v>
      </c>
      <c r="J69" s="45">
        <v>1471</v>
      </c>
      <c r="K69" s="44">
        <f t="shared" si="12"/>
        <v>1471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659</v>
      </c>
      <c r="I70" s="44">
        <v>0</v>
      </c>
      <c r="J70" s="45">
        <v>659</v>
      </c>
      <c r="K70" s="44">
        <f t="shared" si="12"/>
        <v>659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87</v>
      </c>
      <c r="H71" s="44">
        <v>0</v>
      </c>
      <c r="I71" s="44">
        <v>0</v>
      </c>
      <c r="J71" s="45">
        <v>87</v>
      </c>
      <c r="K71" s="44">
        <f t="shared" si="12"/>
        <v>87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112</v>
      </c>
      <c r="I72" s="44">
        <v>0</v>
      </c>
      <c r="J72" s="45">
        <v>112</v>
      </c>
      <c r="K72" s="44">
        <f t="shared" si="12"/>
        <v>112</v>
      </c>
    </row>
    <row r="73" spans="1:11" ht="15" x14ac:dyDescent="0.25">
      <c r="A73" s="79"/>
      <c r="B73" s="11"/>
      <c r="C73" s="27" t="s">
        <v>67</v>
      </c>
      <c r="D73" s="43">
        <v>2058</v>
      </c>
      <c r="E73" s="43">
        <v>1</v>
      </c>
      <c r="F73" s="43">
        <v>2059</v>
      </c>
      <c r="G73" s="44">
        <v>0</v>
      </c>
      <c r="H73" s="44">
        <v>0</v>
      </c>
      <c r="I73" s="44">
        <v>0</v>
      </c>
      <c r="J73" s="45">
        <v>2059</v>
      </c>
      <c r="K73" s="44">
        <f t="shared" si="12"/>
        <v>2059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77</v>
      </c>
      <c r="E76" s="43">
        <v>0</v>
      </c>
      <c r="F76" s="43">
        <v>77</v>
      </c>
      <c r="G76" s="44">
        <v>1178</v>
      </c>
      <c r="H76" s="44">
        <v>44</v>
      </c>
      <c r="I76" s="44">
        <v>0</v>
      </c>
      <c r="J76" s="45">
        <v>1299</v>
      </c>
      <c r="K76" s="44">
        <f t="shared" si="12"/>
        <v>1299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350</v>
      </c>
      <c r="F77" s="43">
        <v>350</v>
      </c>
      <c r="G77" s="44">
        <v>85</v>
      </c>
      <c r="H77" s="44">
        <v>60</v>
      </c>
      <c r="I77" s="44">
        <v>0</v>
      </c>
      <c r="J77" s="45">
        <v>495</v>
      </c>
      <c r="K77" s="44">
        <f t="shared" si="12"/>
        <v>495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1376</v>
      </c>
      <c r="E79" s="46">
        <f t="shared" si="13"/>
        <v>1197</v>
      </c>
      <c r="F79" s="46">
        <f t="shared" si="13"/>
        <v>2573</v>
      </c>
      <c r="G79" s="47">
        <f t="shared" si="13"/>
        <v>662</v>
      </c>
      <c r="H79" s="47">
        <f t="shared" si="13"/>
        <v>16757</v>
      </c>
      <c r="I79" s="47">
        <f t="shared" si="13"/>
        <v>0</v>
      </c>
      <c r="J79" s="48">
        <f>SUM(J80:J89)</f>
        <v>19992</v>
      </c>
      <c r="K79" s="47">
        <f>J79</f>
        <v>19992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19</v>
      </c>
      <c r="H80" s="44">
        <v>1797</v>
      </c>
      <c r="I80" s="44">
        <v>0</v>
      </c>
      <c r="J80" s="45">
        <v>1816</v>
      </c>
      <c r="K80" s="44">
        <f>J80</f>
        <v>1816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12819</v>
      </c>
      <c r="I81" s="44">
        <v>0</v>
      </c>
      <c r="J81" s="45">
        <v>12819</v>
      </c>
      <c r="K81" s="44">
        <f t="shared" ref="K81:K89" si="14">J81</f>
        <v>12819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486</v>
      </c>
      <c r="I82" s="44">
        <v>0</v>
      </c>
      <c r="J82" s="45">
        <v>486</v>
      </c>
      <c r="K82" s="44">
        <f t="shared" si="14"/>
        <v>486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1</v>
      </c>
      <c r="H83" s="44">
        <v>123</v>
      </c>
      <c r="I83" s="44">
        <v>0</v>
      </c>
      <c r="J83" s="45">
        <v>124</v>
      </c>
      <c r="K83" s="44">
        <f t="shared" si="14"/>
        <v>124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231</v>
      </c>
      <c r="I84" s="44">
        <v>0</v>
      </c>
      <c r="J84" s="45">
        <v>231</v>
      </c>
      <c r="K84" s="44">
        <f t="shared" si="14"/>
        <v>231</v>
      </c>
    </row>
    <row r="85" spans="1:11" ht="15" x14ac:dyDescent="0.25">
      <c r="A85" s="71"/>
      <c r="B85" s="11"/>
      <c r="C85" s="12" t="s">
        <v>77</v>
      </c>
      <c r="D85" s="43">
        <v>723</v>
      </c>
      <c r="E85" s="43">
        <v>31</v>
      </c>
      <c r="F85" s="43">
        <v>754</v>
      </c>
      <c r="G85" s="44">
        <v>481</v>
      </c>
      <c r="H85" s="44">
        <v>0</v>
      </c>
      <c r="I85" s="44">
        <v>0</v>
      </c>
      <c r="J85" s="45">
        <v>1235</v>
      </c>
      <c r="K85" s="44">
        <f t="shared" si="14"/>
        <v>1235</v>
      </c>
    </row>
    <row r="86" spans="1:11" ht="15" x14ac:dyDescent="0.25">
      <c r="A86" s="74"/>
      <c r="B86" s="11"/>
      <c r="C86" s="12" t="s">
        <v>78</v>
      </c>
      <c r="D86" s="43">
        <v>8</v>
      </c>
      <c r="E86" s="43">
        <v>0</v>
      </c>
      <c r="F86" s="43">
        <v>8</v>
      </c>
      <c r="G86" s="44">
        <v>0</v>
      </c>
      <c r="H86" s="44">
        <v>0</v>
      </c>
      <c r="I86" s="44">
        <v>0</v>
      </c>
      <c r="J86" s="45">
        <v>8</v>
      </c>
      <c r="K86" s="44">
        <f t="shared" si="14"/>
        <v>8</v>
      </c>
    </row>
    <row r="87" spans="1:11" ht="15" x14ac:dyDescent="0.25">
      <c r="A87" s="71"/>
      <c r="B87" s="11"/>
      <c r="C87" s="12" t="s">
        <v>13</v>
      </c>
      <c r="D87" s="43">
        <v>276</v>
      </c>
      <c r="E87" s="43">
        <v>164</v>
      </c>
      <c r="F87" s="43">
        <v>440</v>
      </c>
      <c r="G87" s="44">
        <v>40</v>
      </c>
      <c r="H87" s="44">
        <v>1236</v>
      </c>
      <c r="I87" s="44">
        <v>0</v>
      </c>
      <c r="J87" s="45">
        <v>1716</v>
      </c>
      <c r="K87" s="44">
        <f t="shared" si="14"/>
        <v>1716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897</v>
      </c>
      <c r="F88" s="43">
        <v>897</v>
      </c>
      <c r="G88" s="44">
        <v>0</v>
      </c>
      <c r="H88" s="44">
        <v>0</v>
      </c>
      <c r="I88" s="44">
        <v>0</v>
      </c>
      <c r="J88" s="45">
        <v>897</v>
      </c>
      <c r="K88" s="44">
        <f t="shared" si="14"/>
        <v>897</v>
      </c>
    </row>
    <row r="89" spans="1:11" ht="15" x14ac:dyDescent="0.25">
      <c r="A89" s="85"/>
      <c r="B89" s="11"/>
      <c r="C89" s="12" t="s">
        <v>80</v>
      </c>
      <c r="D89" s="43">
        <v>369</v>
      </c>
      <c r="E89" s="43">
        <v>105</v>
      </c>
      <c r="F89" s="43">
        <v>474</v>
      </c>
      <c r="G89" s="44">
        <v>121</v>
      </c>
      <c r="H89" s="44">
        <v>65</v>
      </c>
      <c r="I89" s="44">
        <v>0</v>
      </c>
      <c r="J89" s="45">
        <v>660</v>
      </c>
      <c r="K89" s="44">
        <f t="shared" si="14"/>
        <v>660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1877</v>
      </c>
      <c r="E91" s="49">
        <v>0</v>
      </c>
      <c r="F91" s="49">
        <v>1877</v>
      </c>
      <c r="G91" s="50">
        <v>0</v>
      </c>
      <c r="H91" s="50">
        <v>0</v>
      </c>
      <c r="I91" s="50">
        <v>0</v>
      </c>
      <c r="J91" s="23">
        <v>1877</v>
      </c>
      <c r="K91" s="50">
        <f>J91</f>
        <v>1877</v>
      </c>
    </row>
    <row r="92" spans="1:11" ht="15" x14ac:dyDescent="0.25">
      <c r="A92" s="79"/>
      <c r="B92" s="11"/>
      <c r="C92" s="32" t="s">
        <v>82</v>
      </c>
      <c r="D92" s="43">
        <v>1871</v>
      </c>
      <c r="E92" s="43">
        <v>0</v>
      </c>
      <c r="F92" s="43">
        <v>1871</v>
      </c>
      <c r="G92" s="44">
        <v>0</v>
      </c>
      <c r="H92" s="44">
        <v>0</v>
      </c>
      <c r="I92" s="44">
        <v>0</v>
      </c>
      <c r="J92" s="45">
        <v>1871</v>
      </c>
      <c r="K92" s="44">
        <f>J92</f>
        <v>1871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6</v>
      </c>
      <c r="E94" s="43">
        <v>0</v>
      </c>
      <c r="F94" s="43">
        <v>6</v>
      </c>
      <c r="G94" s="44">
        <v>0</v>
      </c>
      <c r="H94" s="44">
        <v>0</v>
      </c>
      <c r="I94" s="44">
        <v>0</v>
      </c>
      <c r="J94" s="45">
        <v>6</v>
      </c>
      <c r="K94" s="44">
        <f>J94</f>
        <v>6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7646</v>
      </c>
      <c r="E96" s="200">
        <v>1388</v>
      </c>
      <c r="F96" s="200">
        <v>8626</v>
      </c>
      <c r="G96" s="201">
        <v>601</v>
      </c>
      <c r="H96" s="201">
        <v>516</v>
      </c>
      <c r="I96" s="201">
        <v>1355</v>
      </c>
      <c r="J96" s="202">
        <v>9237</v>
      </c>
      <c r="K96" s="201">
        <f>K98+K110+K118</f>
        <v>9237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3088</v>
      </c>
      <c r="E98" s="46">
        <f t="shared" si="15"/>
        <v>1178</v>
      </c>
      <c r="F98" s="46">
        <f t="shared" si="15"/>
        <v>3858</v>
      </c>
      <c r="G98" s="47">
        <f t="shared" si="15"/>
        <v>343</v>
      </c>
      <c r="H98" s="47">
        <f t="shared" si="15"/>
        <v>358</v>
      </c>
      <c r="I98" s="47">
        <f t="shared" si="15"/>
        <v>1355</v>
      </c>
      <c r="J98" s="48">
        <f>SUM(J99:J108)</f>
        <v>5914</v>
      </c>
      <c r="K98" s="47">
        <f>SUM(K99:K108)</f>
        <v>4053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162</v>
      </c>
      <c r="F99" s="43">
        <v>162</v>
      </c>
      <c r="G99" s="44">
        <v>0</v>
      </c>
      <c r="H99" s="44">
        <v>1</v>
      </c>
      <c r="I99" s="44">
        <v>1089</v>
      </c>
      <c r="J99" s="45">
        <f>SUM(F99:I99)</f>
        <v>1252</v>
      </c>
      <c r="K99" s="44">
        <v>178</v>
      </c>
    </row>
    <row r="100" spans="1:13" ht="15" x14ac:dyDescent="0.25">
      <c r="A100" s="79"/>
      <c r="B100" s="11"/>
      <c r="C100" s="20" t="s">
        <v>90</v>
      </c>
      <c r="D100" s="43">
        <v>833</v>
      </c>
      <c r="E100" s="43">
        <v>317</v>
      </c>
      <c r="F100" s="43">
        <v>1150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1150</v>
      </c>
      <c r="K100" s="44">
        <v>1150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64</v>
      </c>
      <c r="E102" s="43">
        <v>0</v>
      </c>
      <c r="F102" s="43">
        <v>64</v>
      </c>
      <c r="G102" s="44">
        <v>0</v>
      </c>
      <c r="H102" s="44">
        <v>0</v>
      </c>
      <c r="I102" s="44">
        <v>0</v>
      </c>
      <c r="J102" s="45">
        <f t="shared" si="16"/>
        <v>64</v>
      </c>
      <c r="K102" s="44">
        <v>64</v>
      </c>
    </row>
    <row r="103" spans="1:13" ht="15" x14ac:dyDescent="0.25">
      <c r="A103" s="77"/>
      <c r="B103" s="11"/>
      <c r="C103" s="22" t="s">
        <v>92</v>
      </c>
      <c r="D103" s="43">
        <v>1385</v>
      </c>
      <c r="E103" s="43">
        <v>611</v>
      </c>
      <c r="F103" s="43">
        <v>1588</v>
      </c>
      <c r="G103" s="44">
        <v>119</v>
      </c>
      <c r="H103" s="44">
        <v>20</v>
      </c>
      <c r="I103" s="44">
        <v>0</v>
      </c>
      <c r="J103" s="45">
        <f t="shared" si="16"/>
        <v>1727</v>
      </c>
      <c r="K103" s="44">
        <v>940</v>
      </c>
    </row>
    <row r="104" spans="1:13" ht="15" x14ac:dyDescent="0.25">
      <c r="A104" s="79"/>
      <c r="B104" s="11"/>
      <c r="C104" s="20" t="s">
        <v>93</v>
      </c>
      <c r="D104" s="43">
        <v>-40</v>
      </c>
      <c r="E104" s="43">
        <v>0</v>
      </c>
      <c r="F104" s="43">
        <v>-40</v>
      </c>
      <c r="G104" s="44">
        <v>0</v>
      </c>
      <c r="H104" s="44">
        <v>0</v>
      </c>
      <c r="I104" s="44">
        <v>0</v>
      </c>
      <c r="J104" s="45">
        <f t="shared" si="16"/>
        <v>-40</v>
      </c>
      <c r="K104" s="44">
        <v>-40</v>
      </c>
    </row>
    <row r="105" spans="1:13" ht="15" x14ac:dyDescent="0.25">
      <c r="A105" s="79"/>
      <c r="B105" s="11"/>
      <c r="C105" s="22" t="s">
        <v>94</v>
      </c>
      <c r="D105" s="43">
        <v>84</v>
      </c>
      <c r="E105" s="43">
        <v>9</v>
      </c>
      <c r="F105" s="43">
        <v>93</v>
      </c>
      <c r="G105" s="44">
        <v>27</v>
      </c>
      <c r="H105" s="44">
        <v>33</v>
      </c>
      <c r="I105" s="44">
        <v>3</v>
      </c>
      <c r="J105" s="45">
        <f t="shared" si="16"/>
        <v>156</v>
      </c>
      <c r="K105" s="44">
        <v>156</v>
      </c>
    </row>
    <row r="106" spans="1:13" ht="15" x14ac:dyDescent="0.25">
      <c r="A106" s="79"/>
      <c r="B106" s="11"/>
      <c r="C106" s="22" t="s">
        <v>95</v>
      </c>
      <c r="D106" s="43">
        <v>536</v>
      </c>
      <c r="E106" s="43">
        <v>16</v>
      </c>
      <c r="F106" s="43">
        <v>552</v>
      </c>
      <c r="G106" s="44">
        <v>90</v>
      </c>
      <c r="H106" s="44">
        <v>199</v>
      </c>
      <c r="I106" s="44">
        <v>196</v>
      </c>
      <c r="J106" s="45">
        <f t="shared" si="16"/>
        <v>1037</v>
      </c>
      <c r="K106" s="44">
        <v>1037</v>
      </c>
    </row>
    <row r="107" spans="1:13" ht="15" x14ac:dyDescent="0.25">
      <c r="A107" s="79"/>
      <c r="B107" s="11"/>
      <c r="C107" s="22" t="s">
        <v>96</v>
      </c>
      <c r="D107" s="43">
        <v>226</v>
      </c>
      <c r="E107" s="43">
        <v>0</v>
      </c>
      <c r="F107" s="43">
        <v>226</v>
      </c>
      <c r="G107" s="44">
        <v>78</v>
      </c>
      <c r="H107" s="44">
        <v>105</v>
      </c>
      <c r="I107" s="44">
        <v>67</v>
      </c>
      <c r="J107" s="45">
        <f t="shared" si="16"/>
        <v>476</v>
      </c>
      <c r="K107" s="44">
        <v>476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63</v>
      </c>
      <c r="F108" s="43">
        <v>63</v>
      </c>
      <c r="G108" s="44">
        <v>29</v>
      </c>
      <c r="H108" s="44">
        <v>0</v>
      </c>
      <c r="I108" s="44">
        <v>0</v>
      </c>
      <c r="J108" s="45">
        <f t="shared" si="16"/>
        <v>92</v>
      </c>
      <c r="K108" s="44">
        <v>92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4068</v>
      </c>
      <c r="E110" s="46">
        <f t="shared" si="17"/>
        <v>210</v>
      </c>
      <c r="F110" s="46">
        <f t="shared" si="17"/>
        <v>4278</v>
      </c>
      <c r="G110" s="47">
        <f t="shared" si="17"/>
        <v>253</v>
      </c>
      <c r="H110" s="47">
        <f t="shared" si="17"/>
        <v>71</v>
      </c>
      <c r="I110" s="47">
        <f t="shared" si="17"/>
        <v>0</v>
      </c>
      <c r="J110" s="48">
        <f>SUM(J111:J116)</f>
        <v>4602</v>
      </c>
      <c r="K110" s="47">
        <f>J110</f>
        <v>4602</v>
      </c>
    </row>
    <row r="111" spans="1:13" ht="15" x14ac:dyDescent="0.25">
      <c r="A111" s="71"/>
      <c r="B111" s="11"/>
      <c r="C111" s="22" t="s">
        <v>105</v>
      </c>
      <c r="D111" s="43">
        <v>1599</v>
      </c>
      <c r="E111" s="43">
        <v>0</v>
      </c>
      <c r="F111" s="43">
        <v>1599</v>
      </c>
      <c r="G111" s="44">
        <v>0</v>
      </c>
      <c r="H111" s="44">
        <v>0</v>
      </c>
      <c r="I111" s="44">
        <v>0</v>
      </c>
      <c r="J111" s="45">
        <v>1599</v>
      </c>
      <c r="K111" s="44">
        <f>J111</f>
        <v>1599</v>
      </c>
    </row>
    <row r="112" spans="1:13" ht="15" x14ac:dyDescent="0.25">
      <c r="B112" s="11"/>
      <c r="C112" s="22" t="s">
        <v>106</v>
      </c>
      <c r="D112" s="43">
        <v>25</v>
      </c>
      <c r="E112" s="43">
        <v>0</v>
      </c>
      <c r="F112" s="43">
        <v>25</v>
      </c>
      <c r="G112" s="44">
        <v>0</v>
      </c>
      <c r="H112" s="44">
        <v>0</v>
      </c>
      <c r="I112" s="44">
        <v>0</v>
      </c>
      <c r="J112" s="45">
        <v>25</v>
      </c>
      <c r="K112" s="44">
        <f t="shared" ref="K112:K116" si="18">J112</f>
        <v>25</v>
      </c>
    </row>
    <row r="113" spans="1:11" ht="15" x14ac:dyDescent="0.25">
      <c r="A113" s="71"/>
      <c r="B113" s="11"/>
      <c r="C113" s="22" t="s">
        <v>107</v>
      </c>
      <c r="D113" s="43">
        <v>216</v>
      </c>
      <c r="E113" s="43">
        <v>5</v>
      </c>
      <c r="F113" s="43">
        <v>221</v>
      </c>
      <c r="G113" s="44">
        <v>190</v>
      </c>
      <c r="H113" s="44">
        <v>59</v>
      </c>
      <c r="I113" s="44">
        <v>0</v>
      </c>
      <c r="J113" s="45">
        <v>470</v>
      </c>
      <c r="K113" s="44">
        <f t="shared" si="18"/>
        <v>470</v>
      </c>
    </row>
    <row r="114" spans="1:11" ht="15" x14ac:dyDescent="0.25">
      <c r="A114" s="71"/>
      <c r="B114" s="11"/>
      <c r="C114" s="22" t="s">
        <v>108</v>
      </c>
      <c r="D114" s="43">
        <v>2208</v>
      </c>
      <c r="E114" s="43">
        <v>0</v>
      </c>
      <c r="F114" s="43">
        <v>2208</v>
      </c>
      <c r="G114" s="44">
        <v>0</v>
      </c>
      <c r="H114" s="44">
        <v>0</v>
      </c>
      <c r="I114" s="44">
        <v>0</v>
      </c>
      <c r="J114" s="45">
        <v>2208</v>
      </c>
      <c r="K114" s="44">
        <f t="shared" si="18"/>
        <v>2208</v>
      </c>
    </row>
    <row r="115" spans="1:11" ht="15" x14ac:dyDescent="0.25">
      <c r="A115" s="74"/>
      <c r="B115" s="11"/>
      <c r="C115" s="22" t="s">
        <v>109</v>
      </c>
      <c r="D115" s="43">
        <v>15</v>
      </c>
      <c r="E115" s="43">
        <v>0</v>
      </c>
      <c r="F115" s="43">
        <v>15</v>
      </c>
      <c r="G115" s="44">
        <v>0</v>
      </c>
      <c r="H115" s="44">
        <v>0</v>
      </c>
      <c r="I115" s="44">
        <v>0</v>
      </c>
      <c r="J115" s="45">
        <v>15</v>
      </c>
      <c r="K115" s="44">
        <f t="shared" si="18"/>
        <v>15</v>
      </c>
    </row>
    <row r="116" spans="1:11" ht="15" x14ac:dyDescent="0.25">
      <c r="A116" s="71"/>
      <c r="B116" s="11"/>
      <c r="C116" s="20" t="s">
        <v>110</v>
      </c>
      <c r="D116" s="43">
        <v>5</v>
      </c>
      <c r="E116" s="43">
        <v>205</v>
      </c>
      <c r="F116" s="43">
        <v>210</v>
      </c>
      <c r="G116" s="44">
        <v>63</v>
      </c>
      <c r="H116" s="44">
        <v>12</v>
      </c>
      <c r="I116" s="44">
        <v>0</v>
      </c>
      <c r="J116" s="45">
        <v>285</v>
      </c>
      <c r="K116" s="44">
        <f t="shared" si="18"/>
        <v>285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490</v>
      </c>
      <c r="E118" s="46">
        <v>0</v>
      </c>
      <c r="F118" s="46">
        <v>490</v>
      </c>
      <c r="G118" s="47">
        <v>5</v>
      </c>
      <c r="H118" s="47">
        <v>87</v>
      </c>
      <c r="I118" s="47">
        <v>0</v>
      </c>
      <c r="J118" s="48">
        <v>582</v>
      </c>
      <c r="K118" s="47">
        <f>J118</f>
        <v>582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62316</v>
      </c>
      <c r="E120" s="200">
        <v>292</v>
      </c>
      <c r="F120" s="200">
        <v>62608</v>
      </c>
      <c r="G120" s="201">
        <v>38841</v>
      </c>
      <c r="H120" s="201">
        <v>8553</v>
      </c>
      <c r="I120" s="201">
        <v>0</v>
      </c>
      <c r="J120" s="201">
        <v>110002</v>
      </c>
      <c r="K120" s="201">
        <f>J120</f>
        <v>110002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62278</v>
      </c>
      <c r="E122" s="46">
        <f t="shared" si="19"/>
        <v>0</v>
      </c>
      <c r="F122" s="46">
        <f t="shared" si="19"/>
        <v>62278</v>
      </c>
      <c r="G122" s="47">
        <f t="shared" si="19"/>
        <v>37784</v>
      </c>
      <c r="H122" s="47">
        <f t="shared" si="19"/>
        <v>5840</v>
      </c>
      <c r="I122" s="47">
        <f t="shared" si="19"/>
        <v>0</v>
      </c>
      <c r="J122" s="48">
        <f>SUM(J123:J126)</f>
        <v>105902</v>
      </c>
      <c r="K122" s="47">
        <f>J122</f>
        <v>105902</v>
      </c>
    </row>
    <row r="123" spans="1:11" ht="15" x14ac:dyDescent="0.25">
      <c r="A123" s="79"/>
      <c r="B123" s="11"/>
      <c r="C123" s="22" t="s">
        <v>117</v>
      </c>
      <c r="D123" s="43">
        <v>38436</v>
      </c>
      <c r="E123" s="43">
        <v>0</v>
      </c>
      <c r="F123" s="43">
        <v>38436</v>
      </c>
      <c r="G123" s="44">
        <v>37567</v>
      </c>
      <c r="H123" s="44">
        <v>4840</v>
      </c>
      <c r="I123" s="44">
        <v>0</v>
      </c>
      <c r="J123" s="45">
        <v>80843</v>
      </c>
      <c r="K123" s="44">
        <f>J123</f>
        <v>80843</v>
      </c>
    </row>
    <row r="124" spans="1:11" ht="15" x14ac:dyDescent="0.25">
      <c r="A124" s="79"/>
      <c r="B124" s="11"/>
      <c r="C124" s="22" t="s">
        <v>118</v>
      </c>
      <c r="D124" s="43">
        <v>21886</v>
      </c>
      <c r="E124" s="43">
        <v>0</v>
      </c>
      <c r="F124" s="43">
        <v>21886</v>
      </c>
      <c r="G124" s="44">
        <v>211</v>
      </c>
      <c r="H124" s="44">
        <v>1003</v>
      </c>
      <c r="I124" s="44">
        <v>0</v>
      </c>
      <c r="J124" s="45">
        <v>23100</v>
      </c>
      <c r="K124" s="44">
        <f t="shared" ref="K124:K126" si="20">J124</f>
        <v>23100</v>
      </c>
    </row>
    <row r="125" spans="1:11" ht="15" x14ac:dyDescent="0.25">
      <c r="A125" s="79"/>
      <c r="B125" s="11"/>
      <c r="C125" s="22" t="s">
        <v>119</v>
      </c>
      <c r="D125" s="43">
        <v>1956</v>
      </c>
      <c r="E125" s="43">
        <v>0</v>
      </c>
      <c r="F125" s="43">
        <v>1956</v>
      </c>
      <c r="G125" s="44">
        <v>6</v>
      </c>
      <c r="H125" s="44">
        <v>-3</v>
      </c>
      <c r="I125" s="44">
        <v>0</v>
      </c>
      <c r="J125" s="45">
        <v>1959</v>
      </c>
      <c r="K125" s="44">
        <f t="shared" si="20"/>
        <v>1959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38</v>
      </c>
      <c r="E128" s="46">
        <f t="shared" si="21"/>
        <v>292</v>
      </c>
      <c r="F128" s="46">
        <f t="shared" si="21"/>
        <v>330</v>
      </c>
      <c r="G128" s="47">
        <f t="shared" si="21"/>
        <v>1057</v>
      </c>
      <c r="H128" s="47">
        <f t="shared" si="21"/>
        <v>2713</v>
      </c>
      <c r="I128" s="47">
        <f t="shared" si="21"/>
        <v>0</v>
      </c>
      <c r="J128" s="48">
        <f>SUM(J129:J132)</f>
        <v>4100</v>
      </c>
      <c r="K128" s="47">
        <f>J128</f>
        <v>4100</v>
      </c>
    </row>
    <row r="129" spans="1:11" ht="15" x14ac:dyDescent="0.25">
      <c r="B129" s="11"/>
      <c r="C129" s="22" t="s">
        <v>122</v>
      </c>
      <c r="D129" s="43">
        <v>38</v>
      </c>
      <c r="E129" s="43">
        <v>0</v>
      </c>
      <c r="F129" s="43">
        <v>38</v>
      </c>
      <c r="G129" s="44">
        <v>1019</v>
      </c>
      <c r="H129" s="44">
        <v>161</v>
      </c>
      <c r="I129" s="44">
        <v>0</v>
      </c>
      <c r="J129" s="45">
        <v>1218</v>
      </c>
      <c r="K129" s="44">
        <f>J129</f>
        <v>1218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1774</v>
      </c>
      <c r="I130" s="44">
        <v>0</v>
      </c>
      <c r="J130" s="45">
        <v>1774</v>
      </c>
      <c r="K130" s="44">
        <f t="shared" ref="K130:K132" si="22">J130</f>
        <v>1774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775</v>
      </c>
      <c r="I131" s="44">
        <v>0</v>
      </c>
      <c r="J131" s="45">
        <v>775</v>
      </c>
      <c r="K131" s="44">
        <f t="shared" si="22"/>
        <v>775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292</v>
      </c>
      <c r="F132" s="43">
        <v>292</v>
      </c>
      <c r="G132" s="44">
        <v>38</v>
      </c>
      <c r="H132" s="44">
        <v>3</v>
      </c>
      <c r="I132" s="44">
        <v>0</v>
      </c>
      <c r="J132" s="45">
        <v>333</v>
      </c>
      <c r="K132" s="44">
        <f t="shared" si="22"/>
        <v>333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7833</v>
      </c>
      <c r="E134" s="200">
        <v>2420</v>
      </c>
      <c r="F134" s="200">
        <v>10253</v>
      </c>
      <c r="G134" s="201">
        <v>286</v>
      </c>
      <c r="H134" s="201">
        <v>260</v>
      </c>
      <c r="I134" s="201">
        <v>124774</v>
      </c>
      <c r="J134" s="202">
        <v>135573</v>
      </c>
      <c r="K134" s="201">
        <f>J134</f>
        <v>135573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1932</v>
      </c>
      <c r="F136" s="46">
        <v>1932</v>
      </c>
      <c r="G136" s="47">
        <v>0</v>
      </c>
      <c r="H136" s="47">
        <v>0</v>
      </c>
      <c r="I136" s="47">
        <v>89776</v>
      </c>
      <c r="J136" s="48">
        <v>91708</v>
      </c>
      <c r="K136" s="47">
        <f>J136</f>
        <v>91708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1101</v>
      </c>
      <c r="E138" s="46">
        <f t="shared" si="23"/>
        <v>456</v>
      </c>
      <c r="F138" s="46">
        <f t="shared" si="23"/>
        <v>1557</v>
      </c>
      <c r="G138" s="47">
        <f t="shared" si="23"/>
        <v>0</v>
      </c>
      <c r="H138" s="47">
        <f t="shared" si="23"/>
        <v>0</v>
      </c>
      <c r="I138" s="47">
        <f t="shared" si="23"/>
        <v>34973</v>
      </c>
      <c r="J138" s="48">
        <f>SUM(J139:J142)</f>
        <v>36530</v>
      </c>
      <c r="K138" s="47">
        <f>J138</f>
        <v>36530</v>
      </c>
    </row>
    <row r="139" spans="1:11" ht="14.25" x14ac:dyDescent="0.2">
      <c r="A139" s="85"/>
      <c r="B139" s="35"/>
      <c r="C139" s="18" t="s">
        <v>297</v>
      </c>
      <c r="D139" s="43">
        <v>1101</v>
      </c>
      <c r="E139" s="43">
        <v>456</v>
      </c>
      <c r="F139" s="43">
        <v>1557</v>
      </c>
      <c r="G139" s="44">
        <v>0</v>
      </c>
      <c r="H139" s="44">
        <v>0</v>
      </c>
      <c r="I139" s="44">
        <v>18057</v>
      </c>
      <c r="J139" s="45">
        <v>19614</v>
      </c>
      <c r="K139" s="44">
        <f>J139</f>
        <v>19614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11097</v>
      </c>
      <c r="J140" s="45">
        <v>11097</v>
      </c>
      <c r="K140" s="44">
        <f t="shared" ref="K140:K142" si="24">J140</f>
        <v>11097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4670</v>
      </c>
      <c r="J141" s="45">
        <v>4670</v>
      </c>
      <c r="K141" s="44">
        <f t="shared" si="24"/>
        <v>4670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1149</v>
      </c>
      <c r="J142" s="45">
        <v>1149</v>
      </c>
      <c r="K142" s="44">
        <f t="shared" si="24"/>
        <v>1149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6732</v>
      </c>
      <c r="E144" s="46">
        <v>32</v>
      </c>
      <c r="F144" s="46">
        <v>6764</v>
      </c>
      <c r="G144" s="47">
        <v>286</v>
      </c>
      <c r="H144" s="47">
        <v>260</v>
      </c>
      <c r="I144" s="47">
        <v>25</v>
      </c>
      <c r="J144" s="48">
        <v>7335</v>
      </c>
      <c r="K144" s="47">
        <f>J144</f>
        <v>7335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12842</v>
      </c>
      <c r="E146" s="200">
        <v>7091</v>
      </c>
      <c r="F146" s="200">
        <v>13637</v>
      </c>
      <c r="G146" s="201">
        <v>87770</v>
      </c>
      <c r="H146" s="201">
        <v>25936</v>
      </c>
      <c r="I146" s="201">
        <v>18174</v>
      </c>
      <c r="J146" s="202">
        <v>7480</v>
      </c>
      <c r="K146" s="201">
        <f>J146-J152</f>
        <v>-130555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96</v>
      </c>
      <c r="E148" s="46">
        <v>0</v>
      </c>
      <c r="F148" s="46">
        <v>96</v>
      </c>
      <c r="G148" s="47">
        <v>0</v>
      </c>
      <c r="H148" s="47">
        <v>0</v>
      </c>
      <c r="I148" s="47">
        <v>0</v>
      </c>
      <c r="J148" s="48">
        <v>96</v>
      </c>
      <c r="K148" s="47">
        <f>J148</f>
        <v>96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6</v>
      </c>
      <c r="F150" s="46">
        <v>15</v>
      </c>
      <c r="G150" s="47">
        <v>34</v>
      </c>
      <c r="H150" s="47">
        <v>95</v>
      </c>
      <c r="I150" s="47">
        <v>0</v>
      </c>
      <c r="J150" s="48">
        <v>144</v>
      </c>
      <c r="K150" s="47">
        <f>+J150</f>
        <v>144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10692</v>
      </c>
      <c r="E152" s="48">
        <f t="shared" si="25"/>
        <v>6194</v>
      </c>
      <c r="F152" s="48">
        <f t="shared" si="25"/>
        <v>10590</v>
      </c>
      <c r="G152" s="48">
        <f t="shared" si="25"/>
        <v>85978</v>
      </c>
      <c r="H152" s="48">
        <f t="shared" si="25"/>
        <v>24269</v>
      </c>
      <c r="I152" s="48">
        <f t="shared" si="25"/>
        <v>17198</v>
      </c>
      <c r="J152" s="48">
        <f>SUM(J153:J157)</f>
        <v>138035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5990</v>
      </c>
      <c r="F153" s="43">
        <v>0</v>
      </c>
      <c r="G153" s="44">
        <v>73619</v>
      </c>
      <c r="H153" s="44">
        <v>17620</v>
      </c>
      <c r="I153" s="44">
        <v>17195</v>
      </c>
      <c r="J153" s="45">
        <v>108434</v>
      </c>
      <c r="K153" s="44"/>
    </row>
    <row r="154" spans="1:11" ht="15" x14ac:dyDescent="0.25">
      <c r="B154" s="11"/>
      <c r="C154" s="22" t="s">
        <v>99</v>
      </c>
      <c r="D154" s="43">
        <v>306</v>
      </c>
      <c r="E154" s="43">
        <v>0</v>
      </c>
      <c r="F154" s="43">
        <v>0</v>
      </c>
      <c r="G154" s="44">
        <v>111</v>
      </c>
      <c r="H154" s="44">
        <v>52</v>
      </c>
      <c r="I154" s="44">
        <v>1</v>
      </c>
      <c r="J154" s="45">
        <v>164</v>
      </c>
      <c r="K154" s="44"/>
    </row>
    <row r="155" spans="1:11" ht="15" x14ac:dyDescent="0.25">
      <c r="A155" s="71"/>
      <c r="B155" s="11"/>
      <c r="C155" s="22" t="s">
        <v>100</v>
      </c>
      <c r="D155" s="43">
        <v>9046</v>
      </c>
      <c r="E155" s="43">
        <v>63</v>
      </c>
      <c r="F155" s="43">
        <v>9109</v>
      </c>
      <c r="G155" s="44">
        <v>0</v>
      </c>
      <c r="H155" s="44">
        <v>6162</v>
      </c>
      <c r="I155" s="44">
        <v>2</v>
      </c>
      <c r="J155" s="45">
        <v>15273</v>
      </c>
      <c r="K155" s="44"/>
    </row>
    <row r="156" spans="1:11" ht="15" x14ac:dyDescent="0.25">
      <c r="A156" s="79"/>
      <c r="B156" s="11"/>
      <c r="C156" s="22" t="s">
        <v>101</v>
      </c>
      <c r="D156" s="43">
        <v>1329</v>
      </c>
      <c r="E156" s="43">
        <v>41</v>
      </c>
      <c r="F156" s="43">
        <v>1370</v>
      </c>
      <c r="G156" s="44">
        <v>9443</v>
      </c>
      <c r="H156" s="44">
        <v>0</v>
      </c>
      <c r="I156" s="44">
        <v>0</v>
      </c>
      <c r="J156" s="45">
        <v>10813</v>
      </c>
      <c r="K156" s="44"/>
    </row>
    <row r="157" spans="1:11" ht="15" x14ac:dyDescent="0.25">
      <c r="A157" s="79"/>
      <c r="B157" s="11"/>
      <c r="C157" s="20" t="s">
        <v>102</v>
      </c>
      <c r="D157" s="43">
        <v>11</v>
      </c>
      <c r="E157" s="43">
        <v>100</v>
      </c>
      <c r="F157" s="43">
        <v>111</v>
      </c>
      <c r="G157" s="44">
        <v>2805</v>
      </c>
      <c r="H157" s="44">
        <v>435</v>
      </c>
      <c r="I157" s="44">
        <v>0</v>
      </c>
      <c r="J157" s="45">
        <v>3351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137</v>
      </c>
      <c r="E159" s="48">
        <f t="shared" si="26"/>
        <v>183</v>
      </c>
      <c r="F159" s="48">
        <f t="shared" si="26"/>
        <v>320</v>
      </c>
      <c r="G159" s="48">
        <f t="shared" si="26"/>
        <v>494</v>
      </c>
      <c r="H159" s="48">
        <f t="shared" si="26"/>
        <v>2</v>
      </c>
      <c r="I159" s="48">
        <f t="shared" si="26"/>
        <v>344</v>
      </c>
      <c r="J159" s="48">
        <f>SUM(J160:J164)</f>
        <v>1160</v>
      </c>
      <c r="K159" s="47">
        <f>J159</f>
        <v>1160</v>
      </c>
    </row>
    <row r="160" spans="1:11" ht="15" x14ac:dyDescent="0.25">
      <c r="A160" s="71"/>
      <c r="B160" s="11"/>
      <c r="C160" s="22" t="s">
        <v>137</v>
      </c>
      <c r="D160" s="43">
        <v>18</v>
      </c>
      <c r="E160" s="43">
        <v>8</v>
      </c>
      <c r="F160" s="43">
        <v>26</v>
      </c>
      <c r="G160" s="44">
        <v>413</v>
      </c>
      <c r="H160" s="44">
        <v>2</v>
      </c>
      <c r="I160" s="44">
        <v>343</v>
      </c>
      <c r="J160" s="45">
        <v>784</v>
      </c>
      <c r="K160" s="44">
        <f>J160</f>
        <v>784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89</v>
      </c>
      <c r="E163" s="43">
        <v>157</v>
      </c>
      <c r="F163" s="43">
        <v>246</v>
      </c>
      <c r="G163" s="44">
        <v>80</v>
      </c>
      <c r="H163" s="44">
        <v>0</v>
      </c>
      <c r="I163" s="44">
        <v>1</v>
      </c>
      <c r="J163" s="45">
        <v>327</v>
      </c>
      <c r="K163" s="44">
        <f t="shared" si="27"/>
        <v>327</v>
      </c>
    </row>
    <row r="164" spans="1:11" ht="15" x14ac:dyDescent="0.25">
      <c r="A164" s="71"/>
      <c r="B164" s="11"/>
      <c r="C164" s="20" t="s">
        <v>36</v>
      </c>
      <c r="D164" s="43">
        <v>30</v>
      </c>
      <c r="E164" s="43">
        <v>18</v>
      </c>
      <c r="F164" s="43">
        <v>48</v>
      </c>
      <c r="G164" s="44">
        <v>1</v>
      </c>
      <c r="H164" s="44">
        <v>0</v>
      </c>
      <c r="I164" s="44">
        <v>0</v>
      </c>
      <c r="J164" s="45">
        <v>49</v>
      </c>
      <c r="K164" s="44">
        <f t="shared" si="27"/>
        <v>49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1908</v>
      </c>
      <c r="E166" s="48">
        <f t="shared" si="28"/>
        <v>708</v>
      </c>
      <c r="F166" s="48">
        <f t="shared" si="28"/>
        <v>2616</v>
      </c>
      <c r="G166" s="48">
        <f t="shared" si="28"/>
        <v>1264</v>
      </c>
      <c r="H166" s="48">
        <f t="shared" si="28"/>
        <v>1570</v>
      </c>
      <c r="I166" s="48">
        <f t="shared" si="28"/>
        <v>630</v>
      </c>
      <c r="J166" s="48">
        <f>SUM(J167:J174)</f>
        <v>6080</v>
      </c>
      <c r="K166" s="47">
        <f>J166</f>
        <v>6080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27</v>
      </c>
      <c r="H167" s="44">
        <v>82</v>
      </c>
      <c r="I167" s="44">
        <v>0</v>
      </c>
      <c r="J167" s="45">
        <v>109</v>
      </c>
      <c r="K167" s="44">
        <f>J167</f>
        <v>109</v>
      </c>
    </row>
    <row r="168" spans="1:11" ht="15" x14ac:dyDescent="0.25">
      <c r="A168" s="71"/>
      <c r="B168" s="11"/>
      <c r="C168" s="22" t="s">
        <v>142</v>
      </c>
      <c r="D168" s="43">
        <v>149</v>
      </c>
      <c r="E168" s="43">
        <v>5</v>
      </c>
      <c r="F168" s="43">
        <v>154</v>
      </c>
      <c r="G168" s="44">
        <v>128</v>
      </c>
      <c r="H168" s="44">
        <v>72</v>
      </c>
      <c r="I168" s="44">
        <v>0</v>
      </c>
      <c r="J168" s="45">
        <v>354</v>
      </c>
      <c r="K168" s="44">
        <f t="shared" ref="K168:K174" si="29">J168</f>
        <v>354</v>
      </c>
    </row>
    <row r="169" spans="1:11" ht="15" x14ac:dyDescent="0.25">
      <c r="A169" s="71"/>
      <c r="B169" s="11"/>
      <c r="C169" s="22" t="s">
        <v>143</v>
      </c>
      <c r="D169" s="43">
        <v>808</v>
      </c>
      <c r="E169" s="43">
        <v>0</v>
      </c>
      <c r="F169" s="43">
        <v>808</v>
      </c>
      <c r="G169" s="44">
        <v>116</v>
      </c>
      <c r="H169" s="44">
        <v>347</v>
      </c>
      <c r="I169" s="44">
        <v>417</v>
      </c>
      <c r="J169" s="45">
        <v>1688</v>
      </c>
      <c r="K169" s="44">
        <f t="shared" si="29"/>
        <v>1688</v>
      </c>
    </row>
    <row r="170" spans="1:11" ht="15" x14ac:dyDescent="0.25">
      <c r="A170" s="74"/>
      <c r="B170" s="11"/>
      <c r="C170" s="20" t="s">
        <v>144</v>
      </c>
      <c r="D170" s="43">
        <v>204</v>
      </c>
      <c r="E170" s="43">
        <v>434</v>
      </c>
      <c r="F170" s="43">
        <v>638</v>
      </c>
      <c r="G170" s="44">
        <v>297</v>
      </c>
      <c r="H170" s="44">
        <v>604</v>
      </c>
      <c r="I170" s="44">
        <v>83</v>
      </c>
      <c r="J170" s="45">
        <v>1622</v>
      </c>
      <c r="K170" s="44">
        <f t="shared" si="29"/>
        <v>1622</v>
      </c>
    </row>
    <row r="171" spans="1:11" ht="15" x14ac:dyDescent="0.25">
      <c r="A171" s="71"/>
      <c r="B171" s="11"/>
      <c r="C171" s="20" t="s">
        <v>145</v>
      </c>
      <c r="D171" s="43">
        <v>193</v>
      </c>
      <c r="E171" s="43">
        <v>0</v>
      </c>
      <c r="F171" s="43">
        <v>193</v>
      </c>
      <c r="G171" s="44">
        <v>18</v>
      </c>
      <c r="H171" s="44">
        <v>311</v>
      </c>
      <c r="I171" s="44">
        <v>0</v>
      </c>
      <c r="J171" s="45">
        <v>522</v>
      </c>
      <c r="K171" s="44">
        <f t="shared" si="29"/>
        <v>522</v>
      </c>
    </row>
    <row r="172" spans="1:11" ht="15" x14ac:dyDescent="0.25">
      <c r="A172" s="71"/>
      <c r="B172" s="11"/>
      <c r="C172" s="20" t="s">
        <v>146</v>
      </c>
      <c r="D172" s="43">
        <v>229</v>
      </c>
      <c r="E172" s="43">
        <v>59</v>
      </c>
      <c r="F172" s="43">
        <v>288</v>
      </c>
      <c r="G172" s="44">
        <v>388</v>
      </c>
      <c r="H172" s="44">
        <v>89</v>
      </c>
      <c r="I172" s="44">
        <v>58</v>
      </c>
      <c r="J172" s="45">
        <v>823</v>
      </c>
      <c r="K172" s="44">
        <f t="shared" si="29"/>
        <v>823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325</v>
      </c>
      <c r="E174" s="43">
        <v>210</v>
      </c>
      <c r="F174" s="43">
        <v>535</v>
      </c>
      <c r="G174" s="44">
        <v>290</v>
      </c>
      <c r="H174" s="44">
        <v>65</v>
      </c>
      <c r="I174" s="44">
        <v>72</v>
      </c>
      <c r="J174" s="45">
        <v>962</v>
      </c>
      <c r="K174" s="44">
        <f t="shared" si="29"/>
        <v>962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605</v>
      </c>
      <c r="E176" s="200">
        <v>3279</v>
      </c>
      <c r="F176" s="200">
        <v>2039</v>
      </c>
      <c r="G176" s="201">
        <v>5802</v>
      </c>
      <c r="H176" s="201">
        <v>4393</v>
      </c>
      <c r="I176" s="201">
        <v>26</v>
      </c>
      <c r="J176" s="202">
        <v>9047</v>
      </c>
      <c r="K176" s="201">
        <f>J176-J195</f>
        <v>5834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156</v>
      </c>
      <c r="E178" s="48">
        <f t="shared" si="30"/>
        <v>933</v>
      </c>
      <c r="F178" s="48">
        <f t="shared" si="30"/>
        <v>1089</v>
      </c>
      <c r="G178" s="48">
        <f t="shared" si="30"/>
        <v>2423</v>
      </c>
      <c r="H178" s="48">
        <f t="shared" si="30"/>
        <v>2917</v>
      </c>
      <c r="I178" s="48">
        <f t="shared" si="30"/>
        <v>0</v>
      </c>
      <c r="J178" s="48">
        <f>SUM(J179:J184)</f>
        <v>6429</v>
      </c>
      <c r="K178" s="47">
        <f>J178</f>
        <v>6429</v>
      </c>
    </row>
    <row r="179" spans="1:11" ht="15" x14ac:dyDescent="0.25">
      <c r="A179" s="79"/>
      <c r="B179" s="11"/>
      <c r="C179" s="20" t="s">
        <v>152</v>
      </c>
      <c r="D179" s="43">
        <v>156</v>
      </c>
      <c r="E179" s="43">
        <v>0</v>
      </c>
      <c r="F179" s="43">
        <v>156</v>
      </c>
      <c r="G179" s="44">
        <v>2423</v>
      </c>
      <c r="H179" s="44">
        <v>111</v>
      </c>
      <c r="I179" s="44">
        <v>0</v>
      </c>
      <c r="J179" s="45">
        <v>2690</v>
      </c>
      <c r="K179" s="44">
        <f>J179</f>
        <v>2690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71</v>
      </c>
      <c r="I180" s="44">
        <v>0</v>
      </c>
      <c r="J180" s="45">
        <v>71</v>
      </c>
      <c r="K180" s="44">
        <f t="shared" ref="K180:K184" si="31">J180</f>
        <v>71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144</v>
      </c>
      <c r="I181" s="44">
        <v>0</v>
      </c>
      <c r="J181" s="45">
        <v>144</v>
      </c>
      <c r="K181" s="44">
        <f t="shared" si="31"/>
        <v>144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2591</v>
      </c>
      <c r="I182" s="44">
        <v>0</v>
      </c>
      <c r="J182" s="45">
        <v>2591</v>
      </c>
      <c r="K182" s="44">
        <f t="shared" si="31"/>
        <v>2591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933</v>
      </c>
      <c r="F183" s="43">
        <v>933</v>
      </c>
      <c r="G183" s="44">
        <v>0</v>
      </c>
      <c r="H183" s="44">
        <v>0</v>
      </c>
      <c r="I183" s="44">
        <v>0</v>
      </c>
      <c r="J183" s="45">
        <v>933</v>
      </c>
      <c r="K183" s="44">
        <f t="shared" si="31"/>
        <v>933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179</v>
      </c>
      <c r="E186" s="48">
        <f t="shared" si="32"/>
        <v>112</v>
      </c>
      <c r="F186" s="48">
        <f t="shared" si="32"/>
        <v>291</v>
      </c>
      <c r="G186" s="48">
        <f t="shared" si="32"/>
        <v>1449</v>
      </c>
      <c r="H186" s="48">
        <f t="shared" si="32"/>
        <v>162</v>
      </c>
      <c r="I186" s="48">
        <f t="shared" si="32"/>
        <v>0</v>
      </c>
      <c r="J186" s="48">
        <f>SUM(J187:J193)</f>
        <v>1902</v>
      </c>
      <c r="K186" s="47">
        <f>J186</f>
        <v>1902</v>
      </c>
    </row>
    <row r="187" spans="1:11" ht="15" x14ac:dyDescent="0.25">
      <c r="A187" s="83"/>
      <c r="B187" s="11"/>
      <c r="C187" s="22" t="s">
        <v>158</v>
      </c>
      <c r="D187" s="43">
        <v>156</v>
      </c>
      <c r="E187" s="43">
        <v>-4</v>
      </c>
      <c r="F187" s="43">
        <v>152</v>
      </c>
      <c r="G187" s="44">
        <v>466</v>
      </c>
      <c r="H187" s="44">
        <v>122</v>
      </c>
      <c r="I187" s="44">
        <v>0</v>
      </c>
      <c r="J187" s="45">
        <v>740</v>
      </c>
      <c r="K187" s="44">
        <f>J187</f>
        <v>740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0</v>
      </c>
      <c r="F188" s="43">
        <v>0</v>
      </c>
      <c r="G188" s="44">
        <v>577</v>
      </c>
      <c r="H188" s="44">
        <v>0</v>
      </c>
      <c r="I188" s="44">
        <v>0</v>
      </c>
      <c r="J188" s="45">
        <v>577</v>
      </c>
      <c r="K188" s="44">
        <f t="shared" ref="K188:K193" si="33">J188</f>
        <v>577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6</v>
      </c>
      <c r="F189" s="43">
        <v>6</v>
      </c>
      <c r="G189" s="44">
        <v>45</v>
      </c>
      <c r="H189" s="44">
        <v>38</v>
      </c>
      <c r="I189" s="44">
        <v>0</v>
      </c>
      <c r="J189" s="45">
        <v>89</v>
      </c>
      <c r="K189" s="44">
        <f t="shared" si="33"/>
        <v>89</v>
      </c>
    </row>
    <row r="190" spans="1:11" ht="15" x14ac:dyDescent="0.25">
      <c r="A190" s="79"/>
      <c r="B190" s="11"/>
      <c r="C190" s="20" t="s">
        <v>304</v>
      </c>
      <c r="D190" s="43">
        <v>0</v>
      </c>
      <c r="E190" s="43">
        <v>0</v>
      </c>
      <c r="F190" s="43">
        <v>0</v>
      </c>
      <c r="G190" s="44">
        <v>91</v>
      </c>
      <c r="H190" s="44">
        <v>0</v>
      </c>
      <c r="I190" s="44">
        <v>0</v>
      </c>
      <c r="J190" s="45">
        <v>91</v>
      </c>
      <c r="K190" s="44">
        <f t="shared" si="33"/>
        <v>91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23</v>
      </c>
      <c r="E192" s="43">
        <v>102</v>
      </c>
      <c r="F192" s="43">
        <v>125</v>
      </c>
      <c r="G192" s="44">
        <v>254</v>
      </c>
      <c r="H192" s="44">
        <v>2</v>
      </c>
      <c r="I192" s="44">
        <v>0</v>
      </c>
      <c r="J192" s="45">
        <v>381</v>
      </c>
      <c r="K192" s="44">
        <f t="shared" si="33"/>
        <v>381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8</v>
      </c>
      <c r="F193" s="43">
        <v>8</v>
      </c>
      <c r="G193" s="44">
        <v>16</v>
      </c>
      <c r="H193" s="44">
        <v>0</v>
      </c>
      <c r="I193" s="44">
        <v>0</v>
      </c>
      <c r="J193" s="45">
        <v>24</v>
      </c>
      <c r="K193" s="44">
        <f t="shared" si="33"/>
        <v>24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197</v>
      </c>
      <c r="E195" s="46">
        <f t="shared" si="34"/>
        <v>1984</v>
      </c>
      <c r="F195" s="46">
        <f t="shared" si="34"/>
        <v>336</v>
      </c>
      <c r="G195" s="47">
        <f t="shared" si="34"/>
        <v>1675</v>
      </c>
      <c r="H195" s="47">
        <f t="shared" si="34"/>
        <v>1176</v>
      </c>
      <c r="I195" s="47">
        <f t="shared" si="34"/>
        <v>26</v>
      </c>
      <c r="J195" s="48">
        <f>SUM(J196:J199)</f>
        <v>3213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74</v>
      </c>
      <c r="E196" s="43">
        <v>1771</v>
      </c>
      <c r="F196" s="43">
        <v>0</v>
      </c>
      <c r="G196" s="44">
        <v>1520</v>
      </c>
      <c r="H196" s="44">
        <v>72</v>
      </c>
      <c r="I196" s="44">
        <v>26</v>
      </c>
      <c r="J196" s="45">
        <v>1618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117</v>
      </c>
      <c r="E197" s="43">
        <v>149</v>
      </c>
      <c r="F197" s="43">
        <v>266</v>
      </c>
      <c r="G197" s="44">
        <v>0</v>
      </c>
      <c r="H197" s="44">
        <v>1104</v>
      </c>
      <c r="I197" s="44">
        <v>0</v>
      </c>
      <c r="J197" s="45">
        <v>1370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6</v>
      </c>
      <c r="E198" s="43">
        <v>64</v>
      </c>
      <c r="F198" s="43">
        <v>70</v>
      </c>
      <c r="G198" s="44">
        <v>155</v>
      </c>
      <c r="H198" s="44">
        <v>0</v>
      </c>
      <c r="I198" s="44">
        <v>0</v>
      </c>
      <c r="J198" s="45">
        <v>225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375</v>
      </c>
      <c r="D203" s="54">
        <f t="shared" ref="D203:I203" si="35">SUM(D204:D205)</f>
        <v>73</v>
      </c>
      <c r="E203" s="54">
        <f t="shared" si="35"/>
        <v>250</v>
      </c>
      <c r="F203" s="54">
        <f t="shared" si="35"/>
        <v>323</v>
      </c>
      <c r="G203" s="55">
        <f t="shared" si="35"/>
        <v>255</v>
      </c>
      <c r="H203" s="55">
        <f t="shared" si="35"/>
        <v>138</v>
      </c>
      <c r="I203" s="55">
        <f t="shared" si="35"/>
        <v>0</v>
      </c>
      <c r="J203" s="56">
        <f>SUM(J204:J205)</f>
        <v>716</v>
      </c>
      <c r="K203" s="55">
        <f>J203</f>
        <v>716</v>
      </c>
    </row>
    <row r="204" spans="1:11" ht="15" x14ac:dyDescent="0.25">
      <c r="B204" s="37"/>
      <c r="C204" s="22" t="s">
        <v>164</v>
      </c>
      <c r="D204" s="43">
        <v>8</v>
      </c>
      <c r="E204" s="43">
        <v>0</v>
      </c>
      <c r="F204" s="43">
        <v>8</v>
      </c>
      <c r="G204" s="44">
        <v>0</v>
      </c>
      <c r="H204" s="44">
        <v>0</v>
      </c>
      <c r="I204" s="44">
        <v>0</v>
      </c>
      <c r="J204" s="45">
        <v>8</v>
      </c>
      <c r="K204" s="44">
        <f>J204</f>
        <v>8</v>
      </c>
    </row>
    <row r="205" spans="1:11" ht="15" x14ac:dyDescent="0.25">
      <c r="B205" s="37"/>
      <c r="C205" s="22" t="s">
        <v>97</v>
      </c>
      <c r="D205" s="43">
        <v>65</v>
      </c>
      <c r="E205" s="43">
        <v>250</v>
      </c>
      <c r="F205" s="43">
        <v>315</v>
      </c>
      <c r="G205" s="44">
        <v>255</v>
      </c>
      <c r="H205" s="44">
        <v>138</v>
      </c>
      <c r="I205" s="44">
        <v>0</v>
      </c>
      <c r="J205" s="45">
        <v>708</v>
      </c>
      <c r="K205" s="44">
        <f>J205</f>
        <v>708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267" priority="78" stopIfTrue="1" operator="notEqual">
      <formula>SUM(D14:D20)</formula>
    </cfRule>
  </conditionalFormatting>
  <conditionalFormatting sqref="D22:K22">
    <cfRule type="cellIs" dxfId="266" priority="21" stopIfTrue="1" operator="notEqual">
      <formula>D23+D24+#REF!+D26</formula>
    </cfRule>
  </conditionalFormatting>
  <conditionalFormatting sqref="D36:K36">
    <cfRule type="cellIs" dxfId="265" priority="77" stopIfTrue="1" operator="notEqual">
      <formula>D37+D38+D39+D40+D42+D41</formula>
    </cfRule>
  </conditionalFormatting>
  <conditionalFormatting sqref="D48:K48">
    <cfRule type="cellIs" dxfId="264" priority="4" stopIfTrue="1" operator="notEqual">
      <formula>D49+D50</formula>
    </cfRule>
  </conditionalFormatting>
  <conditionalFormatting sqref="D52:K52">
    <cfRule type="cellIs" dxfId="263" priority="5" stopIfTrue="1" operator="notEqual">
      <formula>D53+D54+D55</formula>
    </cfRule>
  </conditionalFormatting>
  <conditionalFormatting sqref="D57:K57">
    <cfRule type="cellIs" dxfId="262" priority="18" stopIfTrue="1" operator="notEqual">
      <formula>D58+D60+D61+D63+D64+D65+D62+D66+D67+D68+D69+D70+D71+D72+D73+D76+D77</formula>
    </cfRule>
  </conditionalFormatting>
  <conditionalFormatting sqref="D79:K79">
    <cfRule type="cellIs" dxfId="261" priority="7" stopIfTrue="1" operator="notEqual">
      <formula>D80+D81+D82+D83+D84+D85+D86+D87+D88+D89</formula>
    </cfRule>
  </conditionalFormatting>
  <conditionalFormatting sqref="D98:K98">
    <cfRule type="cellIs" dxfId="260" priority="8" stopIfTrue="1" operator="notEqual">
      <formula>D99+D100+D101+D102+D103+D104+D105+D106+D107+D108</formula>
    </cfRule>
  </conditionalFormatting>
  <conditionalFormatting sqref="D110:K110">
    <cfRule type="cellIs" dxfId="259" priority="9" stopIfTrue="1" operator="notEqual">
      <formula>D111+D112+D113+D114+D115+D116</formula>
    </cfRule>
  </conditionalFormatting>
  <conditionalFormatting sqref="D136:K136">
    <cfRule type="cellIs" dxfId="258" priority="19" stopIfTrue="1" operator="notEqual">
      <formula>#REF!+#REF!</formula>
    </cfRule>
  </conditionalFormatting>
  <conditionalFormatting sqref="D138:K138">
    <cfRule type="cellIs" dxfId="257" priority="20" stopIfTrue="1" operator="notEqual">
      <formula>D140+D139+D141+#REF!</formula>
    </cfRule>
  </conditionalFormatting>
  <conditionalFormatting sqref="D152:K152">
    <cfRule type="cellIs" dxfId="256" priority="3" stopIfTrue="1" operator="notEqual">
      <formula>D153+D154+D155+D156+D157</formula>
    </cfRule>
  </conditionalFormatting>
  <conditionalFormatting sqref="D159:K159">
    <cfRule type="cellIs" dxfId="255" priority="1" stopIfTrue="1" operator="notEqual">
      <formula>D160+D163+D164</formula>
    </cfRule>
  </conditionalFormatting>
  <conditionalFormatting sqref="D166:K166">
    <cfRule type="cellIs" dxfId="254" priority="6" stopIfTrue="1" operator="notEqual">
      <formula>SUM(D167:D174)</formula>
    </cfRule>
  </conditionalFormatting>
  <conditionalFormatting sqref="D178:K178">
    <cfRule type="cellIs" dxfId="253" priority="10" stopIfTrue="1" operator="notEqual">
      <formula>SUM(D179:D184)</formula>
    </cfRule>
  </conditionalFormatting>
  <conditionalFormatting sqref="D195:K195">
    <cfRule type="cellIs" dxfId="252" priority="23" stopIfTrue="1" operator="notEqual">
      <formula>D196+#REF!+D197+D198+D199</formula>
    </cfRule>
  </conditionalFormatting>
  <conditionalFormatting sqref="D203:K203">
    <cfRule type="cellIs" dxfId="251" priority="87" stopIfTrue="1" operator="notEqual">
      <formula>#REF!+D204+D205</formula>
    </cfRule>
  </conditionalFormatting>
  <conditionalFormatting sqref="D204:K206">
    <cfRule type="cellIs" dxfId="250" priority="95" stopIfTrue="1" operator="notEqual">
      <formula>#REF!+#REF!+#REF!+#REF!</formula>
    </cfRule>
  </conditionalFormatting>
  <conditionalFormatting sqref="D28:L28">
    <cfRule type="cellIs" dxfId="249" priority="12" stopIfTrue="1" operator="notEqual">
      <formula>D30+D31+D32+D33+D34</formula>
    </cfRule>
  </conditionalFormatting>
  <conditionalFormatting sqref="K23">
    <cfRule type="cellIs" dxfId="248" priority="143" stopIfTrue="1" operator="notEqual">
      <formula>K24+K26+#REF!+K27</formula>
    </cfRule>
  </conditionalFormatting>
  <conditionalFormatting sqref="K24:K25">
    <cfRule type="cellIs" dxfId="247" priority="142" stopIfTrue="1" operator="notEqual">
      <formula>K26+K27+#REF!+K28</formula>
    </cfRule>
  </conditionalFormatting>
  <conditionalFormatting sqref="K26">
    <cfRule type="cellIs" dxfId="246" priority="141" stopIfTrue="1" operator="notEqual">
      <formula>K27+K28+#REF!+K29</formula>
    </cfRule>
  </conditionalFormatting>
  <hyperlinks>
    <hyperlink ref="K5" location="Índice!A1" display="índice" xr:uid="{00000000-0004-0000-0E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366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4482</v>
      </c>
      <c r="E11" s="58">
        <f t="shared" si="0"/>
        <v>4302</v>
      </c>
      <c r="F11" s="58">
        <f t="shared" ref="F11:H11" si="1">SUM(F12:F14)</f>
        <v>8784</v>
      </c>
      <c r="G11" s="59">
        <f t="shared" si="1"/>
        <v>28185</v>
      </c>
      <c r="H11" s="59">
        <f t="shared" si="1"/>
        <v>21178</v>
      </c>
      <c r="I11" s="59">
        <f>SUM(I12:I14)</f>
        <v>1056</v>
      </c>
      <c r="J11" s="59">
        <f>SUM(F11:I11)</f>
        <v>59203</v>
      </c>
      <c r="K11" s="59">
        <f t="shared" ref="K11:K44" si="2">J11</f>
        <v>59203</v>
      </c>
      <c r="L11" s="98"/>
    </row>
    <row r="12" spans="1:12" ht="15" x14ac:dyDescent="0.25">
      <c r="A12" s="116"/>
      <c r="B12" s="107"/>
      <c r="C12" s="117" t="s">
        <v>168</v>
      </c>
      <c r="D12" s="45">
        <v>3832</v>
      </c>
      <c r="E12" s="43">
        <v>2541</v>
      </c>
      <c r="F12" s="43">
        <v>6373</v>
      </c>
      <c r="G12" s="44">
        <v>24491</v>
      </c>
      <c r="H12" s="44">
        <v>19962</v>
      </c>
      <c r="I12" s="44">
        <v>950</v>
      </c>
      <c r="J12" s="44">
        <v>51776</v>
      </c>
      <c r="K12" s="44">
        <f t="shared" si="2"/>
        <v>51776</v>
      </c>
      <c r="L12" s="98"/>
    </row>
    <row r="13" spans="1:12" ht="15" x14ac:dyDescent="0.25">
      <c r="A13" s="118"/>
      <c r="B13" s="107"/>
      <c r="C13" s="117" t="s">
        <v>169</v>
      </c>
      <c r="D13" s="45">
        <v>343</v>
      </c>
      <c r="E13" s="43">
        <v>0</v>
      </c>
      <c r="F13" s="43">
        <v>343</v>
      </c>
      <c r="G13" s="44">
        <v>758</v>
      </c>
      <c r="H13" s="44">
        <v>268</v>
      </c>
      <c r="I13" s="44">
        <v>71</v>
      </c>
      <c r="J13" s="44">
        <v>1440</v>
      </c>
      <c r="K13" s="44">
        <f t="shared" si="2"/>
        <v>1440</v>
      </c>
      <c r="L13" s="98"/>
    </row>
    <row r="14" spans="1:12" ht="15" x14ac:dyDescent="0.25">
      <c r="A14" s="118"/>
      <c r="B14" s="107"/>
      <c r="C14" s="117" t="s">
        <v>170</v>
      </c>
      <c r="D14" s="45">
        <v>307</v>
      </c>
      <c r="E14" s="43">
        <v>1761</v>
      </c>
      <c r="F14" s="43">
        <v>2068</v>
      </c>
      <c r="G14" s="44">
        <v>2936</v>
      </c>
      <c r="H14" s="44">
        <v>948</v>
      </c>
      <c r="I14" s="44">
        <v>35</v>
      </c>
      <c r="J14" s="44">
        <v>5987</v>
      </c>
      <c r="K14" s="44">
        <f t="shared" si="2"/>
        <v>5987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17889</v>
      </c>
      <c r="E16" s="58">
        <f t="shared" si="3"/>
        <v>5474</v>
      </c>
      <c r="F16" s="58">
        <f t="shared" si="3"/>
        <v>23363</v>
      </c>
      <c r="G16" s="59">
        <f t="shared" si="3"/>
        <v>74853</v>
      </c>
      <c r="H16" s="59">
        <f t="shared" si="3"/>
        <v>22774</v>
      </c>
      <c r="I16" s="59">
        <f>+I17+I20</f>
        <v>2511</v>
      </c>
      <c r="J16" s="59">
        <f t="shared" ref="J16" si="4">SUM(F16:I16)</f>
        <v>123501</v>
      </c>
      <c r="K16" s="59">
        <f t="shared" si="2"/>
        <v>123501</v>
      </c>
      <c r="L16" s="98"/>
    </row>
    <row r="17" spans="1:12" ht="14.25" x14ac:dyDescent="0.2">
      <c r="A17" s="120"/>
      <c r="B17" s="109"/>
      <c r="C17" s="121" t="s">
        <v>172</v>
      </c>
      <c r="D17" s="45">
        <v>13424</v>
      </c>
      <c r="E17" s="43">
        <v>4633</v>
      </c>
      <c r="F17" s="43">
        <v>18057</v>
      </c>
      <c r="G17" s="44">
        <v>58570</v>
      </c>
      <c r="H17" s="44">
        <v>17503</v>
      </c>
      <c r="I17" s="44">
        <v>1995</v>
      </c>
      <c r="J17" s="44">
        <v>96125</v>
      </c>
      <c r="K17" s="44">
        <f t="shared" si="2"/>
        <v>96125</v>
      </c>
      <c r="L17" s="98"/>
    </row>
    <row r="18" spans="1:12" ht="15" x14ac:dyDescent="0.25">
      <c r="A18" s="122"/>
      <c r="B18" s="107"/>
      <c r="C18" s="117" t="s">
        <v>173</v>
      </c>
      <c r="D18" s="45">
        <v>147</v>
      </c>
      <c r="E18" s="43">
        <v>16</v>
      </c>
      <c r="F18" s="43">
        <v>163</v>
      </c>
      <c r="G18" s="44">
        <v>55</v>
      </c>
      <c r="H18" s="44">
        <v>2</v>
      </c>
      <c r="I18" s="44">
        <v>31</v>
      </c>
      <c r="J18" s="44">
        <v>251</v>
      </c>
      <c r="K18" s="44">
        <f t="shared" si="2"/>
        <v>251</v>
      </c>
      <c r="L18" s="98"/>
    </row>
    <row r="19" spans="1:12" ht="15" x14ac:dyDescent="0.25">
      <c r="A19" s="120"/>
      <c r="B19" s="107"/>
      <c r="C19" s="117" t="s">
        <v>174</v>
      </c>
      <c r="D19" s="45">
        <v>13277</v>
      </c>
      <c r="E19" s="43">
        <v>4617</v>
      </c>
      <c r="F19" s="43">
        <v>17894</v>
      </c>
      <c r="G19" s="44">
        <v>58515</v>
      </c>
      <c r="H19" s="44">
        <v>17501</v>
      </c>
      <c r="I19" s="44">
        <v>1964</v>
      </c>
      <c r="J19" s="44">
        <v>95874</v>
      </c>
      <c r="K19" s="44">
        <f t="shared" si="2"/>
        <v>95874</v>
      </c>
      <c r="L19" s="98"/>
    </row>
    <row r="20" spans="1:12" ht="14.25" x14ac:dyDescent="0.2">
      <c r="A20" s="120"/>
      <c r="B20" s="109"/>
      <c r="C20" s="121" t="s">
        <v>175</v>
      </c>
      <c r="D20" s="45">
        <v>4465</v>
      </c>
      <c r="E20" s="43">
        <v>841</v>
      </c>
      <c r="F20" s="43">
        <v>5306</v>
      </c>
      <c r="G20" s="44">
        <v>16283</v>
      </c>
      <c r="H20" s="44">
        <v>5271</v>
      </c>
      <c r="I20" s="44">
        <v>516</v>
      </c>
      <c r="J20" s="44">
        <v>27376</v>
      </c>
      <c r="K20" s="44">
        <f t="shared" si="2"/>
        <v>27376</v>
      </c>
      <c r="L20" s="98"/>
    </row>
    <row r="21" spans="1:12" ht="14.25" x14ac:dyDescent="0.2">
      <c r="A21" s="116"/>
      <c r="B21" s="109"/>
      <c r="C21" s="117" t="s">
        <v>176</v>
      </c>
      <c r="D21" s="45">
        <v>1561</v>
      </c>
      <c r="E21" s="43">
        <v>811</v>
      </c>
      <c r="F21" s="43">
        <v>2372</v>
      </c>
      <c r="G21" s="44">
        <v>12341</v>
      </c>
      <c r="H21" s="44">
        <v>5001</v>
      </c>
      <c r="I21" s="44">
        <v>491</v>
      </c>
      <c r="J21" s="44">
        <v>20205</v>
      </c>
      <c r="K21" s="44">
        <f t="shared" si="2"/>
        <v>20205</v>
      </c>
      <c r="L21" s="98"/>
    </row>
    <row r="22" spans="1:12" ht="14.25" x14ac:dyDescent="0.2">
      <c r="B22" s="109"/>
      <c r="C22" s="108" t="s">
        <v>177</v>
      </c>
      <c r="D22" s="45">
        <v>560</v>
      </c>
      <c r="E22" s="43">
        <v>811</v>
      </c>
      <c r="F22" s="43">
        <v>1371</v>
      </c>
      <c r="G22" s="44">
        <v>12341</v>
      </c>
      <c r="H22" s="44">
        <v>4901</v>
      </c>
      <c r="I22" s="44">
        <v>481</v>
      </c>
      <c r="J22" s="44">
        <v>19094</v>
      </c>
      <c r="K22" s="44">
        <f t="shared" si="2"/>
        <v>19094</v>
      </c>
      <c r="L22" s="98"/>
    </row>
    <row r="23" spans="1:12" ht="14.25" x14ac:dyDescent="0.2">
      <c r="B23" s="109"/>
      <c r="C23" s="108" t="s">
        <v>178</v>
      </c>
      <c r="D23" s="45">
        <v>1001</v>
      </c>
      <c r="E23" s="43">
        <v>0</v>
      </c>
      <c r="F23" s="43">
        <v>1001</v>
      </c>
      <c r="G23" s="44">
        <v>0</v>
      </c>
      <c r="H23" s="44">
        <v>100</v>
      </c>
      <c r="I23" s="44">
        <v>10</v>
      </c>
      <c r="J23" s="44">
        <v>1111</v>
      </c>
      <c r="K23" s="44">
        <f t="shared" si="2"/>
        <v>1111</v>
      </c>
      <c r="L23" s="98"/>
    </row>
    <row r="24" spans="1:12" ht="14.25" x14ac:dyDescent="0.2">
      <c r="A24" s="105"/>
      <c r="B24" s="109"/>
      <c r="C24" s="117" t="s">
        <v>179</v>
      </c>
      <c r="D24" s="45">
        <v>2904</v>
      </c>
      <c r="E24" s="43">
        <v>30</v>
      </c>
      <c r="F24" s="43">
        <v>2934</v>
      </c>
      <c r="G24" s="44">
        <v>3942</v>
      </c>
      <c r="H24" s="44">
        <v>270</v>
      </c>
      <c r="I24" s="44">
        <v>25</v>
      </c>
      <c r="J24" s="44">
        <v>7171</v>
      </c>
      <c r="K24" s="44">
        <f t="shared" si="2"/>
        <v>7171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39</v>
      </c>
      <c r="E26" s="58">
        <v>189</v>
      </c>
      <c r="F26" s="58">
        <v>228</v>
      </c>
      <c r="G26" s="59">
        <v>331</v>
      </c>
      <c r="H26" s="59">
        <v>32</v>
      </c>
      <c r="I26" s="59">
        <v>23</v>
      </c>
      <c r="J26" s="59">
        <v>614</v>
      </c>
      <c r="K26" s="59">
        <f t="shared" si="2"/>
        <v>614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4843</v>
      </c>
      <c r="E28" s="58">
        <v>452</v>
      </c>
      <c r="F28" s="58">
        <v>5295</v>
      </c>
      <c r="G28" s="59">
        <v>3322</v>
      </c>
      <c r="H28" s="59">
        <v>1213</v>
      </c>
      <c r="I28" s="59">
        <v>2178</v>
      </c>
      <c r="J28" s="59">
        <v>12008</v>
      </c>
      <c r="K28" s="59">
        <f t="shared" si="2"/>
        <v>12008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4408</v>
      </c>
      <c r="E30" s="46">
        <f t="shared" si="5"/>
        <v>28</v>
      </c>
      <c r="F30" s="46">
        <f t="shared" si="5"/>
        <v>4436</v>
      </c>
      <c r="G30" s="47">
        <f t="shared" si="5"/>
        <v>2046</v>
      </c>
      <c r="H30" s="47">
        <f t="shared" si="5"/>
        <v>1168</v>
      </c>
      <c r="I30" s="47">
        <f t="shared" si="5"/>
        <v>0</v>
      </c>
      <c r="J30" s="47">
        <f>SUM(J32:J36)</f>
        <v>7650</v>
      </c>
      <c r="K30" s="47">
        <f t="shared" si="2"/>
        <v>7650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616</v>
      </c>
      <c r="E32" s="43">
        <v>8</v>
      </c>
      <c r="F32" s="43">
        <v>624</v>
      </c>
      <c r="G32" s="44">
        <v>92</v>
      </c>
      <c r="H32" s="44">
        <v>6</v>
      </c>
      <c r="I32" s="44">
        <v>0</v>
      </c>
      <c r="J32" s="44">
        <v>722</v>
      </c>
      <c r="K32" s="44">
        <f t="shared" si="2"/>
        <v>722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392</v>
      </c>
      <c r="H33" s="44">
        <v>17</v>
      </c>
      <c r="I33" s="44">
        <v>0</v>
      </c>
      <c r="J33" s="44">
        <v>409</v>
      </c>
      <c r="K33" s="44">
        <f t="shared" si="2"/>
        <v>409</v>
      </c>
      <c r="L33" s="98"/>
    </row>
    <row r="34" spans="1:12" ht="15" x14ac:dyDescent="0.25">
      <c r="A34" s="118"/>
      <c r="B34" s="107"/>
      <c r="C34" s="108" t="s">
        <v>185</v>
      </c>
      <c r="D34" s="45">
        <v>1</v>
      </c>
      <c r="E34" s="43">
        <v>0</v>
      </c>
      <c r="F34" s="43">
        <v>1</v>
      </c>
      <c r="G34" s="44">
        <v>314</v>
      </c>
      <c r="H34" s="44">
        <v>568</v>
      </c>
      <c r="I34" s="44">
        <v>0</v>
      </c>
      <c r="J34" s="44">
        <v>883</v>
      </c>
      <c r="K34" s="44">
        <f t="shared" si="2"/>
        <v>883</v>
      </c>
      <c r="L34" s="98"/>
    </row>
    <row r="35" spans="1:12" ht="15" x14ac:dyDescent="0.25">
      <c r="A35" s="118"/>
      <c r="B35" s="107"/>
      <c r="C35" s="121" t="s">
        <v>186</v>
      </c>
      <c r="D35" s="45">
        <v>1</v>
      </c>
      <c r="E35" s="43">
        <v>0</v>
      </c>
      <c r="F35" s="43">
        <v>1</v>
      </c>
      <c r="G35" s="44">
        <v>0</v>
      </c>
      <c r="H35" s="44">
        <v>0</v>
      </c>
      <c r="I35" s="44">
        <v>0</v>
      </c>
      <c r="J35" s="44">
        <v>1</v>
      </c>
      <c r="K35" s="44">
        <f t="shared" si="2"/>
        <v>1</v>
      </c>
      <c r="L35" s="98"/>
    </row>
    <row r="36" spans="1:12" ht="15" x14ac:dyDescent="0.25">
      <c r="A36" s="118"/>
      <c r="B36" s="107"/>
      <c r="C36" s="121" t="s">
        <v>187</v>
      </c>
      <c r="D36" s="45">
        <v>3790</v>
      </c>
      <c r="E36" s="43">
        <v>20</v>
      </c>
      <c r="F36" s="43">
        <v>3810</v>
      </c>
      <c r="G36" s="44">
        <v>1248</v>
      </c>
      <c r="H36" s="44">
        <v>577</v>
      </c>
      <c r="I36" s="44">
        <v>0</v>
      </c>
      <c r="J36" s="44">
        <v>5635</v>
      </c>
      <c r="K36" s="44">
        <f t="shared" si="2"/>
        <v>5635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435</v>
      </c>
      <c r="E38" s="46">
        <f t="shared" si="6"/>
        <v>424</v>
      </c>
      <c r="F38" s="46">
        <f t="shared" si="6"/>
        <v>859</v>
      </c>
      <c r="G38" s="47">
        <f t="shared" si="6"/>
        <v>1276</v>
      </c>
      <c r="H38" s="47">
        <f t="shared" si="6"/>
        <v>45</v>
      </c>
      <c r="I38" s="47">
        <f t="shared" si="6"/>
        <v>2178</v>
      </c>
      <c r="J38" s="47">
        <f>SUM(J40:J44)</f>
        <v>4358</v>
      </c>
      <c r="K38" s="47">
        <f t="shared" si="2"/>
        <v>4358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126</v>
      </c>
      <c r="E40" s="43">
        <v>0</v>
      </c>
      <c r="F40" s="43">
        <v>126</v>
      </c>
      <c r="G40" s="44">
        <v>0</v>
      </c>
      <c r="H40" s="44">
        <v>0</v>
      </c>
      <c r="I40" s="44">
        <v>0</v>
      </c>
      <c r="J40" s="44">
        <v>126</v>
      </c>
      <c r="K40" s="44">
        <f t="shared" si="2"/>
        <v>126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6</v>
      </c>
      <c r="H41" s="44">
        <v>1</v>
      </c>
      <c r="I41" s="44">
        <v>0</v>
      </c>
      <c r="J41" s="44">
        <v>7</v>
      </c>
      <c r="K41" s="44">
        <f t="shared" si="2"/>
        <v>7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13</v>
      </c>
      <c r="I42" s="44">
        <v>0</v>
      </c>
      <c r="J42" s="44">
        <v>13</v>
      </c>
      <c r="K42" s="44">
        <f t="shared" si="2"/>
        <v>13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0</v>
      </c>
      <c r="H43" s="44">
        <v>0</v>
      </c>
      <c r="I43" s="44">
        <v>0</v>
      </c>
      <c r="J43" s="44">
        <v>0</v>
      </c>
      <c r="K43" s="44">
        <f t="shared" si="2"/>
        <v>0</v>
      </c>
      <c r="L43" s="98"/>
    </row>
    <row r="44" spans="1:12" ht="14.25" x14ac:dyDescent="0.2">
      <c r="B44" s="109"/>
      <c r="C44" s="121" t="s">
        <v>187</v>
      </c>
      <c r="D44" s="45">
        <v>309</v>
      </c>
      <c r="E44" s="43">
        <v>424</v>
      </c>
      <c r="F44" s="43">
        <v>733</v>
      </c>
      <c r="G44" s="44">
        <v>1270</v>
      </c>
      <c r="H44" s="44">
        <v>31</v>
      </c>
      <c r="I44" s="44">
        <v>2178</v>
      </c>
      <c r="J44" s="44">
        <v>4212</v>
      </c>
      <c r="K44" s="44">
        <f t="shared" si="2"/>
        <v>4212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26444</v>
      </c>
      <c r="E46" s="58">
        <v>426</v>
      </c>
      <c r="F46" s="58">
        <v>26532</v>
      </c>
      <c r="G46" s="59">
        <v>4096</v>
      </c>
      <c r="H46" s="59">
        <v>631</v>
      </c>
      <c r="I46" s="59">
        <v>0</v>
      </c>
      <c r="J46" s="59">
        <v>29624</v>
      </c>
      <c r="K46" s="59">
        <f>K48+K55</f>
        <v>29624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26436</v>
      </c>
      <c r="E48" s="58">
        <f t="shared" si="7"/>
        <v>426</v>
      </c>
      <c r="F48" s="58">
        <f t="shared" si="7"/>
        <v>26524</v>
      </c>
      <c r="G48" s="59">
        <f t="shared" si="7"/>
        <v>4096</v>
      </c>
      <c r="H48" s="59">
        <f t="shared" si="7"/>
        <v>628</v>
      </c>
      <c r="I48" s="59">
        <f t="shared" si="7"/>
        <v>0</v>
      </c>
      <c r="J48" s="59">
        <f>SUM(J49:J53)</f>
        <v>31248</v>
      </c>
      <c r="K48" s="59">
        <f>SUM(K49:K53)</f>
        <v>29613</v>
      </c>
      <c r="L48" s="98"/>
    </row>
    <row r="49" spans="1:12" ht="15" x14ac:dyDescent="0.25">
      <c r="A49" s="105"/>
      <c r="B49" s="107"/>
      <c r="C49" s="117" t="s">
        <v>190</v>
      </c>
      <c r="D49" s="45">
        <v>-219</v>
      </c>
      <c r="E49" s="43">
        <v>0</v>
      </c>
      <c r="F49" s="43">
        <v>-219</v>
      </c>
      <c r="G49" s="44">
        <v>0</v>
      </c>
      <c r="H49" s="44">
        <v>0</v>
      </c>
      <c r="I49" s="44">
        <v>0</v>
      </c>
      <c r="J49" s="44">
        <f>SUM(F49:I49)</f>
        <v>-219</v>
      </c>
      <c r="K49" s="44">
        <v>-219</v>
      </c>
      <c r="L49" s="98"/>
    </row>
    <row r="50" spans="1:12" ht="15" x14ac:dyDescent="0.25">
      <c r="A50" s="131"/>
      <c r="B50" s="107"/>
      <c r="C50" s="117" t="s">
        <v>191</v>
      </c>
      <c r="D50" s="45">
        <v>26823</v>
      </c>
      <c r="E50" s="43">
        <v>394</v>
      </c>
      <c r="F50" s="43">
        <v>26879</v>
      </c>
      <c r="G50" s="44">
        <v>4605</v>
      </c>
      <c r="H50" s="44">
        <v>580</v>
      </c>
      <c r="I50" s="44">
        <v>0</v>
      </c>
      <c r="J50" s="44">
        <f t="shared" ref="J50:J53" si="8">SUM(F50:I50)</f>
        <v>32064</v>
      </c>
      <c r="K50" s="44">
        <v>30429</v>
      </c>
      <c r="L50" s="98"/>
    </row>
    <row r="51" spans="1:12" ht="15" x14ac:dyDescent="0.25">
      <c r="A51" s="105"/>
      <c r="B51" s="107"/>
      <c r="C51" s="117" t="s">
        <v>192</v>
      </c>
      <c r="D51" s="45">
        <v>35</v>
      </c>
      <c r="E51" s="43">
        <v>5</v>
      </c>
      <c r="F51" s="43">
        <v>40</v>
      </c>
      <c r="G51" s="44">
        <v>170</v>
      </c>
      <c r="H51" s="44">
        <v>173</v>
      </c>
      <c r="I51" s="44">
        <v>0</v>
      </c>
      <c r="J51" s="44">
        <f t="shared" si="8"/>
        <v>383</v>
      </c>
      <c r="K51" s="44">
        <v>383</v>
      </c>
      <c r="L51" s="98"/>
    </row>
    <row r="52" spans="1:12" ht="15" x14ac:dyDescent="0.25">
      <c r="A52" s="105"/>
      <c r="B52" s="107"/>
      <c r="C52" s="117" t="s">
        <v>96</v>
      </c>
      <c r="D52" s="45">
        <v>-203</v>
      </c>
      <c r="E52" s="43">
        <v>0</v>
      </c>
      <c r="F52" s="43">
        <v>-203</v>
      </c>
      <c r="G52" s="44">
        <v>-679</v>
      </c>
      <c r="H52" s="44">
        <v>-150</v>
      </c>
      <c r="I52" s="44">
        <v>0</v>
      </c>
      <c r="J52" s="44">
        <f t="shared" si="8"/>
        <v>-1032</v>
      </c>
      <c r="K52" s="44">
        <v>-1032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27</v>
      </c>
      <c r="F53" s="43">
        <v>27</v>
      </c>
      <c r="G53" s="44">
        <v>0</v>
      </c>
      <c r="H53" s="44">
        <v>25</v>
      </c>
      <c r="I53" s="44">
        <v>0</v>
      </c>
      <c r="J53" s="44">
        <f t="shared" si="8"/>
        <v>52</v>
      </c>
      <c r="K53" s="44">
        <v>52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228</v>
      </c>
      <c r="F57" s="46">
        <v>228</v>
      </c>
      <c r="G57" s="47">
        <v>2</v>
      </c>
      <c r="H57" s="47">
        <v>23</v>
      </c>
      <c r="I57" s="47">
        <v>0</v>
      </c>
      <c r="J57" s="47">
        <v>253</v>
      </c>
      <c r="K57" s="47">
        <f>J57</f>
        <v>253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15929</v>
      </c>
      <c r="E59" s="58">
        <v>2291</v>
      </c>
      <c r="F59" s="58">
        <v>18220</v>
      </c>
      <c r="G59" s="59">
        <v>3655</v>
      </c>
      <c r="H59" s="59">
        <v>540</v>
      </c>
      <c r="I59" s="59">
        <v>154931</v>
      </c>
      <c r="J59" s="59">
        <v>177346</v>
      </c>
      <c r="K59" s="59">
        <f>J59</f>
        <v>177346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150959</v>
      </c>
      <c r="J61" s="47">
        <f>SUM(J62:J66)</f>
        <v>150959</v>
      </c>
      <c r="K61" s="47">
        <f t="shared" ref="K61:K66" si="10">J61</f>
        <v>150959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123104</v>
      </c>
      <c r="J62" s="44">
        <v>123104</v>
      </c>
      <c r="K62" s="44">
        <f t="shared" si="10"/>
        <v>123104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8008</v>
      </c>
      <c r="J63" s="44">
        <v>8008</v>
      </c>
      <c r="K63" s="44">
        <f t="shared" si="10"/>
        <v>8008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17313</v>
      </c>
      <c r="J64" s="44">
        <v>17313</v>
      </c>
      <c r="K64" s="44">
        <f t="shared" si="10"/>
        <v>17313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463</v>
      </c>
      <c r="J65" s="44">
        <v>463</v>
      </c>
      <c r="K65" s="44">
        <f t="shared" si="10"/>
        <v>463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2071</v>
      </c>
      <c r="J66" s="44">
        <v>2071</v>
      </c>
      <c r="K66" s="44">
        <f t="shared" si="10"/>
        <v>2071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13898</v>
      </c>
      <c r="E68" s="46">
        <v>2078</v>
      </c>
      <c r="F68" s="46">
        <v>15976</v>
      </c>
      <c r="G68" s="47">
        <v>386</v>
      </c>
      <c r="H68" s="47">
        <v>270</v>
      </c>
      <c r="I68" s="47">
        <v>25</v>
      </c>
      <c r="J68" s="47">
        <v>16657</v>
      </c>
      <c r="K68" s="47">
        <f>J68</f>
        <v>16657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2031</v>
      </c>
      <c r="E70" s="46">
        <f t="shared" si="11"/>
        <v>213</v>
      </c>
      <c r="F70" s="46">
        <f t="shared" si="11"/>
        <v>2244</v>
      </c>
      <c r="G70" s="47">
        <f t="shared" si="11"/>
        <v>3269</v>
      </c>
      <c r="H70" s="47">
        <f t="shared" si="11"/>
        <v>270</v>
      </c>
      <c r="I70" s="47">
        <f t="shared" si="11"/>
        <v>3947</v>
      </c>
      <c r="J70" s="47">
        <f>SUM(J71:J76)</f>
        <v>9730</v>
      </c>
      <c r="K70" s="47">
        <f t="shared" ref="K70:K76" si="12">J70</f>
        <v>9730</v>
      </c>
      <c r="L70" s="98"/>
    </row>
    <row r="71" spans="1:12" ht="15" x14ac:dyDescent="0.25">
      <c r="A71" s="105"/>
      <c r="B71" s="107"/>
      <c r="C71" s="108" t="s">
        <v>208</v>
      </c>
      <c r="D71" s="45">
        <v>16</v>
      </c>
      <c r="E71" s="43">
        <v>0</v>
      </c>
      <c r="F71" s="43">
        <v>16</v>
      </c>
      <c r="G71" s="44">
        <v>14</v>
      </c>
      <c r="H71" s="44">
        <v>50</v>
      </c>
      <c r="I71" s="44">
        <v>2289</v>
      </c>
      <c r="J71" s="44">
        <v>2369</v>
      </c>
      <c r="K71" s="44">
        <f t="shared" si="12"/>
        <v>2369</v>
      </c>
      <c r="L71" s="98"/>
    </row>
    <row r="72" spans="1:12" ht="15" x14ac:dyDescent="0.25">
      <c r="A72" s="105"/>
      <c r="B72" s="107"/>
      <c r="C72" s="108" t="s">
        <v>209</v>
      </c>
      <c r="D72" s="45">
        <v>160</v>
      </c>
      <c r="E72" s="43">
        <v>0</v>
      </c>
      <c r="F72" s="43">
        <v>160</v>
      </c>
      <c r="G72" s="44">
        <v>0</v>
      </c>
      <c r="H72" s="44">
        <v>0</v>
      </c>
      <c r="I72" s="44">
        <v>0</v>
      </c>
      <c r="J72" s="44">
        <v>160</v>
      </c>
      <c r="K72" s="44">
        <f t="shared" si="12"/>
        <v>160</v>
      </c>
      <c r="L72" s="98"/>
    </row>
    <row r="73" spans="1:12" ht="15" x14ac:dyDescent="0.25">
      <c r="A73" s="116"/>
      <c r="B73" s="107"/>
      <c r="C73" s="108" t="s">
        <v>210</v>
      </c>
      <c r="D73" s="45">
        <v>1806</v>
      </c>
      <c r="E73" s="43">
        <v>0</v>
      </c>
      <c r="F73" s="43">
        <v>1806</v>
      </c>
      <c r="G73" s="44">
        <v>115</v>
      </c>
      <c r="H73" s="44">
        <v>0</v>
      </c>
      <c r="I73" s="44">
        <v>1528</v>
      </c>
      <c r="J73" s="44">
        <v>3449</v>
      </c>
      <c r="K73" s="44">
        <f t="shared" si="12"/>
        <v>3449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869</v>
      </c>
      <c r="H74" s="44">
        <v>35</v>
      </c>
      <c r="I74" s="44">
        <v>42</v>
      </c>
      <c r="J74" s="44">
        <v>946</v>
      </c>
      <c r="K74" s="44">
        <f t="shared" si="12"/>
        <v>946</v>
      </c>
      <c r="L74" s="98"/>
    </row>
    <row r="75" spans="1:12" ht="15" x14ac:dyDescent="0.25">
      <c r="A75" s="120"/>
      <c r="B75" s="107"/>
      <c r="C75" s="108" t="s">
        <v>212</v>
      </c>
      <c r="D75" s="45">
        <v>36</v>
      </c>
      <c r="E75" s="43">
        <v>0</v>
      </c>
      <c r="F75" s="43">
        <v>36</v>
      </c>
      <c r="G75" s="44">
        <v>26</v>
      </c>
      <c r="H75" s="44">
        <v>1</v>
      </c>
      <c r="I75" s="44">
        <v>0</v>
      </c>
      <c r="J75" s="44">
        <v>63</v>
      </c>
      <c r="K75" s="44">
        <f t="shared" si="12"/>
        <v>63</v>
      </c>
      <c r="L75" s="98"/>
    </row>
    <row r="76" spans="1:12" ht="15" x14ac:dyDescent="0.25">
      <c r="A76" s="118"/>
      <c r="B76" s="107"/>
      <c r="C76" s="108" t="s">
        <v>205</v>
      </c>
      <c r="D76" s="45">
        <v>13</v>
      </c>
      <c r="E76" s="43">
        <v>213</v>
      </c>
      <c r="F76" s="43">
        <v>226</v>
      </c>
      <c r="G76" s="44">
        <v>2245</v>
      </c>
      <c r="H76" s="44">
        <v>184</v>
      </c>
      <c r="I76" s="44">
        <v>88</v>
      </c>
      <c r="J76" s="44">
        <v>2743</v>
      </c>
      <c r="K76" s="44">
        <f t="shared" si="12"/>
        <v>2743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127568</v>
      </c>
      <c r="E78" s="59">
        <f t="shared" si="13"/>
        <v>1242</v>
      </c>
      <c r="F78" s="59">
        <f t="shared" si="13"/>
        <v>121910</v>
      </c>
      <c r="G78" s="59">
        <f t="shared" si="13"/>
        <v>18106</v>
      </c>
      <c r="H78" s="59">
        <f t="shared" si="13"/>
        <v>14121</v>
      </c>
      <c r="I78" s="59">
        <f t="shared" si="13"/>
        <v>3848</v>
      </c>
      <c r="J78" s="59">
        <f>+J80+J82+J91+J98+J106+J84</f>
        <v>157985</v>
      </c>
      <c r="K78" s="59">
        <v>15431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11</v>
      </c>
      <c r="E80" s="58">
        <v>19</v>
      </c>
      <c r="F80" s="58">
        <v>30</v>
      </c>
      <c r="G80" s="59">
        <v>72</v>
      </c>
      <c r="H80" s="59">
        <v>109</v>
      </c>
      <c r="I80" s="59">
        <v>2</v>
      </c>
      <c r="J80" s="59">
        <v>213</v>
      </c>
      <c r="K80" s="59">
        <f>J80</f>
        <v>213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175</v>
      </c>
      <c r="E82" s="58">
        <v>0</v>
      </c>
      <c r="F82" s="58">
        <v>175</v>
      </c>
      <c r="G82" s="59">
        <v>0</v>
      </c>
      <c r="H82" s="59">
        <v>0</v>
      </c>
      <c r="I82" s="59">
        <v>0</v>
      </c>
      <c r="J82" s="59">
        <v>175</v>
      </c>
      <c r="K82" s="59">
        <f>J82</f>
        <v>175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116625</v>
      </c>
      <c r="E84" s="58">
        <f t="shared" si="14"/>
        <v>811</v>
      </c>
      <c r="F84" s="58">
        <f t="shared" ref="F84:H84" si="15">SUM(F85:F89)</f>
        <v>110536</v>
      </c>
      <c r="G84" s="59">
        <f t="shared" si="15"/>
        <v>15588</v>
      </c>
      <c r="H84" s="59">
        <f t="shared" si="15"/>
        <v>12422</v>
      </c>
      <c r="I84" s="59">
        <f>SUM(I85:I89)</f>
        <v>3833</v>
      </c>
      <c r="J84" s="59">
        <f>SUM(J85:J89)</f>
        <v>142379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637</v>
      </c>
      <c r="F85" s="43">
        <v>0</v>
      </c>
      <c r="G85" s="44">
        <v>8887</v>
      </c>
      <c r="H85" s="44">
        <v>1135</v>
      </c>
      <c r="I85" s="44">
        <v>118</v>
      </c>
      <c r="J85" s="44">
        <v>10140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6263</v>
      </c>
      <c r="E86" s="43">
        <v>0</v>
      </c>
      <c r="F86" s="43">
        <v>0</v>
      </c>
      <c r="G86" s="44">
        <v>63</v>
      </c>
      <c r="H86" s="44">
        <v>43</v>
      </c>
      <c r="I86" s="44">
        <v>136</v>
      </c>
      <c r="J86" s="44">
        <v>242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76753</v>
      </c>
      <c r="E87" s="43">
        <v>115</v>
      </c>
      <c r="F87" s="43">
        <v>76868</v>
      </c>
      <c r="G87" s="44">
        <v>0</v>
      </c>
      <c r="H87" s="44">
        <v>11244</v>
      </c>
      <c r="I87" s="44">
        <v>3121</v>
      </c>
      <c r="J87" s="44">
        <v>91233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18720</v>
      </c>
      <c r="E88" s="43">
        <v>58</v>
      </c>
      <c r="F88" s="43">
        <v>18778</v>
      </c>
      <c r="G88" s="44">
        <v>6636</v>
      </c>
      <c r="H88" s="44">
        <v>0</v>
      </c>
      <c r="I88" s="44">
        <v>458</v>
      </c>
      <c r="J88" s="44">
        <v>25872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14889</v>
      </c>
      <c r="E89" s="43">
        <v>1</v>
      </c>
      <c r="F89" s="43">
        <v>14890</v>
      </c>
      <c r="G89" s="44">
        <v>2</v>
      </c>
      <c r="H89" s="44">
        <v>0</v>
      </c>
      <c r="I89" s="44">
        <v>0</v>
      </c>
      <c r="J89" s="44">
        <v>14892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1007</v>
      </c>
      <c r="E91" s="58">
        <f t="shared" si="16"/>
        <v>131</v>
      </c>
      <c r="F91" s="58">
        <f t="shared" si="16"/>
        <v>1138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1138</v>
      </c>
      <c r="K91" s="59">
        <f t="shared" ref="K91:K96" si="17">J91</f>
        <v>1138</v>
      </c>
      <c r="L91" s="98"/>
    </row>
    <row r="92" spans="1:12" ht="15" x14ac:dyDescent="0.25">
      <c r="B92" s="107"/>
      <c r="C92" s="117" t="s">
        <v>214</v>
      </c>
      <c r="D92" s="45">
        <v>320</v>
      </c>
      <c r="E92" s="43">
        <v>0</v>
      </c>
      <c r="F92" s="43">
        <v>320</v>
      </c>
      <c r="G92" s="44">
        <v>0</v>
      </c>
      <c r="H92" s="44">
        <v>0</v>
      </c>
      <c r="I92" s="44">
        <v>0</v>
      </c>
      <c r="J92" s="44">
        <v>320</v>
      </c>
      <c r="K92" s="44">
        <f t="shared" si="17"/>
        <v>320</v>
      </c>
      <c r="L92" s="98"/>
    </row>
    <row r="93" spans="1:12" ht="15" x14ac:dyDescent="0.25">
      <c r="A93" s="105"/>
      <c r="B93" s="107"/>
      <c r="C93" s="121" t="s">
        <v>215</v>
      </c>
      <c r="D93" s="45">
        <v>403</v>
      </c>
      <c r="E93" s="43">
        <v>11</v>
      </c>
      <c r="F93" s="43">
        <v>414</v>
      </c>
      <c r="G93" s="44">
        <v>0</v>
      </c>
      <c r="H93" s="44">
        <v>0</v>
      </c>
      <c r="I93" s="44">
        <v>0</v>
      </c>
      <c r="J93" s="44">
        <v>414</v>
      </c>
      <c r="K93" s="44">
        <f t="shared" si="17"/>
        <v>414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2</v>
      </c>
      <c r="E95" s="43">
        <v>0</v>
      </c>
      <c r="F95" s="43">
        <v>2</v>
      </c>
      <c r="G95" s="44">
        <v>0</v>
      </c>
      <c r="H95" s="44">
        <v>0</v>
      </c>
      <c r="I95" s="44">
        <v>0</v>
      </c>
      <c r="J95" s="44">
        <v>2</v>
      </c>
      <c r="K95" s="44">
        <f t="shared" si="17"/>
        <v>2</v>
      </c>
      <c r="L95" s="98"/>
    </row>
    <row r="96" spans="1:12" ht="15" x14ac:dyDescent="0.25">
      <c r="A96" s="105"/>
      <c r="B96" s="107"/>
      <c r="C96" s="117" t="s">
        <v>217</v>
      </c>
      <c r="D96" s="45">
        <v>282</v>
      </c>
      <c r="E96" s="43">
        <v>120</v>
      </c>
      <c r="F96" s="43">
        <v>402</v>
      </c>
      <c r="G96" s="44">
        <v>0</v>
      </c>
      <c r="H96" s="44">
        <v>0</v>
      </c>
      <c r="I96" s="44">
        <v>0</v>
      </c>
      <c r="J96" s="44">
        <v>402</v>
      </c>
      <c r="K96" s="44">
        <f t="shared" si="17"/>
        <v>402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1668</v>
      </c>
      <c r="E98" s="58">
        <f t="shared" si="18"/>
        <v>281</v>
      </c>
      <c r="F98" s="58">
        <f t="shared" si="18"/>
        <v>1949</v>
      </c>
      <c r="G98" s="59">
        <f t="shared" si="18"/>
        <v>2446</v>
      </c>
      <c r="H98" s="59">
        <f t="shared" si="18"/>
        <v>1590</v>
      </c>
      <c r="I98" s="59">
        <f>SUM(I99:I104)</f>
        <v>13</v>
      </c>
      <c r="J98" s="59">
        <f>SUM(J99:J104)</f>
        <v>5998</v>
      </c>
      <c r="K98" s="59">
        <f t="shared" ref="K98:K104" si="19">J98</f>
        <v>5998</v>
      </c>
      <c r="L98" s="98"/>
    </row>
    <row r="99" spans="1:12" ht="15" x14ac:dyDescent="0.25">
      <c r="A99" s="116"/>
      <c r="B99" s="107"/>
      <c r="C99" s="140" t="s">
        <v>219</v>
      </c>
      <c r="D99" s="45">
        <v>861</v>
      </c>
      <c r="E99" s="43">
        <v>0</v>
      </c>
      <c r="F99" s="43">
        <v>861</v>
      </c>
      <c r="G99" s="44">
        <v>397</v>
      </c>
      <c r="H99" s="44">
        <v>0</v>
      </c>
      <c r="I99" s="44">
        <v>0</v>
      </c>
      <c r="J99" s="44">
        <v>1258</v>
      </c>
      <c r="K99" s="44">
        <f t="shared" si="19"/>
        <v>1258</v>
      </c>
      <c r="L99" s="98"/>
    </row>
    <row r="100" spans="1:12" ht="15" x14ac:dyDescent="0.25">
      <c r="A100" s="120"/>
      <c r="B100" s="107"/>
      <c r="C100" s="140" t="s">
        <v>220</v>
      </c>
      <c r="D100" s="45">
        <v>266</v>
      </c>
      <c r="E100" s="43">
        <v>0</v>
      </c>
      <c r="F100" s="43">
        <v>266</v>
      </c>
      <c r="G100" s="44">
        <v>0</v>
      </c>
      <c r="H100" s="44">
        <v>0</v>
      </c>
      <c r="I100" s="44">
        <v>0</v>
      </c>
      <c r="J100" s="44">
        <v>266</v>
      </c>
      <c r="K100" s="44">
        <f t="shared" si="19"/>
        <v>266</v>
      </c>
      <c r="L100" s="98"/>
    </row>
    <row r="101" spans="1:12" ht="15" x14ac:dyDescent="0.25">
      <c r="A101" s="118"/>
      <c r="B101" s="107"/>
      <c r="C101" s="140" t="s">
        <v>221</v>
      </c>
      <c r="D101" s="45">
        <v>67</v>
      </c>
      <c r="E101" s="43">
        <v>0</v>
      </c>
      <c r="F101" s="43">
        <v>67</v>
      </c>
      <c r="G101" s="44">
        <v>62</v>
      </c>
      <c r="H101" s="44">
        <v>0</v>
      </c>
      <c r="I101" s="44">
        <v>0</v>
      </c>
      <c r="J101" s="44">
        <v>129</v>
      </c>
      <c r="K101" s="44">
        <f t="shared" si="19"/>
        <v>129</v>
      </c>
      <c r="L101" s="98"/>
    </row>
    <row r="102" spans="1:12" ht="15" x14ac:dyDescent="0.25">
      <c r="A102" s="122"/>
      <c r="B102" s="107"/>
      <c r="C102" s="140" t="s">
        <v>222</v>
      </c>
      <c r="D102" s="45">
        <v>22</v>
      </c>
      <c r="E102" s="43">
        <v>0</v>
      </c>
      <c r="F102" s="43">
        <v>22</v>
      </c>
      <c r="G102" s="44">
        <v>0</v>
      </c>
      <c r="H102" s="44">
        <v>0</v>
      </c>
      <c r="I102" s="44">
        <v>0</v>
      </c>
      <c r="J102" s="44">
        <v>22</v>
      </c>
      <c r="K102" s="44">
        <f t="shared" si="19"/>
        <v>22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452</v>
      </c>
      <c r="E104" s="43">
        <v>281</v>
      </c>
      <c r="F104" s="43">
        <v>733</v>
      </c>
      <c r="G104" s="44">
        <v>1987</v>
      </c>
      <c r="H104" s="44">
        <v>1590</v>
      </c>
      <c r="I104" s="44">
        <v>13</v>
      </c>
      <c r="J104" s="44">
        <v>4323</v>
      </c>
      <c r="K104" s="44">
        <f t="shared" si="19"/>
        <v>4323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8082</v>
      </c>
      <c r="E106" s="58">
        <f t="shared" si="20"/>
        <v>0</v>
      </c>
      <c r="F106" s="58">
        <f t="shared" si="20"/>
        <v>8082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8082</v>
      </c>
      <c r="K106" s="59">
        <f t="shared" ref="K106:K111" si="21">J106</f>
        <v>8082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1634</v>
      </c>
      <c r="E107" s="40">
        <v>0</v>
      </c>
      <c r="F107" s="43">
        <v>1634</v>
      </c>
      <c r="G107" s="41">
        <v>0</v>
      </c>
      <c r="H107" s="41">
        <v>0</v>
      </c>
      <c r="I107" s="41">
        <v>0</v>
      </c>
      <c r="J107" s="44">
        <v>1634</v>
      </c>
      <c r="K107" s="44">
        <f t="shared" si="21"/>
        <v>1634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5719</v>
      </c>
      <c r="E109" s="40">
        <v>0</v>
      </c>
      <c r="F109" s="43">
        <v>5719</v>
      </c>
      <c r="G109" s="41">
        <v>0</v>
      </c>
      <c r="H109" s="41">
        <v>0</v>
      </c>
      <c r="I109" s="41">
        <v>0</v>
      </c>
      <c r="J109" s="44">
        <v>5719</v>
      </c>
      <c r="K109" s="44">
        <f t="shared" si="21"/>
        <v>5719</v>
      </c>
      <c r="L109" s="98"/>
    </row>
    <row r="110" spans="1:12" ht="14.25" x14ac:dyDescent="0.2">
      <c r="B110" s="109"/>
      <c r="C110" s="141" t="s">
        <v>324</v>
      </c>
      <c r="D110" s="45">
        <v>729</v>
      </c>
      <c r="E110" s="40">
        <v>0</v>
      </c>
      <c r="F110" s="43">
        <v>729</v>
      </c>
      <c r="G110" s="41">
        <v>0</v>
      </c>
      <c r="H110" s="41">
        <v>0</v>
      </c>
      <c r="I110" s="41">
        <v>0</v>
      </c>
      <c r="J110" s="44">
        <v>729</v>
      </c>
      <c r="K110" s="44">
        <f t="shared" si="21"/>
        <v>729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1507</v>
      </c>
      <c r="E113" s="58">
        <v>1341</v>
      </c>
      <c r="F113" s="58">
        <v>2848</v>
      </c>
      <c r="G113" s="59">
        <v>106002</v>
      </c>
      <c r="H113" s="59">
        <v>13978</v>
      </c>
      <c r="I113" s="59">
        <v>3345</v>
      </c>
      <c r="J113" s="59">
        <v>126173</v>
      </c>
      <c r="K113" s="59">
        <f>J113</f>
        <v>126173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902</v>
      </c>
      <c r="E115" s="46">
        <f t="shared" si="22"/>
        <v>676</v>
      </c>
      <c r="F115" s="46">
        <f t="shared" si="22"/>
        <v>1578</v>
      </c>
      <c r="G115" s="47">
        <f t="shared" si="22"/>
        <v>78393</v>
      </c>
      <c r="H115" s="47">
        <f t="shared" si="22"/>
        <v>13180</v>
      </c>
      <c r="I115" s="47">
        <f>SUM(I116:I119)</f>
        <v>2788</v>
      </c>
      <c r="J115" s="47">
        <f>SUM(J116:J119)</f>
        <v>95939</v>
      </c>
      <c r="K115" s="47">
        <f>J115</f>
        <v>95939</v>
      </c>
      <c r="L115" s="98"/>
    </row>
    <row r="116" spans="1:12" ht="15" x14ac:dyDescent="0.25">
      <c r="B116" s="124"/>
      <c r="C116" s="117" t="s">
        <v>232</v>
      </c>
      <c r="D116" s="45">
        <v>202</v>
      </c>
      <c r="E116" s="43">
        <v>4</v>
      </c>
      <c r="F116" s="43">
        <v>206</v>
      </c>
      <c r="G116" s="44">
        <v>43962</v>
      </c>
      <c r="H116" s="44">
        <v>844</v>
      </c>
      <c r="I116" s="44">
        <v>1238</v>
      </c>
      <c r="J116" s="44">
        <v>46250</v>
      </c>
      <c r="K116" s="44">
        <f>J116</f>
        <v>46250</v>
      </c>
      <c r="L116" s="98"/>
    </row>
    <row r="117" spans="1:12" ht="15" x14ac:dyDescent="0.25">
      <c r="A117" s="105"/>
      <c r="B117" s="124"/>
      <c r="C117" s="117" t="s">
        <v>233</v>
      </c>
      <c r="D117" s="45">
        <v>57</v>
      </c>
      <c r="E117" s="43">
        <v>68</v>
      </c>
      <c r="F117" s="43">
        <v>125</v>
      </c>
      <c r="G117" s="44">
        <v>2542</v>
      </c>
      <c r="H117" s="44">
        <v>4342</v>
      </c>
      <c r="I117" s="44">
        <v>1541</v>
      </c>
      <c r="J117" s="44">
        <v>8550</v>
      </c>
      <c r="K117" s="44">
        <f>J117</f>
        <v>8550</v>
      </c>
      <c r="L117" s="98"/>
    </row>
    <row r="118" spans="1:12" ht="15" x14ac:dyDescent="0.25">
      <c r="A118" s="105"/>
      <c r="B118" s="124"/>
      <c r="C118" s="117" t="s">
        <v>234</v>
      </c>
      <c r="D118" s="45">
        <v>524</v>
      </c>
      <c r="E118" s="43">
        <v>130</v>
      </c>
      <c r="F118" s="43">
        <v>654</v>
      </c>
      <c r="G118" s="44">
        <v>30760</v>
      </c>
      <c r="H118" s="44">
        <v>2007</v>
      </c>
      <c r="I118" s="44">
        <v>9</v>
      </c>
      <c r="J118" s="44">
        <v>33430</v>
      </c>
      <c r="K118" s="44">
        <f>J118</f>
        <v>33430</v>
      </c>
      <c r="L118" s="98"/>
    </row>
    <row r="119" spans="1:12" ht="15" x14ac:dyDescent="0.25">
      <c r="A119" s="131"/>
      <c r="B119" s="124"/>
      <c r="C119" s="117" t="s">
        <v>235</v>
      </c>
      <c r="D119" s="45">
        <v>119</v>
      </c>
      <c r="E119" s="43">
        <v>474</v>
      </c>
      <c r="F119" s="43">
        <v>593</v>
      </c>
      <c r="G119" s="44">
        <v>1129</v>
      </c>
      <c r="H119" s="44">
        <v>5987</v>
      </c>
      <c r="I119" s="44">
        <v>0</v>
      </c>
      <c r="J119" s="44">
        <v>7709</v>
      </c>
      <c r="K119" s="44">
        <f>J119</f>
        <v>7709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605</v>
      </c>
      <c r="E121" s="58">
        <f t="shared" si="23"/>
        <v>665</v>
      </c>
      <c r="F121" s="58">
        <f t="shared" si="23"/>
        <v>1270</v>
      </c>
      <c r="G121" s="59">
        <f t="shared" si="23"/>
        <v>27609</v>
      </c>
      <c r="H121" s="59">
        <f t="shared" si="23"/>
        <v>798</v>
      </c>
      <c r="I121" s="59">
        <f>+I122+I128+I132+I135</f>
        <v>557</v>
      </c>
      <c r="J121" s="59">
        <f>+J122+J128+J132+J135</f>
        <v>30234</v>
      </c>
      <c r="K121" s="59">
        <f t="shared" ref="K121:K136" si="24">J121</f>
        <v>30234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564</v>
      </c>
      <c r="F122" s="43">
        <f t="shared" ref="F122:H122" si="26">SUM(F123:F127)</f>
        <v>564</v>
      </c>
      <c r="G122" s="44">
        <f t="shared" si="26"/>
        <v>16152</v>
      </c>
      <c r="H122" s="44">
        <f t="shared" si="26"/>
        <v>0</v>
      </c>
      <c r="I122" s="44">
        <f>SUM(I123:I127)</f>
        <v>418</v>
      </c>
      <c r="J122" s="44">
        <f>SUM(J123:J127)</f>
        <v>17134</v>
      </c>
      <c r="K122" s="44">
        <f t="shared" si="24"/>
        <v>17134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58</v>
      </c>
      <c r="F123" s="43">
        <v>58</v>
      </c>
      <c r="G123" s="44">
        <v>165</v>
      </c>
      <c r="H123" s="44">
        <v>0</v>
      </c>
      <c r="I123" s="44">
        <v>10</v>
      </c>
      <c r="J123" s="44">
        <v>233</v>
      </c>
      <c r="K123" s="44">
        <f t="shared" si="24"/>
        <v>233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47</v>
      </c>
      <c r="H124" s="44">
        <v>0</v>
      </c>
      <c r="I124" s="44">
        <v>60</v>
      </c>
      <c r="J124" s="44">
        <v>107</v>
      </c>
      <c r="K124" s="44">
        <f t="shared" si="24"/>
        <v>107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506</v>
      </c>
      <c r="F125" s="43">
        <v>506</v>
      </c>
      <c r="G125" s="44">
        <v>10553</v>
      </c>
      <c r="H125" s="44">
        <v>0</v>
      </c>
      <c r="I125" s="44">
        <v>57</v>
      </c>
      <c r="J125" s="44">
        <v>11116</v>
      </c>
      <c r="K125" s="44">
        <f t="shared" si="24"/>
        <v>11116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5332</v>
      </c>
      <c r="H126" s="44">
        <v>0</v>
      </c>
      <c r="I126" s="44">
        <v>290</v>
      </c>
      <c r="J126" s="44">
        <v>5622</v>
      </c>
      <c r="K126" s="44">
        <f t="shared" si="24"/>
        <v>5622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55</v>
      </c>
      <c r="H127" s="44">
        <v>0</v>
      </c>
      <c r="I127" s="44">
        <v>1</v>
      </c>
      <c r="J127" s="44">
        <v>56</v>
      </c>
      <c r="K127" s="44">
        <f t="shared" si="24"/>
        <v>56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556</v>
      </c>
      <c r="E128" s="43">
        <f t="shared" si="27"/>
        <v>101</v>
      </c>
      <c r="F128" s="43">
        <f t="shared" si="27"/>
        <v>657</v>
      </c>
      <c r="G128" s="44">
        <f t="shared" si="27"/>
        <v>4031</v>
      </c>
      <c r="H128" s="44">
        <f t="shared" si="27"/>
        <v>787</v>
      </c>
      <c r="I128" s="44">
        <f>SUM(I129:I131)</f>
        <v>139</v>
      </c>
      <c r="J128" s="44">
        <f>SUM(J129:J131)</f>
        <v>5614</v>
      </c>
      <c r="K128" s="44">
        <f t="shared" si="24"/>
        <v>5614</v>
      </c>
      <c r="L128" s="98"/>
    </row>
    <row r="129" spans="1:12" ht="14.25" x14ac:dyDescent="0.2">
      <c r="A129" s="118"/>
      <c r="B129" s="109"/>
      <c r="C129" s="121" t="s">
        <v>245</v>
      </c>
      <c r="D129" s="45">
        <v>515</v>
      </c>
      <c r="E129" s="43">
        <v>0</v>
      </c>
      <c r="F129" s="43">
        <v>515</v>
      </c>
      <c r="G129" s="44">
        <v>242</v>
      </c>
      <c r="H129" s="44">
        <v>141</v>
      </c>
      <c r="I129" s="44">
        <v>0</v>
      </c>
      <c r="J129" s="44">
        <v>898</v>
      </c>
      <c r="K129" s="44">
        <f t="shared" si="24"/>
        <v>898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2303</v>
      </c>
      <c r="H130" s="44">
        <v>486</v>
      </c>
      <c r="I130" s="44">
        <v>86</v>
      </c>
      <c r="J130" s="44">
        <v>2875</v>
      </c>
      <c r="K130" s="44">
        <f t="shared" si="24"/>
        <v>2875</v>
      </c>
      <c r="L130" s="98"/>
    </row>
    <row r="131" spans="1:12" ht="14.25" x14ac:dyDescent="0.2">
      <c r="A131" s="118"/>
      <c r="B131" s="109"/>
      <c r="C131" s="108" t="s">
        <v>243</v>
      </c>
      <c r="D131" s="45">
        <v>41</v>
      </c>
      <c r="E131" s="43">
        <v>101</v>
      </c>
      <c r="F131" s="43">
        <v>142</v>
      </c>
      <c r="G131" s="44">
        <v>1486</v>
      </c>
      <c r="H131" s="44">
        <v>160</v>
      </c>
      <c r="I131" s="44">
        <v>53</v>
      </c>
      <c r="J131" s="44">
        <v>1841</v>
      </c>
      <c r="K131" s="44">
        <f t="shared" si="24"/>
        <v>1841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49</v>
      </c>
      <c r="E132" s="43">
        <f t="shared" si="28"/>
        <v>0</v>
      </c>
      <c r="F132" s="43">
        <f t="shared" si="28"/>
        <v>49</v>
      </c>
      <c r="G132" s="44">
        <f t="shared" si="28"/>
        <v>7421</v>
      </c>
      <c r="H132" s="44">
        <f t="shared" si="28"/>
        <v>9</v>
      </c>
      <c r="I132" s="44">
        <f>SUM(I133:I134)</f>
        <v>0</v>
      </c>
      <c r="J132" s="44">
        <f>SUM(J133:J134)</f>
        <v>7479</v>
      </c>
      <c r="K132" s="44">
        <f t="shared" si="24"/>
        <v>7479</v>
      </c>
      <c r="L132" s="98"/>
    </row>
    <row r="133" spans="1:12" ht="14.25" x14ac:dyDescent="0.2">
      <c r="A133" s="116"/>
      <c r="B133" s="109"/>
      <c r="C133" s="121" t="s">
        <v>248</v>
      </c>
      <c r="D133" s="45">
        <v>21</v>
      </c>
      <c r="E133" s="43">
        <v>0</v>
      </c>
      <c r="F133" s="43">
        <v>21</v>
      </c>
      <c r="G133" s="44">
        <v>6317</v>
      </c>
      <c r="H133" s="44">
        <v>0</v>
      </c>
      <c r="I133" s="44">
        <v>0</v>
      </c>
      <c r="J133" s="44">
        <v>6338</v>
      </c>
      <c r="K133" s="44">
        <f t="shared" si="24"/>
        <v>6338</v>
      </c>
      <c r="L133" s="98"/>
    </row>
    <row r="134" spans="1:12" ht="14.25" x14ac:dyDescent="0.2">
      <c r="B134" s="109"/>
      <c r="C134" s="108" t="s">
        <v>243</v>
      </c>
      <c r="D134" s="45">
        <v>28</v>
      </c>
      <c r="E134" s="43">
        <v>0</v>
      </c>
      <c r="F134" s="43">
        <v>28</v>
      </c>
      <c r="G134" s="44">
        <v>1104</v>
      </c>
      <c r="H134" s="44">
        <v>9</v>
      </c>
      <c r="I134" s="44">
        <v>0</v>
      </c>
      <c r="J134" s="44">
        <v>1141</v>
      </c>
      <c r="K134" s="44">
        <f t="shared" si="24"/>
        <v>1141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5</v>
      </c>
      <c r="H135" s="44">
        <f t="shared" si="29"/>
        <v>2</v>
      </c>
      <c r="I135" s="44">
        <f>+I136</f>
        <v>0</v>
      </c>
      <c r="J135" s="44">
        <f>+J136</f>
        <v>7</v>
      </c>
      <c r="K135" s="44">
        <f t="shared" si="24"/>
        <v>7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5</v>
      </c>
      <c r="H136" s="44">
        <v>2</v>
      </c>
      <c r="I136" s="44">
        <v>0</v>
      </c>
      <c r="J136" s="44">
        <v>7</v>
      </c>
      <c r="K136" s="44">
        <f t="shared" si="24"/>
        <v>7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28479</v>
      </c>
      <c r="E138" s="58">
        <v>9691</v>
      </c>
      <c r="F138" s="58">
        <v>38170</v>
      </c>
      <c r="G138" s="59">
        <v>130385</v>
      </c>
      <c r="H138" s="59">
        <v>42849</v>
      </c>
      <c r="I138" s="59">
        <v>4394</v>
      </c>
      <c r="J138" s="59">
        <v>215798</v>
      </c>
      <c r="K138" s="59">
        <f>J138</f>
        <v>215798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1507</v>
      </c>
      <c r="E140" s="46">
        <v>1341</v>
      </c>
      <c r="F140" s="46">
        <v>2848</v>
      </c>
      <c r="G140" s="47">
        <v>106002</v>
      </c>
      <c r="H140" s="47">
        <v>13978</v>
      </c>
      <c r="I140" s="47">
        <v>3345</v>
      </c>
      <c r="J140" s="47">
        <v>126173</v>
      </c>
      <c r="K140" s="47">
        <f>J140</f>
        <v>126173</v>
      </c>
      <c r="L140" s="98"/>
    </row>
    <row r="141" spans="1:12" ht="14.25" x14ac:dyDescent="0.2">
      <c r="A141" s="131"/>
      <c r="B141" s="109"/>
      <c r="C141" s="117" t="s">
        <v>254</v>
      </c>
      <c r="D141" s="45">
        <v>1507</v>
      </c>
      <c r="E141" s="43">
        <v>1341</v>
      </c>
      <c r="F141" s="43">
        <v>2848</v>
      </c>
      <c r="G141" s="44">
        <v>106002</v>
      </c>
      <c r="H141" s="44">
        <v>13978</v>
      </c>
      <c r="I141" s="44">
        <v>3345</v>
      </c>
      <c r="J141" s="44">
        <v>126173</v>
      </c>
      <c r="K141" s="44">
        <f>J141</f>
        <v>126173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26972</v>
      </c>
      <c r="E143" s="46">
        <f t="shared" si="30"/>
        <v>8350</v>
      </c>
      <c r="F143" s="46">
        <f t="shared" si="30"/>
        <v>35322</v>
      </c>
      <c r="G143" s="47">
        <f t="shared" si="30"/>
        <v>24383</v>
      </c>
      <c r="H143" s="47">
        <f t="shared" si="30"/>
        <v>28871</v>
      </c>
      <c r="I143" s="47">
        <f>SUM(I144:I148)</f>
        <v>1049</v>
      </c>
      <c r="J143" s="47">
        <f>SUM(J144:J148)</f>
        <v>89625</v>
      </c>
      <c r="K143" s="47">
        <f t="shared" ref="K143:K148" si="31">J143</f>
        <v>89625</v>
      </c>
      <c r="L143" s="98"/>
    </row>
    <row r="144" spans="1:12" ht="14.25" x14ac:dyDescent="0.2">
      <c r="A144" s="116"/>
      <c r="B144" s="109"/>
      <c r="C144" s="121" t="s">
        <v>257</v>
      </c>
      <c r="D144" s="45">
        <v>29007</v>
      </c>
      <c r="E144" s="43">
        <v>13300</v>
      </c>
      <c r="F144" s="43">
        <v>42307</v>
      </c>
      <c r="G144" s="44">
        <v>114992</v>
      </c>
      <c r="H144" s="44">
        <v>49787</v>
      </c>
      <c r="I144" s="44">
        <v>3915</v>
      </c>
      <c r="J144" s="44">
        <v>211001</v>
      </c>
      <c r="K144" s="44">
        <f t="shared" si="31"/>
        <v>211001</v>
      </c>
      <c r="L144" s="98"/>
    </row>
    <row r="145" spans="1:12" ht="14.25" x14ac:dyDescent="0.2">
      <c r="A145" s="116"/>
      <c r="B145" s="109"/>
      <c r="C145" s="117" t="s">
        <v>258</v>
      </c>
      <c r="D145" s="45">
        <v>-350</v>
      </c>
      <c r="E145" s="43">
        <v>-2124</v>
      </c>
      <c r="F145" s="43">
        <v>-2474</v>
      </c>
      <c r="G145" s="44">
        <v>-4641</v>
      </c>
      <c r="H145" s="44">
        <v>-5201</v>
      </c>
      <c r="I145" s="44">
        <v>-64</v>
      </c>
      <c r="J145" s="44">
        <v>-12380</v>
      </c>
      <c r="K145" s="44">
        <f t="shared" si="31"/>
        <v>-12380</v>
      </c>
      <c r="L145" s="98"/>
    </row>
    <row r="146" spans="1:12" ht="14.25" x14ac:dyDescent="0.2">
      <c r="A146" s="120"/>
      <c r="B146" s="109"/>
      <c r="C146" s="121" t="s">
        <v>259</v>
      </c>
      <c r="D146" s="45">
        <v>-69</v>
      </c>
      <c r="E146" s="43">
        <v>-1909</v>
      </c>
      <c r="F146" s="43">
        <v>-1978</v>
      </c>
      <c r="G146" s="44">
        <v>-5088</v>
      </c>
      <c r="H146" s="44">
        <v>-365</v>
      </c>
      <c r="I146" s="44">
        <v>-10</v>
      </c>
      <c r="J146" s="44">
        <v>-7441</v>
      </c>
      <c r="K146" s="44">
        <f t="shared" si="31"/>
        <v>-7441</v>
      </c>
      <c r="L146" s="98"/>
    </row>
    <row r="147" spans="1:12" ht="14.25" x14ac:dyDescent="0.2">
      <c r="A147" s="118"/>
      <c r="B147" s="109"/>
      <c r="C147" s="117" t="s">
        <v>260</v>
      </c>
      <c r="D147" s="45">
        <v>-714</v>
      </c>
      <c r="E147" s="43">
        <v>-241</v>
      </c>
      <c r="F147" s="43">
        <v>-955</v>
      </c>
      <c r="G147" s="44">
        <v>-2487</v>
      </c>
      <c r="H147" s="44">
        <v>-2170</v>
      </c>
      <c r="I147" s="44">
        <v>-4</v>
      </c>
      <c r="J147" s="44">
        <v>-5616</v>
      </c>
      <c r="K147" s="44">
        <f t="shared" si="31"/>
        <v>-5616</v>
      </c>
      <c r="L147" s="98"/>
    </row>
    <row r="148" spans="1:12" ht="14.25" x14ac:dyDescent="0.2">
      <c r="A148" s="122"/>
      <c r="B148" s="109"/>
      <c r="C148" s="156" t="s">
        <v>261</v>
      </c>
      <c r="D148" s="45">
        <v>-902</v>
      </c>
      <c r="E148" s="43">
        <v>-676</v>
      </c>
      <c r="F148" s="43">
        <v>-1578</v>
      </c>
      <c r="G148" s="44">
        <v>-78393</v>
      </c>
      <c r="H148" s="44">
        <v>-13180</v>
      </c>
      <c r="I148" s="44">
        <v>-2788</v>
      </c>
      <c r="J148" s="44">
        <v>-95939</v>
      </c>
      <c r="K148" s="44">
        <f t="shared" si="31"/>
        <v>-95939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5948</v>
      </c>
      <c r="E150" s="58">
        <f t="shared" si="32"/>
        <v>3076</v>
      </c>
      <c r="F150" s="58">
        <f t="shared" si="32"/>
        <v>6218</v>
      </c>
      <c r="G150" s="59">
        <f t="shared" si="32"/>
        <v>3828</v>
      </c>
      <c r="H150" s="59">
        <f t="shared" si="32"/>
        <v>926</v>
      </c>
      <c r="I150" s="59">
        <f>+I152+I164+I174</f>
        <v>3</v>
      </c>
      <c r="J150" s="59">
        <f>+J152+J164+J174</f>
        <v>10975</v>
      </c>
      <c r="K150" s="59">
        <v>7635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761</v>
      </c>
      <c r="E152" s="46">
        <f t="shared" si="33"/>
        <v>175</v>
      </c>
      <c r="F152" s="46">
        <f t="shared" ref="F152:H152" si="34">SUM(F154:F162)</f>
        <v>936</v>
      </c>
      <c r="G152" s="47">
        <f t="shared" si="34"/>
        <v>2000</v>
      </c>
      <c r="H152" s="47">
        <f t="shared" si="34"/>
        <v>457</v>
      </c>
      <c r="I152" s="47">
        <f>SUM(I154:I162)</f>
        <v>3</v>
      </c>
      <c r="J152" s="47">
        <f>SUM(J154:J162)</f>
        <v>3396</v>
      </c>
      <c r="K152" s="47">
        <f>J152</f>
        <v>3396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335</v>
      </c>
      <c r="E154" s="43">
        <v>13</v>
      </c>
      <c r="F154" s="43">
        <v>348</v>
      </c>
      <c r="G154" s="44">
        <v>40</v>
      </c>
      <c r="H154" s="44">
        <v>8</v>
      </c>
      <c r="I154" s="44">
        <v>0</v>
      </c>
      <c r="J154" s="44">
        <v>396</v>
      </c>
      <c r="K154" s="44">
        <f>J154</f>
        <v>396</v>
      </c>
      <c r="L154" s="98"/>
    </row>
    <row r="155" spans="1:12" ht="15" x14ac:dyDescent="0.25">
      <c r="B155" s="107"/>
      <c r="C155" s="108" t="s">
        <v>265</v>
      </c>
      <c r="D155" s="45">
        <v>0</v>
      </c>
      <c r="E155" s="43">
        <v>0</v>
      </c>
      <c r="F155" s="43">
        <v>0</v>
      </c>
      <c r="G155" s="44">
        <v>97</v>
      </c>
      <c r="H155" s="44">
        <v>3</v>
      </c>
      <c r="I155" s="44">
        <v>0</v>
      </c>
      <c r="J155" s="44">
        <v>100</v>
      </c>
      <c r="K155" s="44">
        <f t="shared" ref="K155:K157" si="35">J155</f>
        <v>100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13</v>
      </c>
      <c r="H156" s="44">
        <v>232</v>
      </c>
      <c r="I156" s="44">
        <v>0</v>
      </c>
      <c r="J156" s="44">
        <v>245</v>
      </c>
      <c r="K156" s="44">
        <f t="shared" si="35"/>
        <v>245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6</v>
      </c>
      <c r="H157" s="44">
        <v>0</v>
      </c>
      <c r="I157" s="44">
        <v>0</v>
      </c>
      <c r="J157" s="44">
        <v>6</v>
      </c>
      <c r="K157" s="44">
        <f t="shared" si="35"/>
        <v>6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110</v>
      </c>
      <c r="E159" s="43">
        <v>72</v>
      </c>
      <c r="F159" s="43">
        <v>182</v>
      </c>
      <c r="G159" s="44">
        <v>1330</v>
      </c>
      <c r="H159" s="44">
        <v>82</v>
      </c>
      <c r="I159" s="44">
        <v>0</v>
      </c>
      <c r="J159" s="44">
        <v>1594</v>
      </c>
      <c r="K159" s="44">
        <f>J159</f>
        <v>1594</v>
      </c>
      <c r="L159" s="98"/>
    </row>
    <row r="160" spans="1:12" ht="15" x14ac:dyDescent="0.25">
      <c r="A160" s="105"/>
      <c r="B160" s="107"/>
      <c r="C160" s="157" t="s">
        <v>270</v>
      </c>
      <c r="D160" s="45">
        <v>161</v>
      </c>
      <c r="E160" s="43">
        <v>22</v>
      </c>
      <c r="F160" s="43">
        <v>183</v>
      </c>
      <c r="G160" s="44">
        <v>511</v>
      </c>
      <c r="H160" s="44">
        <v>129</v>
      </c>
      <c r="I160" s="44">
        <v>3</v>
      </c>
      <c r="J160" s="44">
        <v>826</v>
      </c>
      <c r="K160" s="44">
        <f t="shared" ref="K160:K162" si="36">J160</f>
        <v>826</v>
      </c>
      <c r="L160" s="98"/>
    </row>
    <row r="161" spans="1:12" ht="15" x14ac:dyDescent="0.25">
      <c r="B161" s="107"/>
      <c r="C161" s="157" t="s">
        <v>271</v>
      </c>
      <c r="D161" s="45">
        <v>155</v>
      </c>
      <c r="E161" s="43">
        <v>68</v>
      </c>
      <c r="F161" s="43">
        <v>223</v>
      </c>
      <c r="G161" s="44">
        <v>3</v>
      </c>
      <c r="H161" s="44">
        <v>3</v>
      </c>
      <c r="I161" s="44">
        <v>0</v>
      </c>
      <c r="J161" s="44">
        <v>229</v>
      </c>
      <c r="K161" s="44">
        <f t="shared" si="36"/>
        <v>229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1163</v>
      </c>
      <c r="E164" s="46">
        <f t="shared" si="37"/>
        <v>2427</v>
      </c>
      <c r="F164" s="46">
        <f t="shared" si="37"/>
        <v>3590</v>
      </c>
      <c r="G164" s="47">
        <f t="shared" si="37"/>
        <v>399</v>
      </c>
      <c r="H164" s="47">
        <f t="shared" si="37"/>
        <v>250</v>
      </c>
      <c r="I164" s="47">
        <f>SUM(I165:I172)</f>
        <v>0</v>
      </c>
      <c r="J164" s="47">
        <f>SUM(J165:J172)</f>
        <v>4239</v>
      </c>
      <c r="K164" s="47">
        <f>J164</f>
        <v>4239</v>
      </c>
      <c r="L164" s="98"/>
    </row>
    <row r="165" spans="1:12" ht="15" x14ac:dyDescent="0.25">
      <c r="A165" s="105"/>
      <c r="B165" s="107"/>
      <c r="C165" s="140" t="s">
        <v>352</v>
      </c>
      <c r="D165" s="45">
        <v>519</v>
      </c>
      <c r="E165" s="43">
        <v>2302</v>
      </c>
      <c r="F165" s="43">
        <v>2821</v>
      </c>
      <c r="G165" s="44">
        <v>0</v>
      </c>
      <c r="H165" s="44">
        <v>0</v>
      </c>
      <c r="I165" s="44">
        <v>0</v>
      </c>
      <c r="J165" s="44">
        <v>2821</v>
      </c>
      <c r="K165" s="44">
        <f>J165</f>
        <v>2821</v>
      </c>
      <c r="L165" s="98"/>
    </row>
    <row r="166" spans="1:12" ht="15" x14ac:dyDescent="0.25">
      <c r="A166" s="131"/>
      <c r="B166" s="107"/>
      <c r="C166" s="140" t="s">
        <v>272</v>
      </c>
      <c r="D166" s="45">
        <v>329</v>
      </c>
      <c r="E166" s="43">
        <v>0</v>
      </c>
      <c r="F166" s="43">
        <v>329</v>
      </c>
      <c r="G166" s="44">
        <v>0</v>
      </c>
      <c r="H166" s="44">
        <v>0</v>
      </c>
      <c r="I166" s="44">
        <v>0</v>
      </c>
      <c r="J166" s="44">
        <v>329</v>
      </c>
      <c r="K166" s="44">
        <f t="shared" ref="K166:K172" si="38">J166</f>
        <v>329</v>
      </c>
      <c r="L166" s="98"/>
    </row>
    <row r="167" spans="1:12" ht="15" x14ac:dyDescent="0.25">
      <c r="A167" s="105"/>
      <c r="B167" s="107"/>
      <c r="C167" s="140" t="s">
        <v>353</v>
      </c>
      <c r="D167" s="45">
        <v>11</v>
      </c>
      <c r="E167" s="43">
        <v>1</v>
      </c>
      <c r="F167" s="43">
        <v>12</v>
      </c>
      <c r="G167" s="44">
        <v>58</v>
      </c>
      <c r="H167" s="44">
        <v>0</v>
      </c>
      <c r="I167" s="44">
        <v>0</v>
      </c>
      <c r="J167" s="44">
        <v>70</v>
      </c>
      <c r="K167" s="44">
        <f t="shared" si="38"/>
        <v>70</v>
      </c>
      <c r="L167" s="98"/>
    </row>
    <row r="168" spans="1:12" ht="15" x14ac:dyDescent="0.25">
      <c r="A168" s="105"/>
      <c r="B168" s="107"/>
      <c r="C168" s="140" t="s">
        <v>322</v>
      </c>
      <c r="D168" s="45">
        <v>43</v>
      </c>
      <c r="E168" s="43">
        <v>0</v>
      </c>
      <c r="F168" s="43">
        <v>43</v>
      </c>
      <c r="G168" s="44">
        <v>0</v>
      </c>
      <c r="H168" s="44">
        <v>0</v>
      </c>
      <c r="I168" s="44">
        <v>0</v>
      </c>
      <c r="J168" s="44">
        <v>43</v>
      </c>
      <c r="K168" s="44">
        <f t="shared" si="38"/>
        <v>43</v>
      </c>
      <c r="L168" s="98"/>
    </row>
    <row r="169" spans="1:12" ht="15" x14ac:dyDescent="0.25">
      <c r="A169" s="116"/>
      <c r="B169" s="107"/>
      <c r="C169" s="140" t="s">
        <v>354</v>
      </c>
      <c r="D169" s="45">
        <v>202</v>
      </c>
      <c r="E169" s="43">
        <v>124</v>
      </c>
      <c r="F169" s="43">
        <v>326</v>
      </c>
      <c r="G169" s="44">
        <v>259</v>
      </c>
      <c r="H169" s="44">
        <v>4</v>
      </c>
      <c r="I169" s="44">
        <v>0</v>
      </c>
      <c r="J169" s="44">
        <v>589</v>
      </c>
      <c r="K169" s="44">
        <f t="shared" si="38"/>
        <v>589</v>
      </c>
      <c r="L169" s="98"/>
    </row>
    <row r="170" spans="1:12" ht="15" x14ac:dyDescent="0.25">
      <c r="A170" s="120"/>
      <c r="B170" s="107"/>
      <c r="C170" s="140" t="s">
        <v>273</v>
      </c>
      <c r="D170" s="45">
        <v>0</v>
      </c>
      <c r="E170" s="43">
        <v>0</v>
      </c>
      <c r="F170" s="43">
        <v>0</v>
      </c>
      <c r="G170" s="44">
        <v>86</v>
      </c>
      <c r="H170" s="44">
        <v>3</v>
      </c>
      <c r="I170" s="44">
        <v>0</v>
      </c>
      <c r="J170" s="44">
        <v>89</v>
      </c>
      <c r="K170" s="44">
        <f t="shared" si="38"/>
        <v>89</v>
      </c>
      <c r="L170" s="98"/>
    </row>
    <row r="171" spans="1:12" ht="15" x14ac:dyDescent="0.25">
      <c r="A171" s="118"/>
      <c r="B171" s="107"/>
      <c r="C171" s="140" t="s">
        <v>274</v>
      </c>
      <c r="D171" s="45">
        <v>59</v>
      </c>
      <c r="E171" s="43">
        <v>0</v>
      </c>
      <c r="F171" s="43">
        <v>59</v>
      </c>
      <c r="G171" s="44">
        <v>0</v>
      </c>
      <c r="H171" s="44">
        <v>0</v>
      </c>
      <c r="I171" s="44">
        <v>0</v>
      </c>
      <c r="J171" s="44">
        <v>59</v>
      </c>
      <c r="K171" s="44">
        <f t="shared" si="38"/>
        <v>59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-4</v>
      </c>
      <c r="H172" s="44">
        <v>243</v>
      </c>
      <c r="I172" s="44">
        <v>0</v>
      </c>
      <c r="J172" s="44">
        <v>239</v>
      </c>
      <c r="K172" s="44">
        <f t="shared" si="38"/>
        <v>239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4024</v>
      </c>
      <c r="E174" s="58">
        <f t="shared" si="39"/>
        <v>474</v>
      </c>
      <c r="F174" s="58">
        <f t="shared" si="39"/>
        <v>1692</v>
      </c>
      <c r="G174" s="59">
        <f t="shared" si="39"/>
        <v>1429</v>
      </c>
      <c r="H174" s="59">
        <f t="shared" si="39"/>
        <v>219</v>
      </c>
      <c r="I174" s="59">
        <f>SUM(I175:I178)</f>
        <v>0</v>
      </c>
      <c r="J174" s="59">
        <f>SUM(J175:J178)</f>
        <v>3340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2740</v>
      </c>
      <c r="E175" s="45">
        <v>66</v>
      </c>
      <c r="F175" s="45">
        <v>0</v>
      </c>
      <c r="G175" s="44">
        <v>225</v>
      </c>
      <c r="H175" s="44">
        <v>72</v>
      </c>
      <c r="I175" s="44">
        <v>0</v>
      </c>
      <c r="J175" s="44">
        <v>297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1189</v>
      </c>
      <c r="E176" s="43">
        <v>404</v>
      </c>
      <c r="F176" s="43">
        <v>1593</v>
      </c>
      <c r="G176" s="44">
        <v>0</v>
      </c>
      <c r="H176" s="44">
        <v>147</v>
      </c>
      <c r="I176" s="44">
        <v>0</v>
      </c>
      <c r="J176" s="44">
        <v>1740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66</v>
      </c>
      <c r="E177" s="43">
        <v>4</v>
      </c>
      <c r="F177" s="43">
        <v>70</v>
      </c>
      <c r="G177" s="44">
        <v>1204</v>
      </c>
      <c r="H177" s="44">
        <v>0</v>
      </c>
      <c r="I177" s="44">
        <v>0</v>
      </c>
      <c r="J177" s="44">
        <v>1274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29</v>
      </c>
      <c r="E178" s="43">
        <v>0</v>
      </c>
      <c r="F178" s="43">
        <v>29</v>
      </c>
      <c r="G178" s="44">
        <v>0</v>
      </c>
      <c r="H178" s="44">
        <v>0</v>
      </c>
      <c r="I178" s="44">
        <v>0</v>
      </c>
      <c r="J178" s="44">
        <v>29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4084</v>
      </c>
      <c r="E180" s="58">
        <f t="shared" si="40"/>
        <v>2699</v>
      </c>
      <c r="F180" s="58">
        <f t="shared" ref="F180:H180" si="41">SUM(F181:F187)</f>
        <v>6783</v>
      </c>
      <c r="G180" s="59">
        <f t="shared" si="41"/>
        <v>10530</v>
      </c>
      <c r="H180" s="59">
        <f t="shared" si="41"/>
        <v>5648</v>
      </c>
      <c r="I180" s="59">
        <f>SUM(I181:I187)</f>
        <v>157</v>
      </c>
      <c r="J180" s="59">
        <f>SUM(J181:J187)</f>
        <v>23118</v>
      </c>
      <c r="K180" s="59">
        <f>J180</f>
        <v>23118</v>
      </c>
      <c r="L180" s="98"/>
    </row>
    <row r="181" spans="1:12" ht="15" x14ac:dyDescent="0.25">
      <c r="A181" s="131"/>
      <c r="B181" s="107"/>
      <c r="C181" s="117" t="s">
        <v>277</v>
      </c>
      <c r="D181" s="45">
        <v>3852</v>
      </c>
      <c r="E181" s="43">
        <v>1637</v>
      </c>
      <c r="F181" s="43">
        <v>5489</v>
      </c>
      <c r="G181" s="44">
        <v>5122</v>
      </c>
      <c r="H181" s="44">
        <v>5230</v>
      </c>
      <c r="I181" s="44">
        <v>119</v>
      </c>
      <c r="J181" s="44">
        <v>15960</v>
      </c>
      <c r="K181" s="44">
        <f>J181</f>
        <v>15960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618</v>
      </c>
      <c r="F182" s="43">
        <v>618</v>
      </c>
      <c r="G182" s="44">
        <v>44</v>
      </c>
      <c r="H182" s="44">
        <v>225</v>
      </c>
      <c r="I182" s="44">
        <v>0</v>
      </c>
      <c r="J182" s="44">
        <v>887</v>
      </c>
      <c r="K182" s="44">
        <f t="shared" ref="K182:K187" si="42">J182</f>
        <v>887</v>
      </c>
      <c r="L182" s="98"/>
    </row>
    <row r="183" spans="1:12" ht="15" x14ac:dyDescent="0.25">
      <c r="A183" s="105"/>
      <c r="B183" s="107"/>
      <c r="C183" s="117" t="s">
        <v>279</v>
      </c>
      <c r="D183" s="45">
        <v>-23</v>
      </c>
      <c r="E183" s="43">
        <v>-926</v>
      </c>
      <c r="F183" s="43">
        <v>-949</v>
      </c>
      <c r="G183" s="44">
        <v>-138</v>
      </c>
      <c r="H183" s="44">
        <v>-66</v>
      </c>
      <c r="I183" s="44">
        <v>-16</v>
      </c>
      <c r="J183" s="44">
        <v>-1169</v>
      </c>
      <c r="K183" s="44">
        <f t="shared" si="42"/>
        <v>-1169</v>
      </c>
      <c r="L183" s="98"/>
    </row>
    <row r="184" spans="1:12" ht="15" x14ac:dyDescent="0.25">
      <c r="A184" s="116"/>
      <c r="B184" s="107"/>
      <c r="C184" s="117" t="s">
        <v>280</v>
      </c>
      <c r="D184" s="45">
        <v>186</v>
      </c>
      <c r="E184" s="43">
        <v>79</v>
      </c>
      <c r="F184" s="43">
        <v>265</v>
      </c>
      <c r="G184" s="44">
        <v>452</v>
      </c>
      <c r="H184" s="44">
        <v>121</v>
      </c>
      <c r="I184" s="44">
        <v>44</v>
      </c>
      <c r="J184" s="44">
        <v>882</v>
      </c>
      <c r="K184" s="44">
        <f t="shared" si="42"/>
        <v>882</v>
      </c>
      <c r="L184" s="98"/>
    </row>
    <row r="185" spans="1:12" ht="15" x14ac:dyDescent="0.25">
      <c r="A185" s="116"/>
      <c r="B185" s="107"/>
      <c r="C185" s="117" t="s">
        <v>281</v>
      </c>
      <c r="D185" s="45">
        <v>32</v>
      </c>
      <c r="E185" s="43">
        <v>1266</v>
      </c>
      <c r="F185" s="43">
        <v>1298</v>
      </c>
      <c r="G185" s="44">
        <v>4931</v>
      </c>
      <c r="H185" s="44">
        <v>34</v>
      </c>
      <c r="I185" s="44">
        <v>0</v>
      </c>
      <c r="J185" s="44">
        <v>6263</v>
      </c>
      <c r="K185" s="44">
        <f t="shared" si="42"/>
        <v>6263</v>
      </c>
      <c r="L185" s="98"/>
    </row>
    <row r="186" spans="1:12" ht="15" x14ac:dyDescent="0.25">
      <c r="A186" s="120"/>
      <c r="B186" s="107"/>
      <c r="C186" s="117" t="s">
        <v>325</v>
      </c>
      <c r="D186" s="45">
        <v>37</v>
      </c>
      <c r="E186" s="43">
        <v>25</v>
      </c>
      <c r="F186" s="43">
        <v>62</v>
      </c>
      <c r="G186" s="44">
        <v>119</v>
      </c>
      <c r="H186" s="44">
        <v>106</v>
      </c>
      <c r="I186" s="44">
        <v>10</v>
      </c>
      <c r="J186" s="44">
        <v>297</v>
      </c>
      <c r="K186" s="44">
        <f t="shared" si="42"/>
        <v>297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-2</v>
      </c>
      <c r="I187" s="44">
        <v>0</v>
      </c>
      <c r="J187" s="44">
        <v>-2</v>
      </c>
      <c r="K187" s="44">
        <f t="shared" si="42"/>
        <v>-2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4</v>
      </c>
      <c r="F189" s="58">
        <v>4</v>
      </c>
      <c r="G189" s="59">
        <v>-16</v>
      </c>
      <c r="H189" s="59">
        <v>-48</v>
      </c>
      <c r="I189" s="59">
        <v>0</v>
      </c>
      <c r="J189" s="59">
        <v>-60</v>
      </c>
      <c r="K189" s="59">
        <f>J189</f>
        <v>-60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8</v>
      </c>
      <c r="E191" s="58">
        <v>3</v>
      </c>
      <c r="F191" s="58">
        <v>11</v>
      </c>
      <c r="G191" s="59">
        <v>0</v>
      </c>
      <c r="H191" s="59">
        <v>0</v>
      </c>
      <c r="I191" s="59">
        <v>0</v>
      </c>
      <c r="J191" s="59">
        <v>11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156</v>
      </c>
      <c r="E193" s="58">
        <f t="shared" si="43"/>
        <v>91</v>
      </c>
      <c r="F193" s="58">
        <f t="shared" si="43"/>
        <v>247</v>
      </c>
      <c r="G193" s="59">
        <f t="shared" si="43"/>
        <v>90</v>
      </c>
      <c r="H193" s="59">
        <f t="shared" si="43"/>
        <v>519</v>
      </c>
      <c r="I193" s="59">
        <f>SUM(I194:I197)</f>
        <v>-41</v>
      </c>
      <c r="J193" s="59">
        <f>SUM(J194:J197)</f>
        <v>815</v>
      </c>
      <c r="K193" s="59">
        <f>J193</f>
        <v>815</v>
      </c>
      <c r="L193" s="98"/>
    </row>
    <row r="194" spans="2:12" ht="14.25" x14ac:dyDescent="0.2">
      <c r="B194" s="109"/>
      <c r="C194" s="117" t="s">
        <v>286</v>
      </c>
      <c r="D194" s="45">
        <v>188</v>
      </c>
      <c r="E194" s="43">
        <v>382</v>
      </c>
      <c r="F194" s="43">
        <v>570</v>
      </c>
      <c r="G194" s="44">
        <v>115</v>
      </c>
      <c r="H194" s="44">
        <v>701</v>
      </c>
      <c r="I194" s="44">
        <v>3</v>
      </c>
      <c r="J194" s="44">
        <v>1389</v>
      </c>
      <c r="K194" s="44">
        <f>J194</f>
        <v>1389</v>
      </c>
      <c r="L194" s="98"/>
    </row>
    <row r="195" spans="2:12" ht="14.25" x14ac:dyDescent="0.2">
      <c r="B195" s="109"/>
      <c r="C195" s="121" t="s">
        <v>287</v>
      </c>
      <c r="D195" s="45">
        <v>-35</v>
      </c>
      <c r="E195" s="43">
        <v>-292</v>
      </c>
      <c r="F195" s="43">
        <v>-327</v>
      </c>
      <c r="G195" s="44">
        <v>-25</v>
      </c>
      <c r="H195" s="44">
        <v>-182</v>
      </c>
      <c r="I195" s="44">
        <v>-44</v>
      </c>
      <c r="J195" s="44">
        <v>-578</v>
      </c>
      <c r="K195" s="44">
        <f t="shared" ref="K195:K197" si="44">J195</f>
        <v>-578</v>
      </c>
      <c r="L195" s="98"/>
    </row>
    <row r="196" spans="2:12" ht="14.25" x14ac:dyDescent="0.2">
      <c r="B196" s="109"/>
      <c r="C196" s="117" t="s">
        <v>288</v>
      </c>
      <c r="D196" s="45">
        <v>3</v>
      </c>
      <c r="E196" s="43">
        <v>1</v>
      </c>
      <c r="F196" s="43">
        <v>4</v>
      </c>
      <c r="G196" s="44">
        <v>0</v>
      </c>
      <c r="H196" s="44">
        <v>0</v>
      </c>
      <c r="I196" s="44">
        <v>0</v>
      </c>
      <c r="J196" s="44">
        <v>4</v>
      </c>
      <c r="K196" s="44">
        <f t="shared" si="44"/>
        <v>4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245" priority="8" stopIfTrue="1" operator="notEqual">
      <formula>SUM(D32:D36)</formula>
    </cfRule>
  </conditionalFormatting>
  <conditionalFormatting sqref="D11:K11">
    <cfRule type="cellIs" dxfId="244" priority="5" stopIfTrue="1" operator="notEqual">
      <formula>D12+#REF!+D13+D14</formula>
    </cfRule>
  </conditionalFormatting>
  <conditionalFormatting sqref="D16:K16">
    <cfRule type="cellIs" dxfId="243" priority="3" stopIfTrue="1" operator="notEqual">
      <formula>D17+D20</formula>
    </cfRule>
  </conditionalFormatting>
  <conditionalFormatting sqref="D38:K38">
    <cfRule type="cellIs" dxfId="242" priority="1" stopIfTrue="1" operator="notEqual">
      <formula>SUM(D40:D44)</formula>
    </cfRule>
  </conditionalFormatting>
  <conditionalFormatting sqref="D48:K48">
    <cfRule type="cellIs" dxfId="241" priority="15" stopIfTrue="1" operator="notEqual">
      <formula>SUM(D49:D53)</formula>
    </cfRule>
  </conditionalFormatting>
  <conditionalFormatting sqref="D59:K59">
    <cfRule type="cellIs" dxfId="240" priority="21" stopIfTrue="1" operator="notEqual">
      <formula>D61+D68+D70</formula>
    </cfRule>
  </conditionalFormatting>
  <conditionalFormatting sqref="D91:K91">
    <cfRule type="cellIs" dxfId="239" priority="16" stopIfTrue="1" operator="notEqual">
      <formula>D92+D93+D94+D95+D96</formula>
    </cfRule>
  </conditionalFormatting>
  <conditionalFormatting sqref="D98:K98">
    <cfRule type="cellIs" dxfId="238" priority="14" stopIfTrue="1" operator="notEqual">
      <formula>SUM(D99:D104)</formula>
    </cfRule>
  </conditionalFormatting>
  <conditionalFormatting sqref="D106:K106">
    <cfRule type="cellIs" dxfId="237" priority="10" stopIfTrue="1" operator="notEqual">
      <formula>D107+D108+D109+D110+D111</formula>
    </cfRule>
  </conditionalFormatting>
  <conditionalFormatting sqref="D113:K113">
    <cfRule type="cellIs" dxfId="236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235" priority="7" stopIfTrue="1" operator="notEqual">
      <formula>SUM(D116:D119)</formula>
    </cfRule>
  </conditionalFormatting>
  <conditionalFormatting sqref="D143:K143">
    <cfRule type="cellIs" dxfId="234" priority="6" stopIfTrue="1" operator="notEqual">
      <formula>SUM(D144:D148)</formula>
    </cfRule>
  </conditionalFormatting>
  <conditionalFormatting sqref="D152:K152">
    <cfRule type="cellIs" dxfId="233" priority="9" stopIfTrue="1" operator="notEqual">
      <formula>SUM(D153:D162)</formula>
    </cfRule>
  </conditionalFormatting>
  <conditionalFormatting sqref="D164:K164">
    <cfRule type="cellIs" dxfId="232" priority="19" stopIfTrue="1" operator="notEqual">
      <formula>SUM(D165:D172)</formula>
    </cfRule>
  </conditionalFormatting>
  <conditionalFormatting sqref="D180:K180">
    <cfRule type="cellIs" dxfId="231" priority="18" stopIfTrue="1" operator="notEqual">
      <formula>SUM(D181:D187)</formula>
    </cfRule>
  </conditionalFormatting>
  <conditionalFormatting sqref="D189:K191">
    <cfRule type="cellIs" dxfId="230" priority="22" stopIfTrue="1" operator="notEqual">
      <formula>#REF!+#REF!</formula>
    </cfRule>
  </conditionalFormatting>
  <conditionalFormatting sqref="D193:K193">
    <cfRule type="cellIs" dxfId="229" priority="11" stopIfTrue="1" operator="notEqual">
      <formula>D194+D195+D196+D197</formula>
    </cfRule>
  </conditionalFormatting>
  <conditionalFormatting sqref="J28:K28">
    <cfRule type="cellIs" dxfId="228" priority="4" stopIfTrue="1" operator="notEqual">
      <formula>J30+J38</formula>
    </cfRule>
  </conditionalFormatting>
  <conditionalFormatting sqref="K30">
    <cfRule type="cellIs" dxfId="227" priority="2" stopIfTrue="1" operator="notEqual">
      <formula>SUM(K32:K36)</formula>
    </cfRule>
  </conditionalFormatting>
  <hyperlinks>
    <hyperlink ref="K5" location="Índice!A1" display="índice" xr:uid="{00000000-0004-0000-0F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370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29007</v>
      </c>
      <c r="E11" s="200">
        <v>13300</v>
      </c>
      <c r="F11" s="200">
        <v>42307</v>
      </c>
      <c r="G11" s="201">
        <v>114992</v>
      </c>
      <c r="H11" s="201">
        <v>49787</v>
      </c>
      <c r="I11" s="201">
        <v>3915</v>
      </c>
      <c r="J11" s="202">
        <v>211001</v>
      </c>
      <c r="K11" s="201">
        <f>J11</f>
        <v>211001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350</v>
      </c>
      <c r="E13" s="46">
        <f t="shared" si="0"/>
        <v>2124</v>
      </c>
      <c r="F13" s="46">
        <f t="shared" si="0"/>
        <v>2474</v>
      </c>
      <c r="G13" s="47">
        <f t="shared" si="0"/>
        <v>4641</v>
      </c>
      <c r="H13" s="47">
        <f t="shared" si="0"/>
        <v>5201</v>
      </c>
      <c r="I13" s="47">
        <f t="shared" si="0"/>
        <v>64</v>
      </c>
      <c r="J13" s="48">
        <f>SUM(J14:J20)</f>
        <v>12380</v>
      </c>
      <c r="K13" s="47">
        <f>J13</f>
        <v>12380</v>
      </c>
    </row>
    <row r="14" spans="1:11" ht="15" x14ac:dyDescent="0.25">
      <c r="A14" s="79"/>
      <c r="B14" s="11"/>
      <c r="C14" s="18" t="s">
        <v>10</v>
      </c>
      <c r="D14" s="43">
        <v>72</v>
      </c>
      <c r="E14" s="43">
        <v>85</v>
      </c>
      <c r="F14" s="43">
        <v>157</v>
      </c>
      <c r="G14" s="44">
        <v>27</v>
      </c>
      <c r="H14" s="44">
        <v>120</v>
      </c>
      <c r="I14" s="44">
        <v>0</v>
      </c>
      <c r="J14" s="45">
        <v>304</v>
      </c>
      <c r="K14" s="44">
        <f>J14</f>
        <v>304</v>
      </c>
    </row>
    <row r="15" spans="1:11" ht="15" x14ac:dyDescent="0.25">
      <c r="A15" s="79"/>
      <c r="B15" s="11"/>
      <c r="C15" s="18" t="s">
        <v>11</v>
      </c>
      <c r="D15" s="43">
        <v>155</v>
      </c>
      <c r="E15" s="43">
        <v>1135</v>
      </c>
      <c r="F15" s="43">
        <v>1290</v>
      </c>
      <c r="G15" s="44">
        <v>1957</v>
      </c>
      <c r="H15" s="44">
        <v>4183</v>
      </c>
      <c r="I15" s="44">
        <v>0</v>
      </c>
      <c r="J15" s="45">
        <v>7430</v>
      </c>
      <c r="K15" s="44">
        <f t="shared" ref="K15:K20" si="1">J15</f>
        <v>7430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1332</v>
      </c>
      <c r="H16" s="44">
        <v>0</v>
      </c>
      <c r="I16" s="44">
        <v>48</v>
      </c>
      <c r="J16" s="45">
        <v>1380</v>
      </c>
      <c r="K16" s="44">
        <f t="shared" si="1"/>
        <v>1380</v>
      </c>
    </row>
    <row r="17" spans="1:12" ht="15" x14ac:dyDescent="0.25">
      <c r="A17" s="77"/>
      <c r="B17" s="11"/>
      <c r="C17" s="19" t="s">
        <v>13</v>
      </c>
      <c r="D17" s="43">
        <v>89</v>
      </c>
      <c r="E17" s="43">
        <v>635</v>
      </c>
      <c r="F17" s="43">
        <v>724</v>
      </c>
      <c r="G17" s="44">
        <v>642</v>
      </c>
      <c r="H17" s="44">
        <v>-164</v>
      </c>
      <c r="I17" s="44">
        <v>0</v>
      </c>
      <c r="J17" s="45">
        <v>1202</v>
      </c>
      <c r="K17" s="44">
        <f t="shared" si="1"/>
        <v>1202</v>
      </c>
    </row>
    <row r="18" spans="1:12" ht="15" x14ac:dyDescent="0.25">
      <c r="A18" s="79"/>
      <c r="B18" s="11"/>
      <c r="C18" s="19" t="s">
        <v>14</v>
      </c>
      <c r="D18" s="43">
        <v>0</v>
      </c>
      <c r="E18" s="43">
        <v>139</v>
      </c>
      <c r="F18" s="43">
        <v>139</v>
      </c>
      <c r="G18" s="44">
        <v>87</v>
      </c>
      <c r="H18" s="44">
        <v>144</v>
      </c>
      <c r="I18" s="44">
        <v>5</v>
      </c>
      <c r="J18" s="45">
        <v>375</v>
      </c>
      <c r="K18" s="44">
        <f t="shared" si="1"/>
        <v>375</v>
      </c>
    </row>
    <row r="19" spans="1:12" ht="15" x14ac:dyDescent="0.25">
      <c r="A19" s="84"/>
      <c r="B19" s="11"/>
      <c r="C19" s="18" t="s">
        <v>15</v>
      </c>
      <c r="D19" s="43">
        <v>1</v>
      </c>
      <c r="E19" s="43">
        <v>14</v>
      </c>
      <c r="F19" s="43">
        <v>15</v>
      </c>
      <c r="G19" s="44">
        <v>68</v>
      </c>
      <c r="H19" s="44">
        <v>623</v>
      </c>
      <c r="I19" s="44">
        <v>0</v>
      </c>
      <c r="J19" s="45">
        <v>706</v>
      </c>
      <c r="K19" s="44">
        <f t="shared" si="1"/>
        <v>706</v>
      </c>
    </row>
    <row r="20" spans="1:12" ht="15" x14ac:dyDescent="0.25">
      <c r="A20" s="77"/>
      <c r="B20" s="11"/>
      <c r="C20" s="18" t="s">
        <v>17</v>
      </c>
      <c r="D20" s="43">
        <v>33</v>
      </c>
      <c r="E20" s="43">
        <v>116</v>
      </c>
      <c r="F20" s="43">
        <v>149</v>
      </c>
      <c r="G20" s="44">
        <v>528</v>
      </c>
      <c r="H20" s="44">
        <v>295</v>
      </c>
      <c r="I20" s="44">
        <v>11</v>
      </c>
      <c r="J20" s="45">
        <v>983</v>
      </c>
      <c r="K20" s="44">
        <f t="shared" si="1"/>
        <v>983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69</v>
      </c>
      <c r="E22" s="46">
        <f t="shared" si="2"/>
        <v>1909</v>
      </c>
      <c r="F22" s="46">
        <f t="shared" si="2"/>
        <v>1978</v>
      </c>
      <c r="G22" s="47">
        <f t="shared" si="2"/>
        <v>5088</v>
      </c>
      <c r="H22" s="47">
        <f t="shared" si="2"/>
        <v>365</v>
      </c>
      <c r="I22" s="47">
        <f t="shared" si="2"/>
        <v>10</v>
      </c>
      <c r="J22" s="48">
        <f>SUM(J23:J26)</f>
        <v>7441</v>
      </c>
      <c r="K22" s="47">
        <f>J22</f>
        <v>7441</v>
      </c>
    </row>
    <row r="23" spans="1:12" ht="15" x14ac:dyDescent="0.25">
      <c r="A23" s="85"/>
      <c r="B23" s="11"/>
      <c r="C23" s="18" t="s">
        <v>20</v>
      </c>
      <c r="D23" s="43">
        <v>32</v>
      </c>
      <c r="E23" s="43">
        <v>1266</v>
      </c>
      <c r="F23" s="43">
        <v>1298</v>
      </c>
      <c r="G23" s="44">
        <v>4925</v>
      </c>
      <c r="H23" s="44">
        <v>34</v>
      </c>
      <c r="I23" s="44">
        <v>0</v>
      </c>
      <c r="J23" s="45">
        <v>6257</v>
      </c>
      <c r="K23" s="44">
        <f t="shared" ref="K23:K26" si="3">J23</f>
        <v>6257</v>
      </c>
    </row>
    <row r="24" spans="1:12" ht="15" x14ac:dyDescent="0.25">
      <c r="B24" s="11"/>
      <c r="C24" s="18" t="s">
        <v>21</v>
      </c>
      <c r="D24" s="43">
        <v>37</v>
      </c>
      <c r="E24" s="43">
        <v>25</v>
      </c>
      <c r="F24" s="43">
        <v>62</v>
      </c>
      <c r="G24" s="44">
        <v>119</v>
      </c>
      <c r="H24" s="44">
        <v>106</v>
      </c>
      <c r="I24" s="44">
        <v>10</v>
      </c>
      <c r="J24" s="45">
        <v>297</v>
      </c>
      <c r="K24" s="44">
        <f t="shared" si="3"/>
        <v>297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225</v>
      </c>
      <c r="I25" s="44">
        <v>0</v>
      </c>
      <c r="J25" s="45">
        <v>225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618</v>
      </c>
      <c r="F26" s="43">
        <v>618</v>
      </c>
      <c r="G26" s="44">
        <v>44</v>
      </c>
      <c r="H26" s="44">
        <v>0</v>
      </c>
      <c r="I26" s="44">
        <v>0</v>
      </c>
      <c r="J26" s="45">
        <v>662</v>
      </c>
      <c r="K26" s="44">
        <f t="shared" si="3"/>
        <v>662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28588</v>
      </c>
      <c r="E28" s="46">
        <f t="shared" si="4"/>
        <v>9267</v>
      </c>
      <c r="F28" s="46">
        <f t="shared" si="4"/>
        <v>37855</v>
      </c>
      <c r="G28" s="47">
        <f t="shared" si="4"/>
        <v>105263</v>
      </c>
      <c r="H28" s="47">
        <f t="shared" si="4"/>
        <v>44221</v>
      </c>
      <c r="I28" s="47">
        <f t="shared" si="4"/>
        <v>3841</v>
      </c>
      <c r="J28" s="48">
        <f>SUM(J30:J34)</f>
        <v>191180</v>
      </c>
      <c r="K28" s="47">
        <f>J28</f>
        <v>191180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4482</v>
      </c>
      <c r="E30" s="43">
        <v>4302</v>
      </c>
      <c r="F30" s="43">
        <v>8784</v>
      </c>
      <c r="G30" s="44">
        <v>28185</v>
      </c>
      <c r="H30" s="44">
        <v>21178</v>
      </c>
      <c r="I30" s="44">
        <v>1056</v>
      </c>
      <c r="J30" s="45">
        <v>59203</v>
      </c>
      <c r="K30" s="44">
        <f>J30</f>
        <v>59203</v>
      </c>
    </row>
    <row r="31" spans="1:12" ht="15" x14ac:dyDescent="0.25">
      <c r="A31" s="71"/>
      <c r="B31" s="11"/>
      <c r="C31" s="22" t="s">
        <v>26</v>
      </c>
      <c r="D31" s="43">
        <v>17889</v>
      </c>
      <c r="E31" s="43">
        <v>5474</v>
      </c>
      <c r="F31" s="43">
        <v>23363</v>
      </c>
      <c r="G31" s="44">
        <v>74853</v>
      </c>
      <c r="H31" s="44">
        <v>22774</v>
      </c>
      <c r="I31" s="44">
        <v>2511</v>
      </c>
      <c r="J31" s="45">
        <v>123501</v>
      </c>
      <c r="K31" s="44">
        <f t="shared" ref="K31:K34" si="5">J31</f>
        <v>123501</v>
      </c>
    </row>
    <row r="32" spans="1:12" ht="15" x14ac:dyDescent="0.25">
      <c r="A32" s="85"/>
      <c r="B32" s="11"/>
      <c r="C32" s="22" t="s">
        <v>27</v>
      </c>
      <c r="D32" s="43">
        <v>6597</v>
      </c>
      <c r="E32" s="43">
        <v>3335</v>
      </c>
      <c r="F32" s="43">
        <v>9932</v>
      </c>
      <c r="G32" s="44">
        <v>11623</v>
      </c>
      <c r="H32" s="44">
        <v>5803</v>
      </c>
      <c r="I32" s="44">
        <v>325</v>
      </c>
      <c r="J32" s="45">
        <v>27683</v>
      </c>
      <c r="K32" s="44">
        <f t="shared" si="5"/>
        <v>27683</v>
      </c>
    </row>
    <row r="33" spans="1:11" ht="15" x14ac:dyDescent="0.25">
      <c r="A33" s="84"/>
      <c r="B33" s="23"/>
      <c r="C33" s="24" t="s">
        <v>28</v>
      </c>
      <c r="D33" s="43">
        <v>39</v>
      </c>
      <c r="E33" s="43">
        <v>189</v>
      </c>
      <c r="F33" s="43">
        <v>228</v>
      </c>
      <c r="G33" s="44">
        <v>331</v>
      </c>
      <c r="H33" s="44">
        <v>32</v>
      </c>
      <c r="I33" s="44">
        <v>23</v>
      </c>
      <c r="J33" s="45">
        <v>614</v>
      </c>
      <c r="K33" s="44">
        <f t="shared" si="5"/>
        <v>614</v>
      </c>
    </row>
    <row r="34" spans="1:11" ht="15" x14ac:dyDescent="0.25">
      <c r="A34" s="79"/>
      <c r="B34" s="11"/>
      <c r="C34" s="20" t="s">
        <v>29</v>
      </c>
      <c r="D34" s="43">
        <v>-419</v>
      </c>
      <c r="E34" s="43">
        <v>-4033</v>
      </c>
      <c r="F34" s="43">
        <v>-4452</v>
      </c>
      <c r="G34" s="44">
        <v>-9729</v>
      </c>
      <c r="H34" s="44">
        <v>-5566</v>
      </c>
      <c r="I34" s="44">
        <v>-74</v>
      </c>
      <c r="J34" s="45">
        <v>-19821</v>
      </c>
      <c r="K34" s="44">
        <f t="shared" si="5"/>
        <v>-19821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714</v>
      </c>
      <c r="E36" s="46">
        <f t="shared" si="6"/>
        <v>241</v>
      </c>
      <c r="F36" s="46">
        <f t="shared" si="6"/>
        <v>955</v>
      </c>
      <c r="G36" s="47">
        <f t="shared" si="6"/>
        <v>2487</v>
      </c>
      <c r="H36" s="47">
        <f t="shared" si="6"/>
        <v>2170</v>
      </c>
      <c r="I36" s="47">
        <f t="shared" si="6"/>
        <v>4</v>
      </c>
      <c r="J36" s="48">
        <f>SUM(J37:J42)</f>
        <v>5616</v>
      </c>
      <c r="K36" s="47">
        <f t="shared" ref="K36:K42" si="7">J36</f>
        <v>5616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18</v>
      </c>
      <c r="I37" s="44">
        <v>0</v>
      </c>
      <c r="J37" s="45">
        <v>18</v>
      </c>
      <c r="K37" s="44">
        <f t="shared" si="7"/>
        <v>18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83</v>
      </c>
      <c r="F38" s="43">
        <v>85</v>
      </c>
      <c r="G38" s="44">
        <v>107</v>
      </c>
      <c r="H38" s="44">
        <v>569</v>
      </c>
      <c r="I38" s="44">
        <v>0</v>
      </c>
      <c r="J38" s="45">
        <v>761</v>
      </c>
      <c r="K38" s="44">
        <f t="shared" si="7"/>
        <v>761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106</v>
      </c>
      <c r="F39" s="43">
        <v>106</v>
      </c>
      <c r="G39" s="44">
        <v>1524</v>
      </c>
      <c r="H39" s="44">
        <v>283</v>
      </c>
      <c r="I39" s="44">
        <v>0</v>
      </c>
      <c r="J39" s="45">
        <v>1913</v>
      </c>
      <c r="K39" s="44">
        <f t="shared" si="7"/>
        <v>1913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562</v>
      </c>
      <c r="H40" s="44">
        <v>471</v>
      </c>
      <c r="I40" s="44">
        <v>4</v>
      </c>
      <c r="J40" s="45">
        <v>1038</v>
      </c>
      <c r="K40" s="44">
        <f t="shared" si="7"/>
        <v>1038</v>
      </c>
    </row>
    <row r="41" spans="1:11" ht="15" x14ac:dyDescent="0.25">
      <c r="A41" s="77"/>
      <c r="B41" s="11"/>
      <c r="C41" s="19" t="s">
        <v>16</v>
      </c>
      <c r="D41" s="43">
        <v>387</v>
      </c>
      <c r="E41" s="43">
        <v>0</v>
      </c>
      <c r="F41" s="43">
        <v>387</v>
      </c>
      <c r="G41" s="44">
        <v>0</v>
      </c>
      <c r="H41" s="44">
        <v>0</v>
      </c>
      <c r="I41" s="44">
        <v>0</v>
      </c>
      <c r="J41" s="45">
        <v>387</v>
      </c>
      <c r="K41" s="44">
        <f t="shared" si="7"/>
        <v>387</v>
      </c>
    </row>
    <row r="42" spans="1:11" ht="15" x14ac:dyDescent="0.25">
      <c r="A42" s="77"/>
      <c r="B42" s="11"/>
      <c r="C42" s="18" t="s">
        <v>36</v>
      </c>
      <c r="D42" s="43">
        <v>325</v>
      </c>
      <c r="E42" s="43">
        <v>51</v>
      </c>
      <c r="F42" s="43">
        <v>376</v>
      </c>
      <c r="G42" s="44">
        <v>294</v>
      </c>
      <c r="H42" s="44">
        <v>829</v>
      </c>
      <c r="I42" s="44">
        <v>0</v>
      </c>
      <c r="J42" s="45">
        <v>1499</v>
      </c>
      <c r="K42" s="44">
        <f t="shared" si="7"/>
        <v>1499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27874</v>
      </c>
      <c r="E44" s="46">
        <v>9026</v>
      </c>
      <c r="F44" s="46">
        <v>36900</v>
      </c>
      <c r="G44" s="47">
        <v>102776</v>
      </c>
      <c r="H44" s="47">
        <v>42051</v>
      </c>
      <c r="I44" s="47">
        <v>3837</v>
      </c>
      <c r="J44" s="48">
        <v>185564</v>
      </c>
      <c r="K44" s="47">
        <f>J44</f>
        <v>185564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92407</v>
      </c>
      <c r="E46" s="200">
        <v>1523</v>
      </c>
      <c r="F46" s="200">
        <v>93930</v>
      </c>
      <c r="G46" s="201">
        <v>15703</v>
      </c>
      <c r="H46" s="201">
        <v>25434</v>
      </c>
      <c r="I46" s="201">
        <v>0</v>
      </c>
      <c r="J46" s="202">
        <v>135067</v>
      </c>
      <c r="K46" s="201">
        <f>J46</f>
        <v>135067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67237</v>
      </c>
      <c r="E48" s="46">
        <f t="shared" si="8"/>
        <v>0</v>
      </c>
      <c r="F48" s="46">
        <f t="shared" si="8"/>
        <v>67237</v>
      </c>
      <c r="G48" s="47">
        <f t="shared" si="8"/>
        <v>2919</v>
      </c>
      <c r="H48" s="47">
        <f t="shared" si="8"/>
        <v>5443</v>
      </c>
      <c r="I48" s="47">
        <f t="shared" si="8"/>
        <v>0</v>
      </c>
      <c r="J48" s="48">
        <f>SUM(J49:J50)</f>
        <v>75599</v>
      </c>
      <c r="K48" s="47">
        <f>J48</f>
        <v>75599</v>
      </c>
    </row>
    <row r="49" spans="1:11" ht="15" x14ac:dyDescent="0.25">
      <c r="A49" s="71"/>
      <c r="B49" s="11"/>
      <c r="C49" s="20" t="s">
        <v>43</v>
      </c>
      <c r="D49" s="43">
        <v>67237</v>
      </c>
      <c r="E49" s="43">
        <v>0</v>
      </c>
      <c r="F49" s="43">
        <v>67237</v>
      </c>
      <c r="G49" s="44">
        <v>1290</v>
      </c>
      <c r="H49" s="44">
        <v>5443</v>
      </c>
      <c r="I49" s="44">
        <v>0</v>
      </c>
      <c r="J49" s="45">
        <v>73970</v>
      </c>
      <c r="K49" s="44">
        <f>J49</f>
        <v>73970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1629</v>
      </c>
      <c r="H50" s="44">
        <v>0</v>
      </c>
      <c r="I50" s="44">
        <v>0</v>
      </c>
      <c r="J50" s="45">
        <v>1629</v>
      </c>
      <c r="K50" s="44">
        <f>J50</f>
        <v>1629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27</v>
      </c>
      <c r="E52" s="46">
        <f t="shared" si="9"/>
        <v>0</v>
      </c>
      <c r="F52" s="46">
        <f t="shared" si="9"/>
        <v>27</v>
      </c>
      <c r="G52" s="47">
        <f t="shared" si="9"/>
        <v>58</v>
      </c>
      <c r="H52" s="47">
        <f t="shared" si="9"/>
        <v>44</v>
      </c>
      <c r="I52" s="47">
        <f t="shared" si="9"/>
        <v>0</v>
      </c>
      <c r="J52" s="48">
        <f>SUM(J53:J55)</f>
        <v>129</v>
      </c>
      <c r="K52" s="47">
        <f>J52</f>
        <v>129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57</v>
      </c>
      <c r="H53" s="44">
        <v>0</v>
      </c>
      <c r="I53" s="44">
        <v>0</v>
      </c>
      <c r="J53" s="45">
        <v>57</v>
      </c>
      <c r="K53" s="44">
        <f>J53</f>
        <v>57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43</v>
      </c>
      <c r="I54" s="44">
        <v>0</v>
      </c>
      <c r="J54" s="45">
        <v>43</v>
      </c>
      <c r="K54" s="44">
        <f t="shared" ref="K54:K55" si="10">J54</f>
        <v>43</v>
      </c>
    </row>
    <row r="55" spans="1:11" ht="15" x14ac:dyDescent="0.25">
      <c r="A55" s="71"/>
      <c r="B55" s="11"/>
      <c r="C55" s="20" t="s">
        <v>49</v>
      </c>
      <c r="D55" s="43">
        <v>27</v>
      </c>
      <c r="E55" s="43">
        <v>0</v>
      </c>
      <c r="F55" s="43">
        <v>27</v>
      </c>
      <c r="G55" s="44">
        <v>1</v>
      </c>
      <c r="H55" s="44">
        <v>1</v>
      </c>
      <c r="I55" s="44">
        <v>0</v>
      </c>
      <c r="J55" s="45">
        <v>29</v>
      </c>
      <c r="K55" s="44">
        <f t="shared" si="10"/>
        <v>29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23806</v>
      </c>
      <c r="E57" s="46">
        <f t="shared" si="11"/>
        <v>343</v>
      </c>
      <c r="F57" s="46">
        <f t="shared" si="11"/>
        <v>24149</v>
      </c>
      <c r="G57" s="47">
        <f t="shared" si="11"/>
        <v>12067</v>
      </c>
      <c r="H57" s="47">
        <f t="shared" si="11"/>
        <v>2778</v>
      </c>
      <c r="I57" s="47">
        <f t="shared" si="11"/>
        <v>0</v>
      </c>
      <c r="J57" s="48">
        <f>SUM(J58:J77)</f>
        <v>38994</v>
      </c>
      <c r="K57" s="47">
        <f>J57</f>
        <v>38994</v>
      </c>
    </row>
    <row r="58" spans="1:11" ht="15" x14ac:dyDescent="0.25">
      <c r="A58" s="79"/>
      <c r="B58" s="11"/>
      <c r="C58" s="12" t="s">
        <v>52</v>
      </c>
      <c r="D58" s="43">
        <v>6</v>
      </c>
      <c r="E58" s="43">
        <v>0</v>
      </c>
      <c r="F58" s="43">
        <v>6</v>
      </c>
      <c r="G58" s="44">
        <v>8268</v>
      </c>
      <c r="H58" s="44">
        <v>183</v>
      </c>
      <c r="I58" s="44">
        <v>0</v>
      </c>
      <c r="J58" s="45">
        <v>8457</v>
      </c>
      <c r="K58" s="44">
        <f>J58</f>
        <v>8457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845</v>
      </c>
      <c r="E60" s="43">
        <v>0</v>
      </c>
      <c r="F60" s="43">
        <v>845</v>
      </c>
      <c r="G60" s="44">
        <v>14</v>
      </c>
      <c r="H60" s="44">
        <v>40</v>
      </c>
      <c r="I60" s="44">
        <v>0</v>
      </c>
      <c r="J60" s="45">
        <v>899</v>
      </c>
      <c r="K60" s="44">
        <f>J60</f>
        <v>899</v>
      </c>
    </row>
    <row r="61" spans="1:11" ht="15" x14ac:dyDescent="0.25">
      <c r="A61" s="79"/>
      <c r="B61" s="11"/>
      <c r="C61" s="20" t="s">
        <v>55</v>
      </c>
      <c r="D61" s="43">
        <v>314</v>
      </c>
      <c r="E61" s="43">
        <v>0</v>
      </c>
      <c r="F61" s="43">
        <v>314</v>
      </c>
      <c r="G61" s="44">
        <v>6</v>
      </c>
      <c r="H61" s="44">
        <v>18</v>
      </c>
      <c r="I61" s="44">
        <v>0</v>
      </c>
      <c r="J61" s="45">
        <v>338</v>
      </c>
      <c r="K61" s="44">
        <f t="shared" ref="K61:K77" si="12">J61</f>
        <v>338</v>
      </c>
    </row>
    <row r="62" spans="1:11" ht="15" x14ac:dyDescent="0.25">
      <c r="A62" s="79"/>
      <c r="B62" s="11"/>
      <c r="C62" s="20" t="s">
        <v>56</v>
      </c>
      <c r="D62" s="43">
        <v>21</v>
      </c>
      <c r="E62" s="43">
        <v>0</v>
      </c>
      <c r="F62" s="43">
        <v>21</v>
      </c>
      <c r="G62" s="44">
        <v>0</v>
      </c>
      <c r="H62" s="44">
        <v>0</v>
      </c>
      <c r="I62" s="44">
        <v>0</v>
      </c>
      <c r="J62" s="45">
        <v>21</v>
      </c>
      <c r="K62" s="44">
        <f t="shared" si="12"/>
        <v>21</v>
      </c>
    </row>
    <row r="63" spans="1:11" ht="15" x14ac:dyDescent="0.25">
      <c r="A63" s="79"/>
      <c r="B63" s="11"/>
      <c r="C63" s="20" t="s">
        <v>57</v>
      </c>
      <c r="D63" s="43">
        <v>6474</v>
      </c>
      <c r="E63" s="43">
        <v>0</v>
      </c>
      <c r="F63" s="43">
        <v>6474</v>
      </c>
      <c r="G63" s="44">
        <v>286</v>
      </c>
      <c r="H63" s="44">
        <v>505</v>
      </c>
      <c r="I63" s="44">
        <v>0</v>
      </c>
      <c r="J63" s="45">
        <v>7265</v>
      </c>
      <c r="K63" s="44">
        <f t="shared" si="12"/>
        <v>7265</v>
      </c>
    </row>
    <row r="64" spans="1:11" ht="15" x14ac:dyDescent="0.25">
      <c r="A64" s="79"/>
      <c r="B64" s="11"/>
      <c r="C64" s="20" t="s">
        <v>58</v>
      </c>
      <c r="D64" s="43">
        <v>10975</v>
      </c>
      <c r="E64" s="43">
        <v>0</v>
      </c>
      <c r="F64" s="43">
        <v>10975</v>
      </c>
      <c r="G64" s="44">
        <v>1251</v>
      </c>
      <c r="H64" s="44">
        <v>890</v>
      </c>
      <c r="I64" s="44">
        <v>0</v>
      </c>
      <c r="J64" s="45">
        <v>13116</v>
      </c>
      <c r="K64" s="44">
        <f t="shared" si="12"/>
        <v>13116</v>
      </c>
    </row>
    <row r="65" spans="1:11" ht="15" x14ac:dyDescent="0.25">
      <c r="A65" s="77"/>
      <c r="B65" s="11"/>
      <c r="C65" s="20" t="s">
        <v>59</v>
      </c>
      <c r="D65" s="43">
        <v>5</v>
      </c>
      <c r="E65" s="43">
        <v>0</v>
      </c>
      <c r="F65" s="43">
        <v>5</v>
      </c>
      <c r="G65" s="44">
        <v>455</v>
      </c>
      <c r="H65" s="44">
        <v>22</v>
      </c>
      <c r="I65" s="44">
        <v>0</v>
      </c>
      <c r="J65" s="45">
        <v>482</v>
      </c>
      <c r="K65" s="44">
        <f t="shared" si="12"/>
        <v>482</v>
      </c>
    </row>
    <row r="66" spans="1:11" ht="15" x14ac:dyDescent="0.25">
      <c r="A66" s="79"/>
      <c r="B66" s="11"/>
      <c r="C66" s="20" t="s">
        <v>60</v>
      </c>
      <c r="D66" s="43">
        <v>1306</v>
      </c>
      <c r="E66" s="43">
        <v>0</v>
      </c>
      <c r="F66" s="43">
        <v>1306</v>
      </c>
      <c r="G66" s="44">
        <v>22</v>
      </c>
      <c r="H66" s="44">
        <v>65</v>
      </c>
      <c r="I66" s="44">
        <v>0</v>
      </c>
      <c r="J66" s="45">
        <v>1393</v>
      </c>
      <c r="K66" s="44">
        <f t="shared" si="12"/>
        <v>1393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331</v>
      </c>
      <c r="H67" s="44">
        <v>0</v>
      </c>
      <c r="I67" s="44">
        <v>0</v>
      </c>
      <c r="J67" s="45">
        <v>331</v>
      </c>
      <c r="K67" s="44">
        <f t="shared" si="12"/>
        <v>331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1</v>
      </c>
      <c r="H68" s="44">
        <v>0</v>
      </c>
      <c r="I68" s="44">
        <v>0</v>
      </c>
      <c r="J68" s="45">
        <v>1</v>
      </c>
      <c r="K68" s="44">
        <f t="shared" si="12"/>
        <v>1</v>
      </c>
    </row>
    <row r="69" spans="1:11" ht="15" x14ac:dyDescent="0.25">
      <c r="A69" s="79"/>
      <c r="B69" s="11"/>
      <c r="C69" s="22" t="s">
        <v>63</v>
      </c>
      <c r="D69" s="43">
        <v>1449</v>
      </c>
      <c r="E69" s="43">
        <v>0</v>
      </c>
      <c r="F69" s="43">
        <v>1449</v>
      </c>
      <c r="G69" s="44">
        <v>21</v>
      </c>
      <c r="H69" s="44">
        <v>76</v>
      </c>
      <c r="I69" s="44">
        <v>0</v>
      </c>
      <c r="J69" s="45">
        <v>1546</v>
      </c>
      <c r="K69" s="44">
        <f t="shared" si="12"/>
        <v>1546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759</v>
      </c>
      <c r="I70" s="44">
        <v>0</v>
      </c>
      <c r="J70" s="45">
        <v>759</v>
      </c>
      <c r="K70" s="44">
        <f t="shared" si="12"/>
        <v>759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91</v>
      </c>
      <c r="H71" s="44">
        <v>0</v>
      </c>
      <c r="I71" s="44">
        <v>0</v>
      </c>
      <c r="J71" s="45">
        <v>91</v>
      </c>
      <c r="K71" s="44">
        <f t="shared" si="12"/>
        <v>91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114</v>
      </c>
      <c r="I72" s="44">
        <v>0</v>
      </c>
      <c r="J72" s="45">
        <v>114</v>
      </c>
      <c r="K72" s="44">
        <f t="shared" si="12"/>
        <v>114</v>
      </c>
    </row>
    <row r="73" spans="1:11" ht="15" x14ac:dyDescent="0.25">
      <c r="A73" s="79"/>
      <c r="B73" s="11"/>
      <c r="C73" s="27" t="s">
        <v>67</v>
      </c>
      <c r="D73" s="43">
        <v>2352</v>
      </c>
      <c r="E73" s="43">
        <v>1</v>
      </c>
      <c r="F73" s="43">
        <v>2353</v>
      </c>
      <c r="G73" s="44">
        <v>0</v>
      </c>
      <c r="H73" s="44">
        <v>0</v>
      </c>
      <c r="I73" s="44">
        <v>0</v>
      </c>
      <c r="J73" s="45">
        <v>2353</v>
      </c>
      <c r="K73" s="44">
        <f t="shared" si="12"/>
        <v>2353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59</v>
      </c>
      <c r="E76" s="43">
        <v>0</v>
      </c>
      <c r="F76" s="43">
        <v>59</v>
      </c>
      <c r="G76" s="44">
        <v>1186</v>
      </c>
      <c r="H76" s="44">
        <v>44</v>
      </c>
      <c r="I76" s="44">
        <v>0</v>
      </c>
      <c r="J76" s="45">
        <v>1289</v>
      </c>
      <c r="K76" s="44">
        <f t="shared" si="12"/>
        <v>1289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342</v>
      </c>
      <c r="F77" s="43">
        <v>342</v>
      </c>
      <c r="G77" s="44">
        <v>135</v>
      </c>
      <c r="H77" s="44">
        <v>62</v>
      </c>
      <c r="I77" s="44">
        <v>0</v>
      </c>
      <c r="J77" s="45">
        <v>539</v>
      </c>
      <c r="K77" s="44">
        <f t="shared" si="12"/>
        <v>539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1337</v>
      </c>
      <c r="E79" s="46">
        <f t="shared" si="13"/>
        <v>1180</v>
      </c>
      <c r="F79" s="46">
        <f t="shared" si="13"/>
        <v>2517</v>
      </c>
      <c r="G79" s="47">
        <f t="shared" si="13"/>
        <v>659</v>
      </c>
      <c r="H79" s="47">
        <f t="shared" si="13"/>
        <v>17169</v>
      </c>
      <c r="I79" s="47">
        <f t="shared" si="13"/>
        <v>0</v>
      </c>
      <c r="J79" s="48">
        <f>SUM(J80:J89)</f>
        <v>20345</v>
      </c>
      <c r="K79" s="47">
        <f>J79</f>
        <v>20345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21</v>
      </c>
      <c r="H80" s="44">
        <v>1823</v>
      </c>
      <c r="I80" s="44">
        <v>0</v>
      </c>
      <c r="J80" s="45">
        <v>1844</v>
      </c>
      <c r="K80" s="44">
        <f>J80</f>
        <v>1844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13162</v>
      </c>
      <c r="I81" s="44">
        <v>0</v>
      </c>
      <c r="J81" s="45">
        <v>13162</v>
      </c>
      <c r="K81" s="44">
        <f t="shared" ref="K81:K89" si="14">J81</f>
        <v>13162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486</v>
      </c>
      <c r="I82" s="44">
        <v>0</v>
      </c>
      <c r="J82" s="45">
        <v>486</v>
      </c>
      <c r="K82" s="44">
        <f t="shared" si="14"/>
        <v>486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135</v>
      </c>
      <c r="I83" s="44">
        <v>0</v>
      </c>
      <c r="J83" s="45">
        <v>137</v>
      </c>
      <c r="K83" s="44">
        <f t="shared" si="14"/>
        <v>137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277</v>
      </c>
      <c r="I84" s="44">
        <v>0</v>
      </c>
      <c r="J84" s="45">
        <v>277</v>
      </c>
      <c r="K84" s="44">
        <f t="shared" si="14"/>
        <v>277</v>
      </c>
    </row>
    <row r="85" spans="1:11" ht="15" x14ac:dyDescent="0.25">
      <c r="A85" s="71"/>
      <c r="B85" s="11"/>
      <c r="C85" s="12" t="s">
        <v>77</v>
      </c>
      <c r="D85" s="43">
        <v>780</v>
      </c>
      <c r="E85" s="43">
        <v>26</v>
      </c>
      <c r="F85" s="43">
        <v>806</v>
      </c>
      <c r="G85" s="44">
        <v>501</v>
      </c>
      <c r="H85" s="44">
        <v>0</v>
      </c>
      <c r="I85" s="44">
        <v>0</v>
      </c>
      <c r="J85" s="45">
        <v>1307</v>
      </c>
      <c r="K85" s="44">
        <f t="shared" si="14"/>
        <v>1307</v>
      </c>
    </row>
    <row r="86" spans="1:11" ht="15" x14ac:dyDescent="0.25">
      <c r="A86" s="74"/>
      <c r="B86" s="11"/>
      <c r="C86" s="12" t="s">
        <v>78</v>
      </c>
      <c r="D86" s="43">
        <v>8</v>
      </c>
      <c r="E86" s="43">
        <v>0</v>
      </c>
      <c r="F86" s="43">
        <v>8</v>
      </c>
      <c r="G86" s="44">
        <v>0</v>
      </c>
      <c r="H86" s="44">
        <v>0</v>
      </c>
      <c r="I86" s="44">
        <v>0</v>
      </c>
      <c r="J86" s="45">
        <v>8</v>
      </c>
      <c r="K86" s="44">
        <f t="shared" si="14"/>
        <v>8</v>
      </c>
    </row>
    <row r="87" spans="1:11" ht="15" x14ac:dyDescent="0.25">
      <c r="A87" s="71"/>
      <c r="B87" s="11"/>
      <c r="C87" s="12" t="s">
        <v>13</v>
      </c>
      <c r="D87" s="43">
        <v>192</v>
      </c>
      <c r="E87" s="43">
        <v>171</v>
      </c>
      <c r="F87" s="43">
        <v>363</v>
      </c>
      <c r="G87" s="44">
        <v>39</v>
      </c>
      <c r="H87" s="44">
        <v>1224</v>
      </c>
      <c r="I87" s="44">
        <v>0</v>
      </c>
      <c r="J87" s="45">
        <v>1626</v>
      </c>
      <c r="K87" s="44">
        <f t="shared" si="14"/>
        <v>1626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923</v>
      </c>
      <c r="F88" s="43">
        <v>923</v>
      </c>
      <c r="G88" s="44">
        <v>0</v>
      </c>
      <c r="H88" s="44">
        <v>0</v>
      </c>
      <c r="I88" s="44">
        <v>0</v>
      </c>
      <c r="J88" s="45">
        <v>923</v>
      </c>
      <c r="K88" s="44">
        <f t="shared" si="14"/>
        <v>923</v>
      </c>
    </row>
    <row r="89" spans="1:11" ht="15" x14ac:dyDescent="0.25">
      <c r="A89" s="85"/>
      <c r="B89" s="11"/>
      <c r="C89" s="12" t="s">
        <v>80</v>
      </c>
      <c r="D89" s="43">
        <v>357</v>
      </c>
      <c r="E89" s="43">
        <v>60</v>
      </c>
      <c r="F89" s="43">
        <v>417</v>
      </c>
      <c r="G89" s="44">
        <v>96</v>
      </c>
      <c r="H89" s="44">
        <v>62</v>
      </c>
      <c r="I89" s="44">
        <v>0</v>
      </c>
      <c r="J89" s="45">
        <v>575</v>
      </c>
      <c r="K89" s="44">
        <f t="shared" si="14"/>
        <v>575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1936</v>
      </c>
      <c r="E91" s="49">
        <v>0</v>
      </c>
      <c r="F91" s="49">
        <v>1936</v>
      </c>
      <c r="G91" s="50">
        <v>0</v>
      </c>
      <c r="H91" s="50">
        <v>0</v>
      </c>
      <c r="I91" s="50">
        <v>0</v>
      </c>
      <c r="J91" s="23">
        <v>1936</v>
      </c>
      <c r="K91" s="50">
        <f>J91</f>
        <v>1936</v>
      </c>
    </row>
    <row r="92" spans="1:11" ht="15" x14ac:dyDescent="0.25">
      <c r="A92" s="79"/>
      <c r="B92" s="11"/>
      <c r="C92" s="32" t="s">
        <v>82</v>
      </c>
      <c r="D92" s="43">
        <v>1930</v>
      </c>
      <c r="E92" s="43">
        <v>0</v>
      </c>
      <c r="F92" s="43">
        <v>1930</v>
      </c>
      <c r="G92" s="44">
        <v>0</v>
      </c>
      <c r="H92" s="44">
        <v>0</v>
      </c>
      <c r="I92" s="44">
        <v>0</v>
      </c>
      <c r="J92" s="45">
        <v>1930</v>
      </c>
      <c r="K92" s="44">
        <f>J92</f>
        <v>1930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6</v>
      </c>
      <c r="E94" s="43">
        <v>0</v>
      </c>
      <c r="F94" s="43">
        <v>6</v>
      </c>
      <c r="G94" s="44">
        <v>0</v>
      </c>
      <c r="H94" s="44">
        <v>0</v>
      </c>
      <c r="I94" s="44">
        <v>0</v>
      </c>
      <c r="J94" s="45">
        <v>6</v>
      </c>
      <c r="K94" s="44">
        <f>J94</f>
        <v>6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7016</v>
      </c>
      <c r="E96" s="200">
        <v>1143</v>
      </c>
      <c r="F96" s="200">
        <v>7821</v>
      </c>
      <c r="G96" s="201">
        <v>496</v>
      </c>
      <c r="H96" s="201">
        <v>506</v>
      </c>
      <c r="I96" s="201">
        <v>725</v>
      </c>
      <c r="J96" s="202">
        <v>7913</v>
      </c>
      <c r="K96" s="201">
        <f>K98+K110+K118</f>
        <v>7913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2934</v>
      </c>
      <c r="E98" s="46">
        <f t="shared" si="15"/>
        <v>913</v>
      </c>
      <c r="F98" s="46">
        <f t="shared" si="15"/>
        <v>3509</v>
      </c>
      <c r="G98" s="47">
        <f t="shared" si="15"/>
        <v>296</v>
      </c>
      <c r="H98" s="47">
        <f t="shared" si="15"/>
        <v>325</v>
      </c>
      <c r="I98" s="47">
        <f t="shared" si="15"/>
        <v>725</v>
      </c>
      <c r="J98" s="48">
        <f>SUM(J99:J108)</f>
        <v>4855</v>
      </c>
      <c r="K98" s="47">
        <f>SUM(K99:K108)</f>
        <v>3220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141</v>
      </c>
      <c r="F99" s="43">
        <v>141</v>
      </c>
      <c r="G99" s="44">
        <v>0</v>
      </c>
      <c r="H99" s="44">
        <v>1</v>
      </c>
      <c r="I99" s="44">
        <v>469</v>
      </c>
      <c r="J99" s="45">
        <f>SUM(F99:I99)</f>
        <v>611</v>
      </c>
      <c r="K99" s="44">
        <v>611</v>
      </c>
    </row>
    <row r="100" spans="1:13" ht="15" x14ac:dyDescent="0.25">
      <c r="A100" s="79"/>
      <c r="B100" s="11"/>
      <c r="C100" s="20" t="s">
        <v>90</v>
      </c>
      <c r="D100" s="43">
        <v>712</v>
      </c>
      <c r="E100" s="43">
        <v>191</v>
      </c>
      <c r="F100" s="43">
        <v>903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903</v>
      </c>
      <c r="K100" s="44">
        <v>903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60</v>
      </c>
      <c r="E102" s="43">
        <v>0</v>
      </c>
      <c r="F102" s="43">
        <v>60</v>
      </c>
      <c r="G102" s="44">
        <v>0</v>
      </c>
      <c r="H102" s="44">
        <v>0</v>
      </c>
      <c r="I102" s="44">
        <v>0</v>
      </c>
      <c r="J102" s="45">
        <f t="shared" si="16"/>
        <v>60</v>
      </c>
      <c r="K102" s="44">
        <v>60</v>
      </c>
    </row>
    <row r="103" spans="1:13" ht="15" x14ac:dyDescent="0.25">
      <c r="A103" s="77"/>
      <c r="B103" s="11"/>
      <c r="C103" s="22" t="s">
        <v>92</v>
      </c>
      <c r="D103" s="43">
        <v>1690</v>
      </c>
      <c r="E103" s="43">
        <v>529</v>
      </c>
      <c r="F103" s="43">
        <v>1881</v>
      </c>
      <c r="G103" s="44">
        <v>118</v>
      </c>
      <c r="H103" s="44">
        <v>12</v>
      </c>
      <c r="I103" s="44">
        <v>0</v>
      </c>
      <c r="J103" s="45">
        <f t="shared" si="16"/>
        <v>2011</v>
      </c>
      <c r="K103" s="44">
        <v>376</v>
      </c>
    </row>
    <row r="104" spans="1:13" ht="15" x14ac:dyDescent="0.25">
      <c r="A104" s="79"/>
      <c r="B104" s="11"/>
      <c r="C104" s="20" t="s">
        <v>93</v>
      </c>
      <c r="D104" s="43">
        <v>-88</v>
      </c>
      <c r="E104" s="43">
        <v>0</v>
      </c>
      <c r="F104" s="43">
        <v>-88</v>
      </c>
      <c r="G104" s="44">
        <v>0</v>
      </c>
      <c r="H104" s="44">
        <v>0</v>
      </c>
      <c r="I104" s="44">
        <v>0</v>
      </c>
      <c r="J104" s="45">
        <f t="shared" si="16"/>
        <v>-88</v>
      </c>
      <c r="K104" s="44">
        <v>-88</v>
      </c>
    </row>
    <row r="105" spans="1:13" ht="15" x14ac:dyDescent="0.25">
      <c r="A105" s="79"/>
      <c r="B105" s="11"/>
      <c r="C105" s="22" t="s">
        <v>94</v>
      </c>
      <c r="D105" s="43">
        <v>60</v>
      </c>
      <c r="E105" s="43">
        <v>3</v>
      </c>
      <c r="F105" s="43">
        <v>63</v>
      </c>
      <c r="G105" s="44">
        <v>11</v>
      </c>
      <c r="H105" s="44">
        <v>16</v>
      </c>
      <c r="I105" s="44">
        <v>4</v>
      </c>
      <c r="J105" s="45">
        <f t="shared" si="16"/>
        <v>94</v>
      </c>
      <c r="K105" s="44">
        <v>94</v>
      </c>
    </row>
    <row r="106" spans="1:13" ht="15" x14ac:dyDescent="0.25">
      <c r="A106" s="79"/>
      <c r="B106" s="11"/>
      <c r="C106" s="22" t="s">
        <v>95</v>
      </c>
      <c r="D106" s="43">
        <v>360</v>
      </c>
      <c r="E106" s="43">
        <v>8</v>
      </c>
      <c r="F106" s="43">
        <v>368</v>
      </c>
      <c r="G106" s="44">
        <v>66</v>
      </c>
      <c r="H106" s="44">
        <v>177</v>
      </c>
      <c r="I106" s="44">
        <v>181</v>
      </c>
      <c r="J106" s="45">
        <f t="shared" si="16"/>
        <v>792</v>
      </c>
      <c r="K106" s="44">
        <v>792</v>
      </c>
    </row>
    <row r="107" spans="1:13" ht="15" x14ac:dyDescent="0.25">
      <c r="A107" s="79"/>
      <c r="B107" s="11"/>
      <c r="C107" s="22" t="s">
        <v>96</v>
      </c>
      <c r="D107" s="43">
        <v>140</v>
      </c>
      <c r="E107" s="43">
        <v>0</v>
      </c>
      <c r="F107" s="43">
        <v>140</v>
      </c>
      <c r="G107" s="44">
        <v>79</v>
      </c>
      <c r="H107" s="44">
        <v>118</v>
      </c>
      <c r="I107" s="44">
        <v>71</v>
      </c>
      <c r="J107" s="45">
        <f t="shared" si="16"/>
        <v>408</v>
      </c>
      <c r="K107" s="44">
        <v>408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41</v>
      </c>
      <c r="F108" s="43">
        <v>41</v>
      </c>
      <c r="G108" s="44">
        <v>22</v>
      </c>
      <c r="H108" s="44">
        <v>1</v>
      </c>
      <c r="I108" s="44">
        <v>0</v>
      </c>
      <c r="J108" s="45">
        <f t="shared" si="16"/>
        <v>64</v>
      </c>
      <c r="K108" s="44">
        <v>64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3586</v>
      </c>
      <c r="E110" s="46">
        <f t="shared" si="17"/>
        <v>230</v>
      </c>
      <c r="F110" s="46">
        <f t="shared" si="17"/>
        <v>3816</v>
      </c>
      <c r="G110" s="47">
        <f t="shared" si="17"/>
        <v>198</v>
      </c>
      <c r="H110" s="47">
        <f t="shared" si="17"/>
        <v>95</v>
      </c>
      <c r="I110" s="47">
        <f t="shared" si="17"/>
        <v>0</v>
      </c>
      <c r="J110" s="48">
        <f>SUM(J111:J116)</f>
        <v>4109</v>
      </c>
      <c r="K110" s="47">
        <f>J110</f>
        <v>4109</v>
      </c>
    </row>
    <row r="111" spans="1:13" ht="15" x14ac:dyDescent="0.25">
      <c r="A111" s="71"/>
      <c r="B111" s="11"/>
      <c r="C111" s="22" t="s">
        <v>105</v>
      </c>
      <c r="D111" s="43">
        <v>1628</v>
      </c>
      <c r="E111" s="43">
        <v>0</v>
      </c>
      <c r="F111" s="43">
        <v>1628</v>
      </c>
      <c r="G111" s="44">
        <v>0</v>
      </c>
      <c r="H111" s="44">
        <v>0</v>
      </c>
      <c r="I111" s="44">
        <v>0</v>
      </c>
      <c r="J111" s="45">
        <v>1628</v>
      </c>
      <c r="K111" s="44">
        <f>J111</f>
        <v>1628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318</v>
      </c>
      <c r="E113" s="43">
        <v>7</v>
      </c>
      <c r="F113" s="43">
        <v>325</v>
      </c>
      <c r="G113" s="44">
        <v>148</v>
      </c>
      <c r="H113" s="44">
        <v>87</v>
      </c>
      <c r="I113" s="44">
        <v>0</v>
      </c>
      <c r="J113" s="45">
        <v>560</v>
      </c>
      <c r="K113" s="44">
        <f t="shared" si="18"/>
        <v>560</v>
      </c>
    </row>
    <row r="114" spans="1:11" ht="15" x14ac:dyDescent="0.25">
      <c r="A114" s="71"/>
      <c r="B114" s="11"/>
      <c r="C114" s="22" t="s">
        <v>108</v>
      </c>
      <c r="D114" s="43">
        <v>1594</v>
      </c>
      <c r="E114" s="43">
        <v>0</v>
      </c>
      <c r="F114" s="43">
        <v>1594</v>
      </c>
      <c r="G114" s="44">
        <v>0</v>
      </c>
      <c r="H114" s="44">
        <v>0</v>
      </c>
      <c r="I114" s="44">
        <v>0</v>
      </c>
      <c r="J114" s="45">
        <v>1594</v>
      </c>
      <c r="K114" s="44">
        <f t="shared" si="18"/>
        <v>1594</v>
      </c>
    </row>
    <row r="115" spans="1:11" ht="15" x14ac:dyDescent="0.25">
      <c r="A115" s="74"/>
      <c r="B115" s="11"/>
      <c r="C115" s="22" t="s">
        <v>109</v>
      </c>
      <c r="D115" s="43">
        <v>41</v>
      </c>
      <c r="E115" s="43">
        <v>0</v>
      </c>
      <c r="F115" s="43">
        <v>41</v>
      </c>
      <c r="G115" s="44">
        <v>0</v>
      </c>
      <c r="H115" s="44">
        <v>0</v>
      </c>
      <c r="I115" s="44">
        <v>0</v>
      </c>
      <c r="J115" s="45">
        <v>41</v>
      </c>
      <c r="K115" s="44">
        <f t="shared" si="18"/>
        <v>41</v>
      </c>
    </row>
    <row r="116" spans="1:11" ht="15" x14ac:dyDescent="0.25">
      <c r="A116" s="71"/>
      <c r="B116" s="11"/>
      <c r="C116" s="20" t="s">
        <v>110</v>
      </c>
      <c r="D116" s="43">
        <v>5</v>
      </c>
      <c r="E116" s="43">
        <v>223</v>
      </c>
      <c r="F116" s="43">
        <v>228</v>
      </c>
      <c r="G116" s="44">
        <v>50</v>
      </c>
      <c r="H116" s="44">
        <v>8</v>
      </c>
      <c r="I116" s="44">
        <v>0</v>
      </c>
      <c r="J116" s="45">
        <v>286</v>
      </c>
      <c r="K116" s="44">
        <f t="shared" si="18"/>
        <v>286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496</v>
      </c>
      <c r="E118" s="46">
        <v>0</v>
      </c>
      <c r="F118" s="46">
        <v>496</v>
      </c>
      <c r="G118" s="47">
        <v>2</v>
      </c>
      <c r="H118" s="47">
        <v>86</v>
      </c>
      <c r="I118" s="47">
        <v>0</v>
      </c>
      <c r="J118" s="48">
        <v>584</v>
      </c>
      <c r="K118" s="47">
        <f>J118</f>
        <v>584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64801</v>
      </c>
      <c r="E120" s="200">
        <v>323</v>
      </c>
      <c r="F120" s="200">
        <v>65124</v>
      </c>
      <c r="G120" s="201">
        <v>42817</v>
      </c>
      <c r="H120" s="201">
        <v>8997</v>
      </c>
      <c r="I120" s="201">
        <v>0</v>
      </c>
      <c r="J120" s="201">
        <v>116938</v>
      </c>
      <c r="K120" s="201">
        <f>J120</f>
        <v>116938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64746</v>
      </c>
      <c r="E122" s="46">
        <f t="shared" si="19"/>
        <v>0</v>
      </c>
      <c r="F122" s="46">
        <f t="shared" si="19"/>
        <v>64746</v>
      </c>
      <c r="G122" s="47">
        <f t="shared" si="19"/>
        <v>41708</v>
      </c>
      <c r="H122" s="47">
        <f t="shared" si="19"/>
        <v>6277</v>
      </c>
      <c r="I122" s="47">
        <f t="shared" si="19"/>
        <v>0</v>
      </c>
      <c r="J122" s="48">
        <f>SUM(J123:J126)</f>
        <v>112731</v>
      </c>
      <c r="K122" s="47">
        <f>J122</f>
        <v>112731</v>
      </c>
    </row>
    <row r="123" spans="1:11" ht="15" x14ac:dyDescent="0.25">
      <c r="A123" s="79"/>
      <c r="B123" s="11"/>
      <c r="C123" s="22" t="s">
        <v>117</v>
      </c>
      <c r="D123" s="43">
        <v>39696</v>
      </c>
      <c r="E123" s="43">
        <v>0</v>
      </c>
      <c r="F123" s="43">
        <v>39696</v>
      </c>
      <c r="G123" s="44">
        <v>41458</v>
      </c>
      <c r="H123" s="44">
        <v>5132</v>
      </c>
      <c r="I123" s="44">
        <v>0</v>
      </c>
      <c r="J123" s="45">
        <v>86286</v>
      </c>
      <c r="K123" s="44">
        <f>J123</f>
        <v>86286</v>
      </c>
    </row>
    <row r="124" spans="1:11" ht="15" x14ac:dyDescent="0.25">
      <c r="A124" s="79"/>
      <c r="B124" s="11"/>
      <c r="C124" s="22" t="s">
        <v>118</v>
      </c>
      <c r="D124" s="43">
        <v>22783</v>
      </c>
      <c r="E124" s="43">
        <v>0</v>
      </c>
      <c r="F124" s="43">
        <v>22783</v>
      </c>
      <c r="G124" s="44">
        <v>244</v>
      </c>
      <c r="H124" s="44">
        <v>1112</v>
      </c>
      <c r="I124" s="44">
        <v>0</v>
      </c>
      <c r="J124" s="45">
        <v>24139</v>
      </c>
      <c r="K124" s="44">
        <f t="shared" ref="K124:K126" si="20">J124</f>
        <v>24139</v>
      </c>
    </row>
    <row r="125" spans="1:11" ht="15" x14ac:dyDescent="0.25">
      <c r="A125" s="79"/>
      <c r="B125" s="11"/>
      <c r="C125" s="22" t="s">
        <v>119</v>
      </c>
      <c r="D125" s="43">
        <v>2267</v>
      </c>
      <c r="E125" s="43">
        <v>0</v>
      </c>
      <c r="F125" s="43">
        <v>2267</v>
      </c>
      <c r="G125" s="44">
        <v>6</v>
      </c>
      <c r="H125" s="44">
        <v>33</v>
      </c>
      <c r="I125" s="44">
        <v>0</v>
      </c>
      <c r="J125" s="45">
        <v>2306</v>
      </c>
      <c r="K125" s="44">
        <f t="shared" si="20"/>
        <v>2306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55</v>
      </c>
      <c r="E128" s="46">
        <f t="shared" si="21"/>
        <v>323</v>
      </c>
      <c r="F128" s="46">
        <f t="shared" si="21"/>
        <v>378</v>
      </c>
      <c r="G128" s="47">
        <f t="shared" si="21"/>
        <v>1109</v>
      </c>
      <c r="H128" s="47">
        <f t="shared" si="21"/>
        <v>2720</v>
      </c>
      <c r="I128" s="47">
        <f t="shared" si="21"/>
        <v>0</v>
      </c>
      <c r="J128" s="48">
        <f>SUM(J129:J132)</f>
        <v>4207</v>
      </c>
      <c r="K128" s="47">
        <f>J128</f>
        <v>4207</v>
      </c>
    </row>
    <row r="129" spans="1:11" ht="15" x14ac:dyDescent="0.25">
      <c r="B129" s="11"/>
      <c r="C129" s="22" t="s">
        <v>122</v>
      </c>
      <c r="D129" s="43">
        <v>55</v>
      </c>
      <c r="E129" s="43">
        <v>0</v>
      </c>
      <c r="F129" s="43">
        <v>55</v>
      </c>
      <c r="G129" s="44">
        <v>1062</v>
      </c>
      <c r="H129" s="44">
        <v>163</v>
      </c>
      <c r="I129" s="44">
        <v>0</v>
      </c>
      <c r="J129" s="45">
        <v>1280</v>
      </c>
      <c r="K129" s="44">
        <f>J129</f>
        <v>1280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1758</v>
      </c>
      <c r="I130" s="44">
        <v>0</v>
      </c>
      <c r="J130" s="45">
        <v>1758</v>
      </c>
      <c r="K130" s="44">
        <f t="shared" ref="K130:K132" si="22">J130</f>
        <v>1758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796</v>
      </c>
      <c r="I131" s="44">
        <v>0</v>
      </c>
      <c r="J131" s="45">
        <v>796</v>
      </c>
      <c r="K131" s="44">
        <f t="shared" si="22"/>
        <v>796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323</v>
      </c>
      <c r="F132" s="43">
        <v>323</v>
      </c>
      <c r="G132" s="44">
        <v>47</v>
      </c>
      <c r="H132" s="44">
        <v>3</v>
      </c>
      <c r="I132" s="44">
        <v>0</v>
      </c>
      <c r="J132" s="45">
        <v>373</v>
      </c>
      <c r="K132" s="44">
        <f t="shared" si="22"/>
        <v>373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7549</v>
      </c>
      <c r="E134" s="200">
        <v>2467</v>
      </c>
      <c r="F134" s="200">
        <v>10016</v>
      </c>
      <c r="G134" s="201">
        <v>306</v>
      </c>
      <c r="H134" s="201">
        <v>270</v>
      </c>
      <c r="I134" s="201">
        <v>131838</v>
      </c>
      <c r="J134" s="202">
        <v>142430</v>
      </c>
      <c r="K134" s="201">
        <f>J134</f>
        <v>142430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1981</v>
      </c>
      <c r="F136" s="46">
        <v>1981</v>
      </c>
      <c r="G136" s="47">
        <v>0</v>
      </c>
      <c r="H136" s="47">
        <v>0</v>
      </c>
      <c r="I136" s="47">
        <v>95548</v>
      </c>
      <c r="J136" s="48">
        <v>97529</v>
      </c>
      <c r="K136" s="47">
        <f>J136</f>
        <v>97529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1009</v>
      </c>
      <c r="E138" s="46">
        <f t="shared" si="23"/>
        <v>456</v>
      </c>
      <c r="F138" s="46">
        <f t="shared" si="23"/>
        <v>1465</v>
      </c>
      <c r="G138" s="47">
        <f t="shared" si="23"/>
        <v>0</v>
      </c>
      <c r="H138" s="47">
        <f t="shared" si="23"/>
        <v>0</v>
      </c>
      <c r="I138" s="47">
        <f t="shared" si="23"/>
        <v>36265</v>
      </c>
      <c r="J138" s="48">
        <f>SUM(J139:J142)</f>
        <v>37730</v>
      </c>
      <c r="K138" s="47">
        <f>J138</f>
        <v>37730</v>
      </c>
    </row>
    <row r="139" spans="1:11" ht="14.25" x14ac:dyDescent="0.2">
      <c r="A139" s="85"/>
      <c r="B139" s="35"/>
      <c r="C139" s="18" t="s">
        <v>297</v>
      </c>
      <c r="D139" s="43">
        <v>1009</v>
      </c>
      <c r="E139" s="43">
        <v>456</v>
      </c>
      <c r="F139" s="43">
        <v>1465</v>
      </c>
      <c r="G139" s="44">
        <v>0</v>
      </c>
      <c r="H139" s="44">
        <v>0</v>
      </c>
      <c r="I139" s="44">
        <v>19156</v>
      </c>
      <c r="J139" s="45">
        <v>20621</v>
      </c>
      <c r="K139" s="44">
        <f>J139</f>
        <v>20621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11498</v>
      </c>
      <c r="J140" s="45">
        <v>11498</v>
      </c>
      <c r="K140" s="44">
        <f t="shared" ref="K140:K142" si="24">J140</f>
        <v>11498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4478</v>
      </c>
      <c r="J141" s="45">
        <v>4478</v>
      </c>
      <c r="K141" s="44">
        <f t="shared" si="24"/>
        <v>4478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1133</v>
      </c>
      <c r="J142" s="45">
        <v>1133</v>
      </c>
      <c r="K142" s="44">
        <f t="shared" si="24"/>
        <v>1133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6540</v>
      </c>
      <c r="E144" s="46">
        <v>30</v>
      </c>
      <c r="F144" s="46">
        <v>6570</v>
      </c>
      <c r="G144" s="47">
        <v>306</v>
      </c>
      <c r="H144" s="47">
        <v>270</v>
      </c>
      <c r="I144" s="47">
        <v>25</v>
      </c>
      <c r="J144" s="48">
        <v>7171</v>
      </c>
      <c r="K144" s="47">
        <f>J144</f>
        <v>7171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12727</v>
      </c>
      <c r="E146" s="200">
        <v>7400</v>
      </c>
      <c r="F146" s="200">
        <v>13227</v>
      </c>
      <c r="G146" s="201">
        <v>93230</v>
      </c>
      <c r="H146" s="201">
        <v>27632</v>
      </c>
      <c r="I146" s="201">
        <v>15773</v>
      </c>
      <c r="J146" s="202">
        <v>7482</v>
      </c>
      <c r="K146" s="201">
        <f>J146-J152</f>
        <v>-134897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76</v>
      </c>
      <c r="E148" s="46">
        <v>0</v>
      </c>
      <c r="F148" s="46">
        <v>76</v>
      </c>
      <c r="G148" s="47">
        <v>0</v>
      </c>
      <c r="H148" s="47">
        <v>0</v>
      </c>
      <c r="I148" s="47">
        <v>0</v>
      </c>
      <c r="J148" s="48">
        <v>76</v>
      </c>
      <c r="K148" s="47">
        <f>J148</f>
        <v>76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10</v>
      </c>
      <c r="E150" s="46">
        <v>4</v>
      </c>
      <c r="F150" s="46">
        <v>14</v>
      </c>
      <c r="G150" s="47">
        <v>36</v>
      </c>
      <c r="H150" s="47">
        <v>103</v>
      </c>
      <c r="I150" s="47">
        <v>0</v>
      </c>
      <c r="J150" s="48">
        <v>153</v>
      </c>
      <c r="K150" s="47">
        <f>+J150</f>
        <v>153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10777</v>
      </c>
      <c r="E152" s="48">
        <f t="shared" si="25"/>
        <v>6505</v>
      </c>
      <c r="F152" s="48">
        <f t="shared" si="25"/>
        <v>10382</v>
      </c>
      <c r="G152" s="48">
        <f t="shared" si="25"/>
        <v>91233</v>
      </c>
      <c r="H152" s="48">
        <f t="shared" si="25"/>
        <v>25872</v>
      </c>
      <c r="I152" s="48">
        <f t="shared" si="25"/>
        <v>14892</v>
      </c>
      <c r="J152" s="48">
        <f>SUM(J153:J157)</f>
        <v>142379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6263</v>
      </c>
      <c r="F153" s="43">
        <v>0</v>
      </c>
      <c r="G153" s="44">
        <v>76753</v>
      </c>
      <c r="H153" s="44">
        <v>18720</v>
      </c>
      <c r="I153" s="44">
        <v>14889</v>
      </c>
      <c r="J153" s="45">
        <v>110362</v>
      </c>
      <c r="K153" s="44"/>
    </row>
    <row r="154" spans="1:11" ht="15" x14ac:dyDescent="0.25">
      <c r="B154" s="11"/>
      <c r="C154" s="22" t="s">
        <v>99</v>
      </c>
      <c r="D154" s="43">
        <v>637</v>
      </c>
      <c r="E154" s="43">
        <v>0</v>
      </c>
      <c r="F154" s="43">
        <v>0</v>
      </c>
      <c r="G154" s="44">
        <v>115</v>
      </c>
      <c r="H154" s="44">
        <v>58</v>
      </c>
      <c r="I154" s="44">
        <v>1</v>
      </c>
      <c r="J154" s="45">
        <v>174</v>
      </c>
      <c r="K154" s="44"/>
    </row>
    <row r="155" spans="1:11" ht="15" x14ac:dyDescent="0.25">
      <c r="A155" s="71"/>
      <c r="B155" s="11"/>
      <c r="C155" s="22" t="s">
        <v>100</v>
      </c>
      <c r="D155" s="43">
        <v>8887</v>
      </c>
      <c r="E155" s="43">
        <v>63</v>
      </c>
      <c r="F155" s="43">
        <v>8950</v>
      </c>
      <c r="G155" s="44">
        <v>0</v>
      </c>
      <c r="H155" s="44">
        <v>6636</v>
      </c>
      <c r="I155" s="44">
        <v>2</v>
      </c>
      <c r="J155" s="45">
        <v>15588</v>
      </c>
      <c r="K155" s="44"/>
    </row>
    <row r="156" spans="1:11" ht="15" x14ac:dyDescent="0.25">
      <c r="A156" s="79"/>
      <c r="B156" s="11"/>
      <c r="C156" s="22" t="s">
        <v>101</v>
      </c>
      <c r="D156" s="43">
        <v>1135</v>
      </c>
      <c r="E156" s="43">
        <v>43</v>
      </c>
      <c r="F156" s="43">
        <v>1178</v>
      </c>
      <c r="G156" s="44">
        <v>11244</v>
      </c>
      <c r="H156" s="44">
        <v>0</v>
      </c>
      <c r="I156" s="44">
        <v>0</v>
      </c>
      <c r="J156" s="45">
        <v>12422</v>
      </c>
      <c r="K156" s="44"/>
    </row>
    <row r="157" spans="1:11" ht="15" x14ac:dyDescent="0.25">
      <c r="A157" s="79"/>
      <c r="B157" s="11"/>
      <c r="C157" s="20" t="s">
        <v>102</v>
      </c>
      <c r="D157" s="43">
        <v>118</v>
      </c>
      <c r="E157" s="43">
        <v>136</v>
      </c>
      <c r="F157" s="43">
        <v>254</v>
      </c>
      <c r="G157" s="44">
        <v>3121</v>
      </c>
      <c r="H157" s="44">
        <v>458</v>
      </c>
      <c r="I157" s="44">
        <v>0</v>
      </c>
      <c r="J157" s="45">
        <v>3833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133</v>
      </c>
      <c r="E159" s="48">
        <f t="shared" si="26"/>
        <v>186</v>
      </c>
      <c r="F159" s="48">
        <f t="shared" si="26"/>
        <v>319</v>
      </c>
      <c r="G159" s="48">
        <f t="shared" si="26"/>
        <v>778</v>
      </c>
      <c r="H159" s="48">
        <f t="shared" si="26"/>
        <v>4</v>
      </c>
      <c r="I159" s="48">
        <f t="shared" si="26"/>
        <v>290</v>
      </c>
      <c r="J159" s="48">
        <f>SUM(J160:J164)</f>
        <v>1391</v>
      </c>
      <c r="K159" s="47">
        <f>J159</f>
        <v>1391</v>
      </c>
    </row>
    <row r="160" spans="1:11" ht="15" x14ac:dyDescent="0.25">
      <c r="A160" s="71"/>
      <c r="B160" s="11"/>
      <c r="C160" s="22" t="s">
        <v>137</v>
      </c>
      <c r="D160" s="43">
        <v>19</v>
      </c>
      <c r="E160" s="43">
        <v>0</v>
      </c>
      <c r="F160" s="43">
        <v>19</v>
      </c>
      <c r="G160" s="44">
        <v>686</v>
      </c>
      <c r="H160" s="44">
        <v>3</v>
      </c>
      <c r="I160" s="44">
        <v>290</v>
      </c>
      <c r="J160" s="45">
        <v>998</v>
      </c>
      <c r="K160" s="44">
        <f>J160</f>
        <v>998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92</v>
      </c>
      <c r="E163" s="43">
        <v>168</v>
      </c>
      <c r="F163" s="43">
        <v>260</v>
      </c>
      <c r="G163" s="44">
        <v>92</v>
      </c>
      <c r="H163" s="44">
        <v>0</v>
      </c>
      <c r="I163" s="44">
        <v>0</v>
      </c>
      <c r="J163" s="45">
        <v>352</v>
      </c>
      <c r="K163" s="44">
        <f t="shared" si="27"/>
        <v>352</v>
      </c>
    </row>
    <row r="164" spans="1:11" ht="15" x14ac:dyDescent="0.25">
      <c r="A164" s="71"/>
      <c r="B164" s="11"/>
      <c r="C164" s="20" t="s">
        <v>36</v>
      </c>
      <c r="D164" s="43">
        <v>22</v>
      </c>
      <c r="E164" s="43">
        <v>18</v>
      </c>
      <c r="F164" s="43">
        <v>40</v>
      </c>
      <c r="G164" s="44">
        <v>0</v>
      </c>
      <c r="H164" s="44">
        <v>1</v>
      </c>
      <c r="I164" s="44">
        <v>0</v>
      </c>
      <c r="J164" s="45">
        <v>41</v>
      </c>
      <c r="K164" s="44">
        <f t="shared" si="27"/>
        <v>41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1731</v>
      </c>
      <c r="E166" s="48">
        <f t="shared" si="28"/>
        <v>705</v>
      </c>
      <c r="F166" s="48">
        <f t="shared" si="28"/>
        <v>2436</v>
      </c>
      <c r="G166" s="48">
        <f t="shared" si="28"/>
        <v>1183</v>
      </c>
      <c r="H166" s="48">
        <f t="shared" si="28"/>
        <v>1653</v>
      </c>
      <c r="I166" s="48">
        <f t="shared" si="28"/>
        <v>590</v>
      </c>
      <c r="J166" s="48">
        <f>SUM(J167:J174)</f>
        <v>5862</v>
      </c>
      <c r="K166" s="47">
        <f>J166</f>
        <v>5862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20</v>
      </c>
      <c r="H167" s="44">
        <v>121</v>
      </c>
      <c r="I167" s="44">
        <v>0</v>
      </c>
      <c r="J167" s="45">
        <v>141</v>
      </c>
      <c r="K167" s="44">
        <f>J167</f>
        <v>141</v>
      </c>
    </row>
    <row r="168" spans="1:11" ht="15" x14ac:dyDescent="0.25">
      <c r="A168" s="71"/>
      <c r="B168" s="11"/>
      <c r="C168" s="22" t="s">
        <v>142</v>
      </c>
      <c r="D168" s="43">
        <v>21</v>
      </c>
      <c r="E168" s="43">
        <v>5</v>
      </c>
      <c r="F168" s="43">
        <v>26</v>
      </c>
      <c r="G168" s="44">
        <v>104</v>
      </c>
      <c r="H168" s="44">
        <v>75</v>
      </c>
      <c r="I168" s="44">
        <v>0</v>
      </c>
      <c r="J168" s="45">
        <v>205</v>
      </c>
      <c r="K168" s="44">
        <f t="shared" ref="K168:K174" si="29">J168</f>
        <v>205</v>
      </c>
    </row>
    <row r="169" spans="1:11" ht="15" x14ac:dyDescent="0.25">
      <c r="A169" s="71"/>
      <c r="B169" s="11"/>
      <c r="C169" s="22" t="s">
        <v>143</v>
      </c>
      <c r="D169" s="43">
        <v>812</v>
      </c>
      <c r="E169" s="43">
        <v>0</v>
      </c>
      <c r="F169" s="43">
        <v>812</v>
      </c>
      <c r="G169" s="44">
        <v>113</v>
      </c>
      <c r="H169" s="44">
        <v>338</v>
      </c>
      <c r="I169" s="44">
        <v>308</v>
      </c>
      <c r="J169" s="45">
        <v>1571</v>
      </c>
      <c r="K169" s="44">
        <f t="shared" si="29"/>
        <v>1571</v>
      </c>
    </row>
    <row r="170" spans="1:11" ht="15" x14ac:dyDescent="0.25">
      <c r="A170" s="74"/>
      <c r="B170" s="11"/>
      <c r="C170" s="20" t="s">
        <v>144</v>
      </c>
      <c r="D170" s="43">
        <v>187</v>
      </c>
      <c r="E170" s="43">
        <v>421</v>
      </c>
      <c r="F170" s="43">
        <v>608</v>
      </c>
      <c r="G170" s="44">
        <v>314</v>
      </c>
      <c r="H170" s="44">
        <v>629</v>
      </c>
      <c r="I170" s="44">
        <v>161</v>
      </c>
      <c r="J170" s="45">
        <v>1712</v>
      </c>
      <c r="K170" s="44">
        <f t="shared" si="29"/>
        <v>1712</v>
      </c>
    </row>
    <row r="171" spans="1:11" ht="15" x14ac:dyDescent="0.25">
      <c r="A171" s="71"/>
      <c r="B171" s="11"/>
      <c r="C171" s="20" t="s">
        <v>145</v>
      </c>
      <c r="D171" s="43">
        <v>285</v>
      </c>
      <c r="E171" s="43">
        <v>0</v>
      </c>
      <c r="F171" s="43">
        <v>285</v>
      </c>
      <c r="G171" s="44">
        <v>13</v>
      </c>
      <c r="H171" s="44">
        <v>289</v>
      </c>
      <c r="I171" s="44">
        <v>0</v>
      </c>
      <c r="J171" s="45">
        <v>587</v>
      </c>
      <c r="K171" s="44">
        <f t="shared" si="29"/>
        <v>587</v>
      </c>
    </row>
    <row r="172" spans="1:11" ht="15" x14ac:dyDescent="0.25">
      <c r="A172" s="71"/>
      <c r="B172" s="11"/>
      <c r="C172" s="20" t="s">
        <v>146</v>
      </c>
      <c r="D172" s="43">
        <v>212</v>
      </c>
      <c r="E172" s="43">
        <v>36</v>
      </c>
      <c r="F172" s="43">
        <v>248</v>
      </c>
      <c r="G172" s="44">
        <v>338</v>
      </c>
      <c r="H172" s="44">
        <v>122</v>
      </c>
      <c r="I172" s="44">
        <v>49</v>
      </c>
      <c r="J172" s="45">
        <v>757</v>
      </c>
      <c r="K172" s="44">
        <f t="shared" si="29"/>
        <v>757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214</v>
      </c>
      <c r="E174" s="43">
        <v>243</v>
      </c>
      <c r="F174" s="43">
        <v>457</v>
      </c>
      <c r="G174" s="44">
        <v>281</v>
      </c>
      <c r="H174" s="44">
        <v>79</v>
      </c>
      <c r="I174" s="44">
        <v>72</v>
      </c>
      <c r="J174" s="45">
        <v>889</v>
      </c>
      <c r="K174" s="44">
        <f t="shared" si="29"/>
        <v>889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1033</v>
      </c>
      <c r="E176" s="200">
        <v>3647</v>
      </c>
      <c r="F176" s="200">
        <v>1874</v>
      </c>
      <c r="G176" s="201">
        <v>5776</v>
      </c>
      <c r="H176" s="201">
        <v>4393</v>
      </c>
      <c r="I176" s="201">
        <v>35</v>
      </c>
      <c r="J176" s="202">
        <v>8738</v>
      </c>
      <c r="K176" s="201">
        <f>J176-J195</f>
        <v>5398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136</v>
      </c>
      <c r="E178" s="48">
        <f t="shared" si="30"/>
        <v>234</v>
      </c>
      <c r="F178" s="48">
        <f t="shared" si="30"/>
        <v>370</v>
      </c>
      <c r="G178" s="48">
        <f t="shared" si="30"/>
        <v>2456</v>
      </c>
      <c r="H178" s="48">
        <f t="shared" si="30"/>
        <v>2890</v>
      </c>
      <c r="I178" s="48">
        <f t="shared" si="30"/>
        <v>0</v>
      </c>
      <c r="J178" s="48">
        <f>SUM(J179:J184)</f>
        <v>5716</v>
      </c>
      <c r="K178" s="47">
        <f>J178</f>
        <v>5716</v>
      </c>
    </row>
    <row r="179" spans="1:11" ht="15" x14ac:dyDescent="0.25">
      <c r="A179" s="79"/>
      <c r="B179" s="11"/>
      <c r="C179" s="20" t="s">
        <v>152</v>
      </c>
      <c r="D179" s="43">
        <v>136</v>
      </c>
      <c r="E179" s="43">
        <v>0</v>
      </c>
      <c r="F179" s="43">
        <v>136</v>
      </c>
      <c r="G179" s="44">
        <v>2456</v>
      </c>
      <c r="H179" s="44">
        <v>118</v>
      </c>
      <c r="I179" s="44">
        <v>0</v>
      </c>
      <c r="J179" s="45">
        <v>2710</v>
      </c>
      <c r="K179" s="44">
        <f>J179</f>
        <v>2710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72</v>
      </c>
      <c r="I180" s="44">
        <v>0</v>
      </c>
      <c r="J180" s="45">
        <v>72</v>
      </c>
      <c r="K180" s="44">
        <f t="shared" ref="K180:K184" si="31">J180</f>
        <v>72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147</v>
      </c>
      <c r="I181" s="44">
        <v>0</v>
      </c>
      <c r="J181" s="45">
        <v>147</v>
      </c>
      <c r="K181" s="44">
        <f t="shared" si="31"/>
        <v>147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2553</v>
      </c>
      <c r="I182" s="44">
        <v>0</v>
      </c>
      <c r="J182" s="45">
        <v>2553</v>
      </c>
      <c r="K182" s="44">
        <f t="shared" si="31"/>
        <v>2553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f t="shared" si="31"/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637</v>
      </c>
      <c r="E186" s="48">
        <f t="shared" si="32"/>
        <v>223</v>
      </c>
      <c r="F186" s="48">
        <f t="shared" si="32"/>
        <v>860</v>
      </c>
      <c r="G186" s="48">
        <f t="shared" si="32"/>
        <v>1398</v>
      </c>
      <c r="H186" s="48">
        <f t="shared" si="32"/>
        <v>91</v>
      </c>
      <c r="I186" s="48">
        <f t="shared" si="32"/>
        <v>6</v>
      </c>
      <c r="J186" s="48">
        <f>SUM(J187:J193)</f>
        <v>2355</v>
      </c>
      <c r="K186" s="47">
        <f>J186</f>
        <v>2355</v>
      </c>
    </row>
    <row r="187" spans="1:11" ht="15" x14ac:dyDescent="0.25">
      <c r="A187" s="83"/>
      <c r="B187" s="11"/>
      <c r="C187" s="22" t="s">
        <v>158</v>
      </c>
      <c r="D187" s="43">
        <v>505</v>
      </c>
      <c r="E187" s="43">
        <v>39</v>
      </c>
      <c r="F187" s="43">
        <v>544</v>
      </c>
      <c r="G187" s="44">
        <v>379</v>
      </c>
      <c r="H187" s="44">
        <v>89</v>
      </c>
      <c r="I187" s="44">
        <v>6</v>
      </c>
      <c r="J187" s="45">
        <v>1018</v>
      </c>
      <c r="K187" s="44">
        <f>J187</f>
        <v>1018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11</v>
      </c>
      <c r="F188" s="43">
        <v>11</v>
      </c>
      <c r="G188" s="44">
        <v>726</v>
      </c>
      <c r="H188" s="44">
        <v>0</v>
      </c>
      <c r="I188" s="44">
        <v>0</v>
      </c>
      <c r="J188" s="45">
        <v>737</v>
      </c>
      <c r="K188" s="44">
        <f t="shared" ref="K188:K193" si="33">J188</f>
        <v>737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0</v>
      </c>
      <c r="F189" s="43">
        <v>0</v>
      </c>
      <c r="G189" s="44">
        <v>0</v>
      </c>
      <c r="H189" s="44">
        <v>0</v>
      </c>
      <c r="I189" s="44">
        <v>0</v>
      </c>
      <c r="J189" s="45">
        <v>0</v>
      </c>
      <c r="K189" s="44">
        <f t="shared" si="33"/>
        <v>0</v>
      </c>
    </row>
    <row r="190" spans="1:11" ht="15" x14ac:dyDescent="0.25">
      <c r="A190" s="79"/>
      <c r="B190" s="11"/>
      <c r="C190" s="20" t="s">
        <v>304</v>
      </c>
      <c r="D190" s="43">
        <v>3</v>
      </c>
      <c r="E190" s="43">
        <v>0</v>
      </c>
      <c r="F190" s="43">
        <v>3</v>
      </c>
      <c r="G190" s="44">
        <v>5</v>
      </c>
      <c r="H190" s="44">
        <v>0</v>
      </c>
      <c r="I190" s="44">
        <v>0</v>
      </c>
      <c r="J190" s="45">
        <v>8</v>
      </c>
      <c r="K190" s="44">
        <f t="shared" si="33"/>
        <v>8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129</v>
      </c>
      <c r="E192" s="43">
        <v>124</v>
      </c>
      <c r="F192" s="43">
        <v>253</v>
      </c>
      <c r="G192" s="44">
        <v>277</v>
      </c>
      <c r="H192" s="44">
        <v>1</v>
      </c>
      <c r="I192" s="44">
        <v>0</v>
      </c>
      <c r="J192" s="45">
        <v>531</v>
      </c>
      <c r="K192" s="44">
        <f t="shared" si="33"/>
        <v>531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49</v>
      </c>
      <c r="F193" s="43">
        <v>49</v>
      </c>
      <c r="G193" s="44">
        <v>11</v>
      </c>
      <c r="H193" s="44">
        <v>1</v>
      </c>
      <c r="I193" s="44">
        <v>0</v>
      </c>
      <c r="J193" s="45">
        <v>61</v>
      </c>
      <c r="K193" s="44">
        <f t="shared" si="33"/>
        <v>61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183</v>
      </c>
      <c r="E195" s="46">
        <f t="shared" si="34"/>
        <v>2920</v>
      </c>
      <c r="F195" s="46">
        <f t="shared" si="34"/>
        <v>297</v>
      </c>
      <c r="G195" s="47">
        <f t="shared" si="34"/>
        <v>1740</v>
      </c>
      <c r="H195" s="47">
        <f t="shared" si="34"/>
        <v>1274</v>
      </c>
      <c r="I195" s="47">
        <f t="shared" si="34"/>
        <v>29</v>
      </c>
      <c r="J195" s="48">
        <f>SUM(J196:J199)</f>
        <v>3340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66</v>
      </c>
      <c r="E196" s="43">
        <v>2740</v>
      </c>
      <c r="F196" s="43">
        <v>0</v>
      </c>
      <c r="G196" s="44">
        <v>1593</v>
      </c>
      <c r="H196" s="44">
        <v>70</v>
      </c>
      <c r="I196" s="44">
        <v>29</v>
      </c>
      <c r="J196" s="45">
        <v>1692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111</v>
      </c>
      <c r="E197" s="43">
        <v>114</v>
      </c>
      <c r="F197" s="43">
        <v>225</v>
      </c>
      <c r="G197" s="44">
        <v>0</v>
      </c>
      <c r="H197" s="44">
        <v>1204</v>
      </c>
      <c r="I197" s="44">
        <v>0</v>
      </c>
      <c r="J197" s="45">
        <v>1429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6</v>
      </c>
      <c r="E198" s="43">
        <v>66</v>
      </c>
      <c r="F198" s="43">
        <v>72</v>
      </c>
      <c r="G198" s="44">
        <v>147</v>
      </c>
      <c r="H198" s="44">
        <v>0</v>
      </c>
      <c r="I198" s="44">
        <v>0</v>
      </c>
      <c r="J198" s="45">
        <v>219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375</v>
      </c>
      <c r="D203" s="54">
        <f t="shared" ref="D203:I203" si="35">SUM(D204:D205)</f>
        <v>77</v>
      </c>
      <c r="E203" s="54">
        <f t="shared" si="35"/>
        <v>270</v>
      </c>
      <c r="F203" s="54">
        <f t="shared" si="35"/>
        <v>347</v>
      </c>
      <c r="G203" s="55">
        <f t="shared" si="35"/>
        <v>182</v>
      </c>
      <c r="H203" s="55">
        <f t="shared" si="35"/>
        <v>138</v>
      </c>
      <c r="I203" s="55">
        <f t="shared" si="35"/>
        <v>0</v>
      </c>
      <c r="J203" s="56">
        <f>SUM(J204:J205)</f>
        <v>667</v>
      </c>
      <c r="K203" s="55">
        <f>J203</f>
        <v>667</v>
      </c>
    </row>
    <row r="204" spans="1:11" ht="15" x14ac:dyDescent="0.25">
      <c r="B204" s="37"/>
      <c r="C204" s="22" t="s">
        <v>164</v>
      </c>
      <c r="D204" s="43">
        <v>6</v>
      </c>
      <c r="E204" s="43">
        <v>0</v>
      </c>
      <c r="F204" s="43">
        <v>6</v>
      </c>
      <c r="G204" s="44">
        <v>0</v>
      </c>
      <c r="H204" s="44">
        <v>0</v>
      </c>
      <c r="I204" s="44">
        <v>0</v>
      </c>
      <c r="J204" s="45">
        <v>6</v>
      </c>
      <c r="K204" s="44">
        <f>J204</f>
        <v>6</v>
      </c>
    </row>
    <row r="205" spans="1:11" ht="15" x14ac:dyDescent="0.25">
      <c r="B205" s="37"/>
      <c r="C205" s="22" t="s">
        <v>97</v>
      </c>
      <c r="D205" s="43">
        <v>71</v>
      </c>
      <c r="E205" s="43">
        <v>270</v>
      </c>
      <c r="F205" s="43">
        <v>341</v>
      </c>
      <c r="G205" s="44">
        <v>182</v>
      </c>
      <c r="H205" s="44">
        <v>138</v>
      </c>
      <c r="I205" s="44">
        <v>0</v>
      </c>
      <c r="J205" s="45">
        <v>661</v>
      </c>
      <c r="K205" s="44">
        <f>J205</f>
        <v>661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226" priority="80" stopIfTrue="1" operator="notEqual">
      <formula>SUM(D14:D20)</formula>
    </cfRule>
  </conditionalFormatting>
  <conditionalFormatting sqref="D22:K22">
    <cfRule type="cellIs" dxfId="225" priority="21" stopIfTrue="1" operator="notEqual">
      <formula>D23+D24+#REF!+D26</formula>
    </cfRule>
  </conditionalFormatting>
  <conditionalFormatting sqref="D36:K36">
    <cfRule type="cellIs" dxfId="224" priority="79" stopIfTrue="1" operator="notEqual">
      <formula>D37+D38+D39+D40+D42+D41</formula>
    </cfRule>
  </conditionalFormatting>
  <conditionalFormatting sqref="D48:K48">
    <cfRule type="cellIs" dxfId="223" priority="4" stopIfTrue="1" operator="notEqual">
      <formula>D49+D50</formula>
    </cfRule>
  </conditionalFormatting>
  <conditionalFormatting sqref="D52:K52">
    <cfRule type="cellIs" dxfId="222" priority="5" stopIfTrue="1" operator="notEqual">
      <formula>D53+D54+D55</formula>
    </cfRule>
  </conditionalFormatting>
  <conditionalFormatting sqref="D57:K57">
    <cfRule type="cellIs" dxfId="221" priority="18" stopIfTrue="1" operator="notEqual">
      <formula>D58+D60+D61+D63+D64+D65+D62+D66+D67+D68+D69+D70+D71+D72+D73+D76+D77</formula>
    </cfRule>
  </conditionalFormatting>
  <conditionalFormatting sqref="D79:K79">
    <cfRule type="cellIs" dxfId="220" priority="7" stopIfTrue="1" operator="notEqual">
      <formula>D80+D81+D82+D83+D84+D85+D86+D87+D88+D89</formula>
    </cfRule>
  </conditionalFormatting>
  <conditionalFormatting sqref="D98:K98">
    <cfRule type="cellIs" dxfId="219" priority="8" stopIfTrue="1" operator="notEqual">
      <formula>D99+D100+D101+D102+D103+D104+D105+D106+D107+D108</formula>
    </cfRule>
  </conditionalFormatting>
  <conditionalFormatting sqref="D110:K110">
    <cfRule type="cellIs" dxfId="218" priority="9" stopIfTrue="1" operator="notEqual">
      <formula>D111+D112+D113+D114+D115+D116</formula>
    </cfRule>
  </conditionalFormatting>
  <conditionalFormatting sqref="D136:K136">
    <cfRule type="cellIs" dxfId="217" priority="19" stopIfTrue="1" operator="notEqual">
      <formula>#REF!+#REF!</formula>
    </cfRule>
  </conditionalFormatting>
  <conditionalFormatting sqref="D138:K138">
    <cfRule type="cellIs" dxfId="216" priority="20" stopIfTrue="1" operator="notEqual">
      <formula>D140+D139+D141+#REF!</formula>
    </cfRule>
  </conditionalFormatting>
  <conditionalFormatting sqref="D152:K152">
    <cfRule type="cellIs" dxfId="215" priority="3" stopIfTrue="1" operator="notEqual">
      <formula>D153+D154+D155+D156+D157</formula>
    </cfRule>
  </conditionalFormatting>
  <conditionalFormatting sqref="D159:K159">
    <cfRule type="cellIs" dxfId="214" priority="1" stopIfTrue="1" operator="notEqual">
      <formula>D160+D163+D164</formula>
    </cfRule>
  </conditionalFormatting>
  <conditionalFormatting sqref="D166:K166">
    <cfRule type="cellIs" dxfId="213" priority="6" stopIfTrue="1" operator="notEqual">
      <formula>SUM(D167:D174)</formula>
    </cfRule>
  </conditionalFormatting>
  <conditionalFormatting sqref="D178:K178">
    <cfRule type="cellIs" dxfId="212" priority="10" stopIfTrue="1" operator="notEqual">
      <formula>SUM(D179:D184)</formula>
    </cfRule>
  </conditionalFormatting>
  <conditionalFormatting sqref="D195:K195">
    <cfRule type="cellIs" dxfId="211" priority="23" stopIfTrue="1" operator="notEqual">
      <formula>D196+#REF!+D197+D198+D199</formula>
    </cfRule>
  </conditionalFormatting>
  <conditionalFormatting sqref="D203:K203">
    <cfRule type="cellIs" dxfId="210" priority="88" stopIfTrue="1" operator="notEqual">
      <formula>#REF!+D204+D205</formula>
    </cfRule>
  </conditionalFormatting>
  <conditionalFormatting sqref="D204:K206">
    <cfRule type="cellIs" dxfId="209" priority="92" stopIfTrue="1" operator="notEqual">
      <formula>#REF!+#REF!+#REF!+#REF!</formula>
    </cfRule>
  </conditionalFormatting>
  <conditionalFormatting sqref="D28:L28">
    <cfRule type="cellIs" dxfId="208" priority="12" stopIfTrue="1" operator="notEqual">
      <formula>D30+D31+D32+D33+D34</formula>
    </cfRule>
  </conditionalFormatting>
  <conditionalFormatting sqref="K23">
    <cfRule type="cellIs" dxfId="207" priority="139" stopIfTrue="1" operator="notEqual">
      <formula>K24+K26+#REF!+K27</formula>
    </cfRule>
  </conditionalFormatting>
  <conditionalFormatting sqref="K24:K25">
    <cfRule type="cellIs" dxfId="206" priority="138" stopIfTrue="1" operator="notEqual">
      <formula>K26+K27+#REF!+K28</formula>
    </cfRule>
  </conditionalFormatting>
  <conditionalFormatting sqref="K26">
    <cfRule type="cellIs" dxfId="205" priority="137" stopIfTrue="1" operator="notEqual">
      <formula>K27+K28+#REF!+K29</formula>
    </cfRule>
  </conditionalFormatting>
  <hyperlinks>
    <hyperlink ref="K5" location="Índice!A1" display="índice" xr:uid="{00000000-0004-0000-10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369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4606</v>
      </c>
      <c r="E11" s="58">
        <f t="shared" si="0"/>
        <v>4437</v>
      </c>
      <c r="F11" s="58">
        <f t="shared" ref="F11:H11" si="1">SUM(F12:F14)</f>
        <v>9043</v>
      </c>
      <c r="G11" s="59">
        <f t="shared" si="1"/>
        <v>29449</v>
      </c>
      <c r="H11" s="59">
        <f t="shared" si="1"/>
        <v>22046</v>
      </c>
      <c r="I11" s="59">
        <f>SUM(I12:I14)</f>
        <v>1089</v>
      </c>
      <c r="J11" s="59">
        <f>SUM(F11:I11)</f>
        <v>61627</v>
      </c>
      <c r="K11" s="59">
        <f t="shared" ref="K11:K44" si="2">J11</f>
        <v>61627</v>
      </c>
      <c r="L11" s="98"/>
    </row>
    <row r="12" spans="1:12" ht="15" x14ac:dyDescent="0.25">
      <c r="A12" s="116"/>
      <c r="B12" s="107"/>
      <c r="C12" s="117" t="s">
        <v>168</v>
      </c>
      <c r="D12" s="45">
        <v>4013</v>
      </c>
      <c r="E12" s="43">
        <v>2552</v>
      </c>
      <c r="F12" s="43">
        <v>6565</v>
      </c>
      <c r="G12" s="44">
        <v>25648</v>
      </c>
      <c r="H12" s="44">
        <v>20763</v>
      </c>
      <c r="I12" s="44">
        <v>963</v>
      </c>
      <c r="J12" s="44">
        <v>53939</v>
      </c>
      <c r="K12" s="44">
        <f t="shared" si="2"/>
        <v>53939</v>
      </c>
      <c r="L12" s="98"/>
    </row>
    <row r="13" spans="1:12" ht="15" x14ac:dyDescent="0.25">
      <c r="A13" s="118"/>
      <c r="B13" s="107"/>
      <c r="C13" s="117" t="s">
        <v>169</v>
      </c>
      <c r="D13" s="45">
        <v>320</v>
      </c>
      <c r="E13" s="43">
        <v>0</v>
      </c>
      <c r="F13" s="43">
        <v>320</v>
      </c>
      <c r="G13" s="44">
        <v>650</v>
      </c>
      <c r="H13" s="44">
        <v>267</v>
      </c>
      <c r="I13" s="44">
        <v>94</v>
      </c>
      <c r="J13" s="44">
        <v>1331</v>
      </c>
      <c r="K13" s="44">
        <f t="shared" si="2"/>
        <v>1331</v>
      </c>
      <c r="L13" s="98"/>
    </row>
    <row r="14" spans="1:12" ht="15" x14ac:dyDescent="0.25">
      <c r="A14" s="118"/>
      <c r="B14" s="107"/>
      <c r="C14" s="117" t="s">
        <v>170</v>
      </c>
      <c r="D14" s="45">
        <v>273</v>
      </c>
      <c r="E14" s="43">
        <v>1885</v>
      </c>
      <c r="F14" s="43">
        <v>2158</v>
      </c>
      <c r="G14" s="44">
        <v>3151</v>
      </c>
      <c r="H14" s="44">
        <v>1016</v>
      </c>
      <c r="I14" s="44">
        <v>32</v>
      </c>
      <c r="J14" s="44">
        <v>6357</v>
      </c>
      <c r="K14" s="44">
        <f t="shared" si="2"/>
        <v>6357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18363</v>
      </c>
      <c r="E16" s="58">
        <f t="shared" si="3"/>
        <v>5671</v>
      </c>
      <c r="F16" s="58">
        <f t="shared" si="3"/>
        <v>24034</v>
      </c>
      <c r="G16" s="59">
        <f t="shared" si="3"/>
        <v>77574</v>
      </c>
      <c r="H16" s="59">
        <f t="shared" si="3"/>
        <v>23529</v>
      </c>
      <c r="I16" s="59">
        <f>+I17+I20</f>
        <v>2531</v>
      </c>
      <c r="J16" s="59">
        <f t="shared" ref="J16" si="4">SUM(F16:I16)</f>
        <v>127668</v>
      </c>
      <c r="K16" s="59">
        <f t="shared" si="2"/>
        <v>127668</v>
      </c>
      <c r="L16" s="98"/>
    </row>
    <row r="17" spans="1:12" ht="14.25" x14ac:dyDescent="0.2">
      <c r="A17" s="120"/>
      <c r="B17" s="109"/>
      <c r="C17" s="121" t="s">
        <v>172</v>
      </c>
      <c r="D17" s="45">
        <v>13873</v>
      </c>
      <c r="E17" s="43">
        <v>4800</v>
      </c>
      <c r="F17" s="43">
        <v>18673</v>
      </c>
      <c r="G17" s="44">
        <v>60627</v>
      </c>
      <c r="H17" s="44">
        <v>18126</v>
      </c>
      <c r="I17" s="44">
        <v>2012</v>
      </c>
      <c r="J17" s="44">
        <v>99438</v>
      </c>
      <c r="K17" s="44">
        <f t="shared" si="2"/>
        <v>99438</v>
      </c>
      <c r="L17" s="98"/>
    </row>
    <row r="18" spans="1:12" ht="15" x14ac:dyDescent="0.25">
      <c r="A18" s="122"/>
      <c r="B18" s="107"/>
      <c r="C18" s="117" t="s">
        <v>173</v>
      </c>
      <c r="D18" s="45">
        <v>141</v>
      </c>
      <c r="E18" s="43">
        <v>16</v>
      </c>
      <c r="F18" s="43">
        <v>157</v>
      </c>
      <c r="G18" s="44">
        <v>53</v>
      </c>
      <c r="H18" s="44">
        <v>3</v>
      </c>
      <c r="I18" s="44">
        <v>31</v>
      </c>
      <c r="J18" s="44">
        <v>244</v>
      </c>
      <c r="K18" s="44">
        <f t="shared" si="2"/>
        <v>244</v>
      </c>
      <c r="L18" s="98"/>
    </row>
    <row r="19" spans="1:12" ht="15" x14ac:dyDescent="0.25">
      <c r="A19" s="120"/>
      <c r="B19" s="107"/>
      <c r="C19" s="117" t="s">
        <v>174</v>
      </c>
      <c r="D19" s="45">
        <v>13732</v>
      </c>
      <c r="E19" s="43">
        <v>4784</v>
      </c>
      <c r="F19" s="43">
        <v>18516</v>
      </c>
      <c r="G19" s="44">
        <v>60574</v>
      </c>
      <c r="H19" s="44">
        <v>18123</v>
      </c>
      <c r="I19" s="44">
        <v>1981</v>
      </c>
      <c r="J19" s="44">
        <v>99194</v>
      </c>
      <c r="K19" s="44">
        <f t="shared" si="2"/>
        <v>99194</v>
      </c>
      <c r="L19" s="98"/>
    </row>
    <row r="20" spans="1:12" ht="14.25" x14ac:dyDescent="0.2">
      <c r="A20" s="120"/>
      <c r="B20" s="109"/>
      <c r="C20" s="121" t="s">
        <v>175</v>
      </c>
      <c r="D20" s="45">
        <v>4490</v>
      </c>
      <c r="E20" s="43">
        <v>871</v>
      </c>
      <c r="F20" s="43">
        <v>5361</v>
      </c>
      <c r="G20" s="44">
        <v>16947</v>
      </c>
      <c r="H20" s="44">
        <v>5403</v>
      </c>
      <c r="I20" s="44">
        <v>519</v>
      </c>
      <c r="J20" s="44">
        <v>28230</v>
      </c>
      <c r="K20" s="44">
        <f t="shared" si="2"/>
        <v>28230</v>
      </c>
      <c r="L20" s="98"/>
    </row>
    <row r="21" spans="1:12" ht="14.25" x14ac:dyDescent="0.2">
      <c r="A21" s="116"/>
      <c r="B21" s="109"/>
      <c r="C21" s="117" t="s">
        <v>176</v>
      </c>
      <c r="D21" s="45">
        <v>1648</v>
      </c>
      <c r="E21" s="43">
        <v>844</v>
      </c>
      <c r="F21" s="43">
        <v>2492</v>
      </c>
      <c r="G21" s="44">
        <v>12987</v>
      </c>
      <c r="H21" s="44">
        <v>5128</v>
      </c>
      <c r="I21" s="44">
        <v>494</v>
      </c>
      <c r="J21" s="44">
        <v>21101</v>
      </c>
      <c r="K21" s="44">
        <f t="shared" si="2"/>
        <v>21101</v>
      </c>
      <c r="L21" s="98"/>
    </row>
    <row r="22" spans="1:12" ht="14.25" x14ac:dyDescent="0.2">
      <c r="B22" s="109"/>
      <c r="C22" s="108" t="s">
        <v>177</v>
      </c>
      <c r="D22" s="45">
        <v>611</v>
      </c>
      <c r="E22" s="43">
        <v>844</v>
      </c>
      <c r="F22" s="43">
        <v>1455</v>
      </c>
      <c r="G22" s="44">
        <v>12979</v>
      </c>
      <c r="H22" s="44">
        <v>5019</v>
      </c>
      <c r="I22" s="44">
        <v>483</v>
      </c>
      <c r="J22" s="44">
        <v>19936</v>
      </c>
      <c r="K22" s="44">
        <f t="shared" si="2"/>
        <v>19936</v>
      </c>
      <c r="L22" s="98"/>
    </row>
    <row r="23" spans="1:12" ht="14.25" x14ac:dyDescent="0.2">
      <c r="B23" s="109"/>
      <c r="C23" s="108" t="s">
        <v>178</v>
      </c>
      <c r="D23" s="45">
        <v>1037</v>
      </c>
      <c r="E23" s="43">
        <v>0</v>
      </c>
      <c r="F23" s="43">
        <v>1037</v>
      </c>
      <c r="G23" s="44">
        <v>8</v>
      </c>
      <c r="H23" s="44">
        <v>109</v>
      </c>
      <c r="I23" s="44">
        <v>11</v>
      </c>
      <c r="J23" s="44">
        <v>1165</v>
      </c>
      <c r="K23" s="44">
        <f t="shared" si="2"/>
        <v>1165</v>
      </c>
      <c r="L23" s="98"/>
    </row>
    <row r="24" spans="1:12" ht="14.25" x14ac:dyDescent="0.2">
      <c r="A24" s="105"/>
      <c r="B24" s="109"/>
      <c r="C24" s="117" t="s">
        <v>179</v>
      </c>
      <c r="D24" s="45">
        <v>2842</v>
      </c>
      <c r="E24" s="43">
        <v>27</v>
      </c>
      <c r="F24" s="43">
        <v>2869</v>
      </c>
      <c r="G24" s="44">
        <v>3960</v>
      </c>
      <c r="H24" s="44">
        <v>275</v>
      </c>
      <c r="I24" s="44">
        <v>25</v>
      </c>
      <c r="J24" s="44">
        <v>7129</v>
      </c>
      <c r="K24" s="44">
        <f t="shared" si="2"/>
        <v>7129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36</v>
      </c>
      <c r="E26" s="58">
        <v>189</v>
      </c>
      <c r="F26" s="58">
        <v>225</v>
      </c>
      <c r="G26" s="59">
        <v>351</v>
      </c>
      <c r="H26" s="59">
        <v>36</v>
      </c>
      <c r="I26" s="59">
        <v>22</v>
      </c>
      <c r="J26" s="59">
        <v>634</v>
      </c>
      <c r="K26" s="59">
        <f t="shared" si="2"/>
        <v>634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4937</v>
      </c>
      <c r="E28" s="58">
        <v>573</v>
      </c>
      <c r="F28" s="58">
        <v>5510</v>
      </c>
      <c r="G28" s="59">
        <v>3037</v>
      </c>
      <c r="H28" s="59">
        <v>1166</v>
      </c>
      <c r="I28" s="59">
        <v>2313</v>
      </c>
      <c r="J28" s="59">
        <v>12026</v>
      </c>
      <c r="K28" s="59">
        <f t="shared" si="2"/>
        <v>12026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4412</v>
      </c>
      <c r="E30" s="46">
        <f t="shared" si="5"/>
        <v>14</v>
      </c>
      <c r="F30" s="46">
        <f t="shared" si="5"/>
        <v>4426</v>
      </c>
      <c r="G30" s="47">
        <f t="shared" si="5"/>
        <v>1864</v>
      </c>
      <c r="H30" s="47">
        <f t="shared" si="5"/>
        <v>1108</v>
      </c>
      <c r="I30" s="47">
        <f t="shared" si="5"/>
        <v>0</v>
      </c>
      <c r="J30" s="47">
        <f>SUM(J32:J36)</f>
        <v>7398</v>
      </c>
      <c r="K30" s="47">
        <f t="shared" si="2"/>
        <v>7398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530</v>
      </c>
      <c r="E32" s="43">
        <v>7</v>
      </c>
      <c r="F32" s="43">
        <v>537</v>
      </c>
      <c r="G32" s="44">
        <v>97</v>
      </c>
      <c r="H32" s="44">
        <v>7</v>
      </c>
      <c r="I32" s="44">
        <v>0</v>
      </c>
      <c r="J32" s="44">
        <v>641</v>
      </c>
      <c r="K32" s="44">
        <f t="shared" si="2"/>
        <v>641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424</v>
      </c>
      <c r="H33" s="44">
        <v>14</v>
      </c>
      <c r="I33" s="44">
        <v>0</v>
      </c>
      <c r="J33" s="44">
        <v>438</v>
      </c>
      <c r="K33" s="44">
        <f t="shared" si="2"/>
        <v>438</v>
      </c>
      <c r="L33" s="98"/>
    </row>
    <row r="34" spans="1:12" ht="15" x14ac:dyDescent="0.25">
      <c r="A34" s="118"/>
      <c r="B34" s="107"/>
      <c r="C34" s="108" t="s">
        <v>185</v>
      </c>
      <c r="D34" s="45">
        <v>1</v>
      </c>
      <c r="E34" s="43">
        <v>0</v>
      </c>
      <c r="F34" s="43">
        <v>1</v>
      </c>
      <c r="G34" s="44">
        <v>355</v>
      </c>
      <c r="H34" s="44">
        <v>457</v>
      </c>
      <c r="I34" s="44">
        <v>0</v>
      </c>
      <c r="J34" s="44">
        <v>813</v>
      </c>
      <c r="K34" s="44">
        <f t="shared" si="2"/>
        <v>813</v>
      </c>
      <c r="L34" s="98"/>
    </row>
    <row r="35" spans="1:12" ht="15" x14ac:dyDescent="0.25">
      <c r="A35" s="118"/>
      <c r="B35" s="107"/>
      <c r="C35" s="121" t="s">
        <v>186</v>
      </c>
      <c r="D35" s="45">
        <v>1</v>
      </c>
      <c r="E35" s="43">
        <v>0</v>
      </c>
      <c r="F35" s="43">
        <v>1</v>
      </c>
      <c r="G35" s="44">
        <v>3</v>
      </c>
      <c r="H35" s="44">
        <v>0</v>
      </c>
      <c r="I35" s="44">
        <v>0</v>
      </c>
      <c r="J35" s="44">
        <v>4</v>
      </c>
      <c r="K35" s="44">
        <f t="shared" si="2"/>
        <v>4</v>
      </c>
      <c r="L35" s="98"/>
    </row>
    <row r="36" spans="1:12" ht="15" x14ac:dyDescent="0.25">
      <c r="A36" s="118"/>
      <c r="B36" s="107"/>
      <c r="C36" s="121" t="s">
        <v>187</v>
      </c>
      <c r="D36" s="45">
        <v>3880</v>
      </c>
      <c r="E36" s="43">
        <v>7</v>
      </c>
      <c r="F36" s="43">
        <v>3887</v>
      </c>
      <c r="G36" s="44">
        <v>985</v>
      </c>
      <c r="H36" s="44">
        <v>630</v>
      </c>
      <c r="I36" s="44">
        <v>0</v>
      </c>
      <c r="J36" s="44">
        <v>5502</v>
      </c>
      <c r="K36" s="44">
        <f t="shared" si="2"/>
        <v>5502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525</v>
      </c>
      <c r="E38" s="46">
        <f t="shared" si="6"/>
        <v>559</v>
      </c>
      <c r="F38" s="46">
        <f t="shared" si="6"/>
        <v>1084</v>
      </c>
      <c r="G38" s="47">
        <f t="shared" si="6"/>
        <v>1173</v>
      </c>
      <c r="H38" s="47">
        <f t="shared" si="6"/>
        <v>58</v>
      </c>
      <c r="I38" s="47">
        <f t="shared" si="6"/>
        <v>2313</v>
      </c>
      <c r="J38" s="47">
        <f>SUM(J40:J44)</f>
        <v>4628</v>
      </c>
      <c r="K38" s="47">
        <f t="shared" si="2"/>
        <v>4628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124</v>
      </c>
      <c r="E40" s="43">
        <v>0</v>
      </c>
      <c r="F40" s="43">
        <v>124</v>
      </c>
      <c r="G40" s="44">
        <v>0</v>
      </c>
      <c r="H40" s="44">
        <v>0</v>
      </c>
      <c r="I40" s="44">
        <v>0</v>
      </c>
      <c r="J40" s="44">
        <v>124</v>
      </c>
      <c r="K40" s="44">
        <f t="shared" si="2"/>
        <v>124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0</v>
      </c>
      <c r="H41" s="44">
        <v>1</v>
      </c>
      <c r="I41" s="44">
        <v>0</v>
      </c>
      <c r="J41" s="44">
        <v>1</v>
      </c>
      <c r="K41" s="44">
        <f t="shared" si="2"/>
        <v>1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9</v>
      </c>
      <c r="I42" s="44">
        <v>0</v>
      </c>
      <c r="J42" s="44">
        <v>9</v>
      </c>
      <c r="K42" s="44">
        <f t="shared" si="2"/>
        <v>9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0</v>
      </c>
      <c r="H43" s="44">
        <v>0</v>
      </c>
      <c r="I43" s="44">
        <v>0</v>
      </c>
      <c r="J43" s="44">
        <v>0</v>
      </c>
      <c r="K43" s="44">
        <f t="shared" si="2"/>
        <v>0</v>
      </c>
      <c r="L43" s="98"/>
    </row>
    <row r="44" spans="1:12" ht="14.25" x14ac:dyDescent="0.2">
      <c r="B44" s="109"/>
      <c r="C44" s="121" t="s">
        <v>187</v>
      </c>
      <c r="D44" s="45">
        <v>401</v>
      </c>
      <c r="E44" s="43">
        <v>559</v>
      </c>
      <c r="F44" s="43">
        <v>960</v>
      </c>
      <c r="G44" s="44">
        <v>1173</v>
      </c>
      <c r="H44" s="44">
        <v>48</v>
      </c>
      <c r="I44" s="44">
        <v>2313</v>
      </c>
      <c r="J44" s="44">
        <v>4494</v>
      </c>
      <c r="K44" s="44">
        <f t="shared" si="2"/>
        <v>4494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26402</v>
      </c>
      <c r="E46" s="58">
        <v>390</v>
      </c>
      <c r="F46" s="58">
        <v>26492</v>
      </c>
      <c r="G46" s="59">
        <v>4201</v>
      </c>
      <c r="H46" s="59">
        <v>566</v>
      </c>
      <c r="I46" s="59">
        <v>0</v>
      </c>
      <c r="J46" s="59">
        <v>29604</v>
      </c>
      <c r="K46" s="59">
        <f>K48+K55</f>
        <v>29604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26394</v>
      </c>
      <c r="E48" s="58">
        <f t="shared" si="7"/>
        <v>390</v>
      </c>
      <c r="F48" s="58">
        <f t="shared" si="7"/>
        <v>26484</v>
      </c>
      <c r="G48" s="59">
        <f t="shared" si="7"/>
        <v>4201</v>
      </c>
      <c r="H48" s="59">
        <f t="shared" si="7"/>
        <v>563</v>
      </c>
      <c r="I48" s="59">
        <f t="shared" si="7"/>
        <v>0</v>
      </c>
      <c r="J48" s="59">
        <f>SUM(J49:J53)</f>
        <v>31248</v>
      </c>
      <c r="K48" s="59">
        <f>SUM(K49:K53)</f>
        <v>29593</v>
      </c>
      <c r="L48" s="98"/>
    </row>
    <row r="49" spans="1:12" ht="15" x14ac:dyDescent="0.25">
      <c r="A49" s="105"/>
      <c r="B49" s="107"/>
      <c r="C49" s="117" t="s">
        <v>190</v>
      </c>
      <c r="D49" s="45">
        <v>-276</v>
      </c>
      <c r="E49" s="43">
        <v>0</v>
      </c>
      <c r="F49" s="43">
        <v>-276</v>
      </c>
      <c r="G49" s="44">
        <v>0</v>
      </c>
      <c r="H49" s="44">
        <v>0</v>
      </c>
      <c r="I49" s="44">
        <v>0</v>
      </c>
      <c r="J49" s="44">
        <f>SUM(F49:I49)</f>
        <v>-276</v>
      </c>
      <c r="K49" s="44">
        <v>-276</v>
      </c>
      <c r="L49" s="98"/>
    </row>
    <row r="50" spans="1:12" ht="15" x14ac:dyDescent="0.25">
      <c r="A50" s="131"/>
      <c r="B50" s="107"/>
      <c r="C50" s="117" t="s">
        <v>191</v>
      </c>
      <c r="D50" s="45">
        <v>26757</v>
      </c>
      <c r="E50" s="43">
        <v>362</v>
      </c>
      <c r="F50" s="43">
        <v>26819</v>
      </c>
      <c r="G50" s="44">
        <v>4536</v>
      </c>
      <c r="H50" s="44">
        <v>505</v>
      </c>
      <c r="I50" s="44">
        <v>0</v>
      </c>
      <c r="J50" s="44">
        <f t="shared" ref="J50:J53" si="8">SUM(F50:I50)</f>
        <v>31860</v>
      </c>
      <c r="K50" s="44">
        <v>30205</v>
      </c>
      <c r="L50" s="98"/>
    </row>
    <row r="51" spans="1:12" ht="15" x14ac:dyDescent="0.25">
      <c r="A51" s="105"/>
      <c r="B51" s="107"/>
      <c r="C51" s="117" t="s">
        <v>192</v>
      </c>
      <c r="D51" s="45">
        <v>92</v>
      </c>
      <c r="E51" s="43">
        <v>4</v>
      </c>
      <c r="F51" s="43">
        <v>96</v>
      </c>
      <c r="G51" s="44">
        <v>224</v>
      </c>
      <c r="H51" s="44">
        <v>174</v>
      </c>
      <c r="I51" s="44">
        <v>0</v>
      </c>
      <c r="J51" s="44">
        <f t="shared" si="8"/>
        <v>494</v>
      </c>
      <c r="K51" s="44">
        <v>494</v>
      </c>
      <c r="L51" s="98"/>
    </row>
    <row r="52" spans="1:12" ht="15" x14ac:dyDescent="0.25">
      <c r="A52" s="105"/>
      <c r="B52" s="107"/>
      <c r="C52" s="117" t="s">
        <v>96</v>
      </c>
      <c r="D52" s="45">
        <v>-179</v>
      </c>
      <c r="E52" s="43">
        <v>0</v>
      </c>
      <c r="F52" s="43">
        <v>-179</v>
      </c>
      <c r="G52" s="44">
        <v>-559</v>
      </c>
      <c r="H52" s="44">
        <v>-123</v>
      </c>
      <c r="I52" s="44">
        <v>0</v>
      </c>
      <c r="J52" s="44">
        <f t="shared" si="8"/>
        <v>-861</v>
      </c>
      <c r="K52" s="44">
        <v>-861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24</v>
      </c>
      <c r="F53" s="43">
        <v>24</v>
      </c>
      <c r="G53" s="44">
        <v>0</v>
      </c>
      <c r="H53" s="44">
        <v>7</v>
      </c>
      <c r="I53" s="44">
        <v>0</v>
      </c>
      <c r="J53" s="44">
        <f t="shared" si="8"/>
        <v>31</v>
      </c>
      <c r="K53" s="44">
        <v>31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-61</v>
      </c>
      <c r="F57" s="46">
        <v>-61</v>
      </c>
      <c r="G57" s="47">
        <v>-11</v>
      </c>
      <c r="H57" s="47">
        <v>21</v>
      </c>
      <c r="I57" s="47">
        <v>0</v>
      </c>
      <c r="J57" s="47">
        <v>-51</v>
      </c>
      <c r="K57" s="47">
        <f>J57</f>
        <v>-51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16748</v>
      </c>
      <c r="E59" s="58">
        <v>2333</v>
      </c>
      <c r="F59" s="58">
        <v>19081</v>
      </c>
      <c r="G59" s="59">
        <v>3800</v>
      </c>
      <c r="H59" s="59">
        <v>539</v>
      </c>
      <c r="I59" s="59">
        <v>161859</v>
      </c>
      <c r="J59" s="59">
        <v>185279</v>
      </c>
      <c r="K59" s="59">
        <f>J59</f>
        <v>185279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1</v>
      </c>
      <c r="H61" s="47">
        <f t="shared" si="9"/>
        <v>0</v>
      </c>
      <c r="I61" s="47">
        <f t="shared" si="9"/>
        <v>157823</v>
      </c>
      <c r="J61" s="47">
        <f>SUM(J62:J66)</f>
        <v>157824</v>
      </c>
      <c r="K61" s="47">
        <f t="shared" ref="K61:K66" si="10">J61</f>
        <v>157824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129098</v>
      </c>
      <c r="J62" s="44">
        <v>129098</v>
      </c>
      <c r="K62" s="44">
        <f t="shared" si="10"/>
        <v>129098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8896</v>
      </c>
      <c r="J63" s="44">
        <v>8896</v>
      </c>
      <c r="K63" s="44">
        <f t="shared" si="10"/>
        <v>8896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17310</v>
      </c>
      <c r="J64" s="44">
        <v>17310</v>
      </c>
      <c r="K64" s="44">
        <f t="shared" si="10"/>
        <v>17310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423</v>
      </c>
      <c r="J65" s="44">
        <v>423</v>
      </c>
      <c r="K65" s="44">
        <f t="shared" si="10"/>
        <v>423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1</v>
      </c>
      <c r="H66" s="44">
        <v>0</v>
      </c>
      <c r="I66" s="44">
        <v>2096</v>
      </c>
      <c r="J66" s="44">
        <v>2097</v>
      </c>
      <c r="K66" s="44">
        <f t="shared" si="10"/>
        <v>2097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14691</v>
      </c>
      <c r="E68" s="46">
        <v>2269</v>
      </c>
      <c r="F68" s="46">
        <v>16960</v>
      </c>
      <c r="G68" s="47">
        <v>404</v>
      </c>
      <c r="H68" s="47">
        <v>275</v>
      </c>
      <c r="I68" s="47">
        <v>25</v>
      </c>
      <c r="J68" s="47">
        <v>17664</v>
      </c>
      <c r="K68" s="47">
        <f>J68</f>
        <v>17664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2057</v>
      </c>
      <c r="E70" s="46">
        <f t="shared" si="11"/>
        <v>64</v>
      </c>
      <c r="F70" s="46">
        <f t="shared" si="11"/>
        <v>2121</v>
      </c>
      <c r="G70" s="47">
        <f t="shared" si="11"/>
        <v>3395</v>
      </c>
      <c r="H70" s="47">
        <f t="shared" si="11"/>
        <v>264</v>
      </c>
      <c r="I70" s="47">
        <f t="shared" si="11"/>
        <v>4011</v>
      </c>
      <c r="J70" s="47">
        <f>SUM(J71:J76)</f>
        <v>9791</v>
      </c>
      <c r="K70" s="47">
        <f t="shared" ref="K70:K76" si="12">J70</f>
        <v>9791</v>
      </c>
      <c r="L70" s="98"/>
    </row>
    <row r="71" spans="1:12" ht="15" x14ac:dyDescent="0.25">
      <c r="A71" s="105"/>
      <c r="B71" s="107"/>
      <c r="C71" s="108" t="s">
        <v>208</v>
      </c>
      <c r="D71" s="45">
        <v>15</v>
      </c>
      <c r="E71" s="43">
        <v>0</v>
      </c>
      <c r="F71" s="43">
        <v>15</v>
      </c>
      <c r="G71" s="44">
        <v>14</v>
      </c>
      <c r="H71" s="44">
        <v>52</v>
      </c>
      <c r="I71" s="44">
        <v>2350</v>
      </c>
      <c r="J71" s="44">
        <v>2431</v>
      </c>
      <c r="K71" s="44">
        <f t="shared" si="12"/>
        <v>2431</v>
      </c>
      <c r="L71" s="98"/>
    </row>
    <row r="72" spans="1:12" ht="15" x14ac:dyDescent="0.25">
      <c r="A72" s="105"/>
      <c r="B72" s="107"/>
      <c r="C72" s="108" t="s">
        <v>209</v>
      </c>
      <c r="D72" s="45">
        <v>141</v>
      </c>
      <c r="E72" s="43">
        <v>0</v>
      </c>
      <c r="F72" s="43">
        <v>141</v>
      </c>
      <c r="G72" s="44">
        <v>0</v>
      </c>
      <c r="H72" s="44">
        <v>0</v>
      </c>
      <c r="I72" s="44">
        <v>0</v>
      </c>
      <c r="J72" s="44">
        <v>141</v>
      </c>
      <c r="K72" s="44">
        <f t="shared" si="12"/>
        <v>141</v>
      </c>
      <c r="L72" s="98"/>
    </row>
    <row r="73" spans="1:12" ht="15" x14ac:dyDescent="0.25">
      <c r="A73" s="116"/>
      <c r="B73" s="107"/>
      <c r="C73" s="108" t="s">
        <v>210</v>
      </c>
      <c r="D73" s="45">
        <v>1856</v>
      </c>
      <c r="E73" s="43">
        <v>64</v>
      </c>
      <c r="F73" s="43">
        <v>1920</v>
      </c>
      <c r="G73" s="44">
        <v>121</v>
      </c>
      <c r="H73" s="44">
        <v>0</v>
      </c>
      <c r="I73" s="44">
        <v>1573</v>
      </c>
      <c r="J73" s="44">
        <v>3614</v>
      </c>
      <c r="K73" s="44">
        <f t="shared" si="12"/>
        <v>3614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882</v>
      </c>
      <c r="H74" s="44">
        <v>23</v>
      </c>
      <c r="I74" s="44">
        <v>35</v>
      </c>
      <c r="J74" s="44">
        <v>940</v>
      </c>
      <c r="K74" s="44">
        <f t="shared" si="12"/>
        <v>940</v>
      </c>
      <c r="L74" s="98"/>
    </row>
    <row r="75" spans="1:12" ht="15" x14ac:dyDescent="0.25">
      <c r="A75" s="120"/>
      <c r="B75" s="107"/>
      <c r="C75" s="108" t="s">
        <v>212</v>
      </c>
      <c r="D75" s="45">
        <v>34</v>
      </c>
      <c r="E75" s="43">
        <v>0</v>
      </c>
      <c r="F75" s="43">
        <v>34</v>
      </c>
      <c r="G75" s="44">
        <v>23</v>
      </c>
      <c r="H75" s="44">
        <v>2</v>
      </c>
      <c r="I75" s="44">
        <v>0</v>
      </c>
      <c r="J75" s="44">
        <v>59</v>
      </c>
      <c r="K75" s="44">
        <f t="shared" si="12"/>
        <v>59</v>
      </c>
      <c r="L75" s="98"/>
    </row>
    <row r="76" spans="1:12" ht="15" x14ac:dyDescent="0.25">
      <c r="A76" s="118"/>
      <c r="B76" s="107"/>
      <c r="C76" s="108" t="s">
        <v>205</v>
      </c>
      <c r="D76" s="45">
        <v>11</v>
      </c>
      <c r="E76" s="43">
        <v>0</v>
      </c>
      <c r="F76" s="43">
        <v>11</v>
      </c>
      <c r="G76" s="44">
        <v>2355</v>
      </c>
      <c r="H76" s="44">
        <v>187</v>
      </c>
      <c r="I76" s="44">
        <v>53</v>
      </c>
      <c r="J76" s="44">
        <v>2606</v>
      </c>
      <c r="K76" s="44">
        <f t="shared" si="12"/>
        <v>2606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132722</v>
      </c>
      <c r="E78" s="59">
        <f t="shared" si="13"/>
        <v>943</v>
      </c>
      <c r="F78" s="59">
        <f t="shared" si="13"/>
        <v>126972</v>
      </c>
      <c r="G78" s="59">
        <f t="shared" si="13"/>
        <v>20494</v>
      </c>
      <c r="H78" s="59">
        <f t="shared" si="13"/>
        <v>13902</v>
      </c>
      <c r="I78" s="59">
        <f t="shared" si="13"/>
        <v>4058</v>
      </c>
      <c r="J78" s="59">
        <f>+J80+J82+J91+J98+J106+J84</f>
        <v>165426</v>
      </c>
      <c r="K78" s="59">
        <v>17624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19</v>
      </c>
      <c r="F80" s="58">
        <v>29</v>
      </c>
      <c r="G80" s="59">
        <v>85</v>
      </c>
      <c r="H80" s="59">
        <v>109</v>
      </c>
      <c r="I80" s="59">
        <v>2</v>
      </c>
      <c r="J80" s="59">
        <v>225</v>
      </c>
      <c r="K80" s="59">
        <f>J80</f>
        <v>225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-21</v>
      </c>
      <c r="E82" s="58">
        <v>0</v>
      </c>
      <c r="F82" s="58">
        <v>-21</v>
      </c>
      <c r="G82" s="59">
        <v>0</v>
      </c>
      <c r="H82" s="59">
        <v>0</v>
      </c>
      <c r="I82" s="59">
        <v>0</v>
      </c>
      <c r="J82" s="59">
        <v>-21</v>
      </c>
      <c r="K82" s="59">
        <f>J82</f>
        <v>-21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119712</v>
      </c>
      <c r="E84" s="58">
        <f t="shared" si="14"/>
        <v>472</v>
      </c>
      <c r="F84" s="58">
        <f t="shared" ref="F84:H84" si="15">SUM(F85:F89)</f>
        <v>113491</v>
      </c>
      <c r="G84" s="59">
        <f t="shared" si="15"/>
        <v>18140</v>
      </c>
      <c r="H84" s="59">
        <f t="shared" si="15"/>
        <v>12149</v>
      </c>
      <c r="I84" s="59">
        <f>SUM(I85:I89)</f>
        <v>4043</v>
      </c>
      <c r="J84" s="59">
        <f>SUM(J85:J89)</f>
        <v>147823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291</v>
      </c>
      <c r="F85" s="43">
        <v>0</v>
      </c>
      <c r="G85" s="44">
        <v>10770</v>
      </c>
      <c r="H85" s="44">
        <v>1316</v>
      </c>
      <c r="I85" s="44">
        <v>131</v>
      </c>
      <c r="J85" s="44">
        <v>12217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6402</v>
      </c>
      <c r="E86" s="43">
        <v>0</v>
      </c>
      <c r="F86" s="43">
        <v>0</v>
      </c>
      <c r="G86" s="44">
        <v>63</v>
      </c>
      <c r="H86" s="44">
        <v>45</v>
      </c>
      <c r="I86" s="44">
        <v>130</v>
      </c>
      <c r="J86" s="44">
        <v>238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80907</v>
      </c>
      <c r="E87" s="43">
        <v>125</v>
      </c>
      <c r="F87" s="43">
        <v>81032</v>
      </c>
      <c r="G87" s="44">
        <v>0</v>
      </c>
      <c r="H87" s="44">
        <v>10788</v>
      </c>
      <c r="I87" s="44">
        <v>3316</v>
      </c>
      <c r="J87" s="44">
        <v>95136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17725</v>
      </c>
      <c r="E88" s="43">
        <v>54</v>
      </c>
      <c r="F88" s="43">
        <v>17779</v>
      </c>
      <c r="G88" s="44">
        <v>7305</v>
      </c>
      <c r="H88" s="44">
        <v>0</v>
      </c>
      <c r="I88" s="44">
        <v>466</v>
      </c>
      <c r="J88" s="44">
        <v>25550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14678</v>
      </c>
      <c r="E89" s="43">
        <v>2</v>
      </c>
      <c r="F89" s="43">
        <v>14680</v>
      </c>
      <c r="G89" s="44">
        <v>2</v>
      </c>
      <c r="H89" s="44">
        <v>0</v>
      </c>
      <c r="I89" s="44">
        <v>0</v>
      </c>
      <c r="J89" s="44">
        <v>14682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936</v>
      </c>
      <c r="E91" s="58">
        <f t="shared" si="16"/>
        <v>143</v>
      </c>
      <c r="F91" s="58">
        <f t="shared" si="16"/>
        <v>1079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1079</v>
      </c>
      <c r="K91" s="59">
        <f t="shared" ref="K91:K96" si="17">J91</f>
        <v>1079</v>
      </c>
      <c r="L91" s="98"/>
    </row>
    <row r="92" spans="1:12" ht="15" x14ac:dyDescent="0.25">
      <c r="B92" s="107"/>
      <c r="C92" s="117" t="s">
        <v>214</v>
      </c>
      <c r="D92" s="45">
        <v>357</v>
      </c>
      <c r="E92" s="43">
        <v>0</v>
      </c>
      <c r="F92" s="43">
        <v>357</v>
      </c>
      <c r="G92" s="44">
        <v>0</v>
      </c>
      <c r="H92" s="44">
        <v>0</v>
      </c>
      <c r="I92" s="44">
        <v>0</v>
      </c>
      <c r="J92" s="44">
        <v>357</v>
      </c>
      <c r="K92" s="44">
        <f t="shared" si="17"/>
        <v>357</v>
      </c>
      <c r="L92" s="98"/>
    </row>
    <row r="93" spans="1:12" ht="15" x14ac:dyDescent="0.25">
      <c r="A93" s="105"/>
      <c r="B93" s="107"/>
      <c r="C93" s="121" t="s">
        <v>215</v>
      </c>
      <c r="D93" s="45">
        <v>345</v>
      </c>
      <c r="E93" s="43">
        <v>13</v>
      </c>
      <c r="F93" s="43">
        <v>358</v>
      </c>
      <c r="G93" s="44">
        <v>0</v>
      </c>
      <c r="H93" s="44">
        <v>0</v>
      </c>
      <c r="I93" s="44">
        <v>0</v>
      </c>
      <c r="J93" s="44">
        <v>358</v>
      </c>
      <c r="K93" s="44">
        <f t="shared" si="17"/>
        <v>358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1</v>
      </c>
      <c r="E95" s="43">
        <v>0</v>
      </c>
      <c r="F95" s="43">
        <v>1</v>
      </c>
      <c r="G95" s="44">
        <v>0</v>
      </c>
      <c r="H95" s="44">
        <v>0</v>
      </c>
      <c r="I95" s="44">
        <v>0</v>
      </c>
      <c r="J95" s="44">
        <v>1</v>
      </c>
      <c r="K95" s="44">
        <f t="shared" si="17"/>
        <v>1</v>
      </c>
      <c r="L95" s="98"/>
    </row>
    <row r="96" spans="1:12" ht="15" x14ac:dyDescent="0.25">
      <c r="A96" s="105"/>
      <c r="B96" s="107"/>
      <c r="C96" s="117" t="s">
        <v>217</v>
      </c>
      <c r="D96" s="45">
        <v>233</v>
      </c>
      <c r="E96" s="43">
        <v>130</v>
      </c>
      <c r="F96" s="43">
        <v>363</v>
      </c>
      <c r="G96" s="44">
        <v>0</v>
      </c>
      <c r="H96" s="44">
        <v>0</v>
      </c>
      <c r="I96" s="44">
        <v>0</v>
      </c>
      <c r="J96" s="44">
        <v>363</v>
      </c>
      <c r="K96" s="44">
        <f t="shared" si="17"/>
        <v>363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1771</v>
      </c>
      <c r="E98" s="58">
        <f t="shared" si="18"/>
        <v>309</v>
      </c>
      <c r="F98" s="58">
        <f t="shared" si="18"/>
        <v>2080</v>
      </c>
      <c r="G98" s="59">
        <f t="shared" si="18"/>
        <v>2269</v>
      </c>
      <c r="H98" s="59">
        <f t="shared" si="18"/>
        <v>1644</v>
      </c>
      <c r="I98" s="59">
        <f>SUM(I99:I104)</f>
        <v>13</v>
      </c>
      <c r="J98" s="59">
        <f>SUM(J99:J104)</f>
        <v>6006</v>
      </c>
      <c r="K98" s="59">
        <f t="shared" ref="K98:K104" si="19">J98</f>
        <v>6006</v>
      </c>
      <c r="L98" s="98"/>
    </row>
    <row r="99" spans="1:12" ht="15" x14ac:dyDescent="0.25">
      <c r="A99" s="116"/>
      <c r="B99" s="107"/>
      <c r="C99" s="140" t="s">
        <v>219</v>
      </c>
      <c r="D99" s="45">
        <v>890</v>
      </c>
      <c r="E99" s="43">
        <v>0</v>
      </c>
      <c r="F99" s="43">
        <v>890</v>
      </c>
      <c r="G99" s="44">
        <v>457</v>
      </c>
      <c r="H99" s="44">
        <v>0</v>
      </c>
      <c r="I99" s="44">
        <v>0</v>
      </c>
      <c r="J99" s="44">
        <v>1347</v>
      </c>
      <c r="K99" s="44">
        <f t="shared" si="19"/>
        <v>1347</v>
      </c>
      <c r="L99" s="98"/>
    </row>
    <row r="100" spans="1:12" ht="15" x14ac:dyDescent="0.25">
      <c r="A100" s="120"/>
      <c r="B100" s="107"/>
      <c r="C100" s="140" t="s">
        <v>220</v>
      </c>
      <c r="D100" s="45">
        <v>257</v>
      </c>
      <c r="E100" s="43">
        <v>0</v>
      </c>
      <c r="F100" s="43">
        <v>257</v>
      </c>
      <c r="G100" s="44">
        <v>0</v>
      </c>
      <c r="H100" s="44">
        <v>0</v>
      </c>
      <c r="I100" s="44">
        <v>0</v>
      </c>
      <c r="J100" s="44">
        <v>257</v>
      </c>
      <c r="K100" s="44">
        <f t="shared" si="19"/>
        <v>257</v>
      </c>
      <c r="L100" s="98"/>
    </row>
    <row r="101" spans="1:12" ht="15" x14ac:dyDescent="0.25">
      <c r="A101" s="118"/>
      <c r="B101" s="107"/>
      <c r="C101" s="140" t="s">
        <v>221</v>
      </c>
      <c r="D101" s="45">
        <v>62</v>
      </c>
      <c r="E101" s="43">
        <v>0</v>
      </c>
      <c r="F101" s="43">
        <v>62</v>
      </c>
      <c r="G101" s="44">
        <v>60</v>
      </c>
      <c r="H101" s="44">
        <v>0</v>
      </c>
      <c r="I101" s="44">
        <v>0</v>
      </c>
      <c r="J101" s="44">
        <v>122</v>
      </c>
      <c r="K101" s="44">
        <f t="shared" si="19"/>
        <v>122</v>
      </c>
      <c r="L101" s="98"/>
    </row>
    <row r="102" spans="1:12" ht="15" x14ac:dyDescent="0.25">
      <c r="A102" s="122"/>
      <c r="B102" s="107"/>
      <c r="C102" s="140" t="s">
        <v>222</v>
      </c>
      <c r="D102" s="45">
        <v>3</v>
      </c>
      <c r="E102" s="43">
        <v>0</v>
      </c>
      <c r="F102" s="43">
        <v>3</v>
      </c>
      <c r="G102" s="44">
        <v>0</v>
      </c>
      <c r="H102" s="44">
        <v>0</v>
      </c>
      <c r="I102" s="44">
        <v>0</v>
      </c>
      <c r="J102" s="44">
        <v>3</v>
      </c>
      <c r="K102" s="44">
        <f t="shared" si="19"/>
        <v>3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559</v>
      </c>
      <c r="E104" s="43">
        <v>309</v>
      </c>
      <c r="F104" s="43">
        <v>868</v>
      </c>
      <c r="G104" s="44">
        <v>1752</v>
      </c>
      <c r="H104" s="44">
        <v>1644</v>
      </c>
      <c r="I104" s="44">
        <v>13</v>
      </c>
      <c r="J104" s="44">
        <v>4277</v>
      </c>
      <c r="K104" s="44">
        <f t="shared" si="19"/>
        <v>4277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10314</v>
      </c>
      <c r="E106" s="58">
        <f t="shared" si="20"/>
        <v>0</v>
      </c>
      <c r="F106" s="58">
        <f t="shared" si="20"/>
        <v>10314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10314</v>
      </c>
      <c r="K106" s="59">
        <f t="shared" ref="K106:K111" si="21">J106</f>
        <v>10314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1629</v>
      </c>
      <c r="E107" s="40">
        <v>0</v>
      </c>
      <c r="F107" s="43">
        <v>1629</v>
      </c>
      <c r="G107" s="41">
        <v>0</v>
      </c>
      <c r="H107" s="41">
        <v>0</v>
      </c>
      <c r="I107" s="41">
        <v>0</v>
      </c>
      <c r="J107" s="44">
        <v>1629</v>
      </c>
      <c r="K107" s="44">
        <f t="shared" si="21"/>
        <v>1629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7953</v>
      </c>
      <c r="E109" s="40">
        <v>0</v>
      </c>
      <c r="F109" s="43">
        <v>7953</v>
      </c>
      <c r="G109" s="41">
        <v>0</v>
      </c>
      <c r="H109" s="41">
        <v>0</v>
      </c>
      <c r="I109" s="41">
        <v>0</v>
      </c>
      <c r="J109" s="44">
        <v>7953</v>
      </c>
      <c r="K109" s="44">
        <f t="shared" si="21"/>
        <v>7953</v>
      </c>
      <c r="L109" s="98"/>
    </row>
    <row r="110" spans="1:12" ht="14.25" x14ac:dyDescent="0.2">
      <c r="B110" s="109"/>
      <c r="C110" s="141" t="s">
        <v>324</v>
      </c>
      <c r="D110" s="45">
        <v>732</v>
      </c>
      <c r="E110" s="40">
        <v>0</v>
      </c>
      <c r="F110" s="43">
        <v>732</v>
      </c>
      <c r="G110" s="41">
        <v>0</v>
      </c>
      <c r="H110" s="41">
        <v>0</v>
      </c>
      <c r="I110" s="41">
        <v>0</v>
      </c>
      <c r="J110" s="44">
        <v>732</v>
      </c>
      <c r="K110" s="44">
        <f t="shared" si="21"/>
        <v>732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1750</v>
      </c>
      <c r="E113" s="58">
        <v>1383</v>
      </c>
      <c r="F113" s="58">
        <v>3133</v>
      </c>
      <c r="G113" s="59">
        <v>110388</v>
      </c>
      <c r="H113" s="59">
        <v>14752</v>
      </c>
      <c r="I113" s="59">
        <v>3389</v>
      </c>
      <c r="J113" s="59">
        <v>131662</v>
      </c>
      <c r="K113" s="59">
        <f>J113</f>
        <v>131662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901</v>
      </c>
      <c r="E115" s="46">
        <f t="shared" si="22"/>
        <v>706</v>
      </c>
      <c r="F115" s="46">
        <f t="shared" si="22"/>
        <v>1607</v>
      </c>
      <c r="G115" s="47" t="e">
        <f t="shared" si="22"/>
        <v>#REF!</v>
      </c>
      <c r="H115" s="47">
        <f t="shared" si="22"/>
        <v>13915</v>
      </c>
      <c r="I115" s="47">
        <f>SUM(I116:I119)</f>
        <v>2810</v>
      </c>
      <c r="J115" s="47" t="e">
        <f>SUM(J116:J119)</f>
        <v>#REF!</v>
      </c>
      <c r="K115" s="47" t="e">
        <f>J115</f>
        <v>#REF!</v>
      </c>
      <c r="L115" s="98"/>
    </row>
    <row r="116" spans="1:12" ht="15" x14ac:dyDescent="0.25">
      <c r="B116" s="124"/>
      <c r="C116" s="117" t="s">
        <v>232</v>
      </c>
      <c r="D116" s="45">
        <v>221</v>
      </c>
      <c r="E116" s="43">
        <v>4</v>
      </c>
      <c r="F116" s="43">
        <v>225</v>
      </c>
      <c r="G116" s="44" t="e">
        <v>#REF!</v>
      </c>
      <c r="H116" s="44">
        <v>869</v>
      </c>
      <c r="I116" s="44">
        <v>1265</v>
      </c>
      <c r="J116" s="44" t="e">
        <v>#REF!</v>
      </c>
      <c r="K116" s="44" t="e">
        <f>J116</f>
        <v>#REF!</v>
      </c>
      <c r="L116" s="98"/>
    </row>
    <row r="117" spans="1:12" ht="15" x14ac:dyDescent="0.25">
      <c r="A117" s="105"/>
      <c r="B117" s="124"/>
      <c r="C117" s="117" t="s">
        <v>233</v>
      </c>
      <c r="D117" s="45">
        <v>53</v>
      </c>
      <c r="E117" s="43">
        <v>72</v>
      </c>
      <c r="F117" s="43">
        <v>125</v>
      </c>
      <c r="G117" s="44">
        <v>2620</v>
      </c>
      <c r="H117" s="44">
        <v>4787</v>
      </c>
      <c r="I117" s="44">
        <v>1536</v>
      </c>
      <c r="J117" s="44">
        <v>9068</v>
      </c>
      <c r="K117" s="44">
        <f>J117</f>
        <v>9068</v>
      </c>
      <c r="L117" s="98"/>
    </row>
    <row r="118" spans="1:12" ht="15" x14ac:dyDescent="0.25">
      <c r="A118" s="105"/>
      <c r="B118" s="124"/>
      <c r="C118" s="117" t="s">
        <v>234</v>
      </c>
      <c r="D118" s="45">
        <v>521</v>
      </c>
      <c r="E118" s="43">
        <v>131</v>
      </c>
      <c r="F118" s="43">
        <v>652</v>
      </c>
      <c r="G118" s="44">
        <v>31968</v>
      </c>
      <c r="H118" s="44">
        <v>2056</v>
      </c>
      <c r="I118" s="44">
        <v>9</v>
      </c>
      <c r="J118" s="44">
        <v>34685</v>
      </c>
      <c r="K118" s="44">
        <f>J118</f>
        <v>34685</v>
      </c>
      <c r="L118" s="98"/>
    </row>
    <row r="119" spans="1:12" ht="15" x14ac:dyDescent="0.25">
      <c r="A119" s="131"/>
      <c r="B119" s="124"/>
      <c r="C119" s="117" t="s">
        <v>235</v>
      </c>
      <c r="D119" s="45">
        <v>106</v>
      </c>
      <c r="E119" s="43">
        <v>499</v>
      </c>
      <c r="F119" s="43">
        <v>605</v>
      </c>
      <c r="G119" s="44">
        <v>1171</v>
      </c>
      <c r="H119" s="44">
        <v>6203</v>
      </c>
      <c r="I119" s="44">
        <v>0</v>
      </c>
      <c r="J119" s="44">
        <v>7979</v>
      </c>
      <c r="K119" s="44">
        <f>J119</f>
        <v>7979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849</v>
      </c>
      <c r="E121" s="58">
        <f t="shared" si="23"/>
        <v>677</v>
      </c>
      <c r="F121" s="58">
        <f t="shared" si="23"/>
        <v>1526</v>
      </c>
      <c r="G121" s="59">
        <f t="shared" si="23"/>
        <v>28509</v>
      </c>
      <c r="H121" s="59">
        <f t="shared" si="23"/>
        <v>837</v>
      </c>
      <c r="I121" s="59">
        <f>+I122+I128+I132+I135</f>
        <v>579</v>
      </c>
      <c r="J121" s="59">
        <f>+J122+J128+J132+J135</f>
        <v>31451</v>
      </c>
      <c r="K121" s="59">
        <f t="shared" ref="K121:K136" si="24">J121</f>
        <v>31451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569</v>
      </c>
      <c r="F122" s="43">
        <f t="shared" ref="F122:H122" si="26">SUM(F123:F127)</f>
        <v>569</v>
      </c>
      <c r="G122" s="44">
        <f t="shared" si="26"/>
        <v>16679</v>
      </c>
      <c r="H122" s="44">
        <f t="shared" si="26"/>
        <v>0</v>
      </c>
      <c r="I122" s="44">
        <f>SUM(I123:I127)</f>
        <v>427</v>
      </c>
      <c r="J122" s="44">
        <f>SUM(J123:J127)</f>
        <v>17675</v>
      </c>
      <c r="K122" s="44">
        <f t="shared" si="24"/>
        <v>17675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57</v>
      </c>
      <c r="F123" s="43">
        <v>57</v>
      </c>
      <c r="G123" s="44">
        <v>170</v>
      </c>
      <c r="H123" s="44">
        <v>0</v>
      </c>
      <c r="I123" s="44">
        <v>11</v>
      </c>
      <c r="J123" s="44">
        <v>238</v>
      </c>
      <c r="K123" s="44">
        <f t="shared" si="24"/>
        <v>238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50</v>
      </c>
      <c r="H124" s="44">
        <v>0</v>
      </c>
      <c r="I124" s="44">
        <v>63</v>
      </c>
      <c r="J124" s="44">
        <v>113</v>
      </c>
      <c r="K124" s="44">
        <f t="shared" si="24"/>
        <v>113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512</v>
      </c>
      <c r="F125" s="43">
        <v>512</v>
      </c>
      <c r="G125" s="44">
        <v>10843</v>
      </c>
      <c r="H125" s="44">
        <v>0</v>
      </c>
      <c r="I125" s="44">
        <v>59</v>
      </c>
      <c r="J125" s="44">
        <v>11414</v>
      </c>
      <c r="K125" s="44">
        <f t="shared" si="24"/>
        <v>11414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5571</v>
      </c>
      <c r="H126" s="44">
        <v>0</v>
      </c>
      <c r="I126" s="44">
        <v>293</v>
      </c>
      <c r="J126" s="44">
        <v>5864</v>
      </c>
      <c r="K126" s="44">
        <f t="shared" si="24"/>
        <v>5864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45</v>
      </c>
      <c r="H127" s="44">
        <v>0</v>
      </c>
      <c r="I127" s="44">
        <v>1</v>
      </c>
      <c r="J127" s="44">
        <v>46</v>
      </c>
      <c r="K127" s="44">
        <f t="shared" si="24"/>
        <v>46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801</v>
      </c>
      <c r="E128" s="43">
        <f t="shared" si="27"/>
        <v>108</v>
      </c>
      <c r="F128" s="43">
        <f t="shared" si="27"/>
        <v>909</v>
      </c>
      <c r="G128" s="44">
        <f t="shared" si="27"/>
        <v>4291</v>
      </c>
      <c r="H128" s="44">
        <f t="shared" si="27"/>
        <v>826</v>
      </c>
      <c r="I128" s="44">
        <f>SUM(I129:I131)</f>
        <v>152</v>
      </c>
      <c r="J128" s="44">
        <f>SUM(J129:J131)</f>
        <v>6178</v>
      </c>
      <c r="K128" s="44">
        <f t="shared" si="24"/>
        <v>6178</v>
      </c>
      <c r="L128" s="98"/>
    </row>
    <row r="129" spans="1:12" ht="14.25" x14ac:dyDescent="0.2">
      <c r="A129" s="118"/>
      <c r="B129" s="109"/>
      <c r="C129" s="121" t="s">
        <v>245</v>
      </c>
      <c r="D129" s="45">
        <v>749</v>
      </c>
      <c r="E129" s="43">
        <v>0</v>
      </c>
      <c r="F129" s="43">
        <v>749</v>
      </c>
      <c r="G129" s="44">
        <v>252</v>
      </c>
      <c r="H129" s="44">
        <v>150</v>
      </c>
      <c r="I129" s="44">
        <v>0</v>
      </c>
      <c r="J129" s="44">
        <v>1151</v>
      </c>
      <c r="K129" s="44">
        <f t="shared" si="24"/>
        <v>1151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2506</v>
      </c>
      <c r="H130" s="44">
        <v>510</v>
      </c>
      <c r="I130" s="44">
        <v>101</v>
      </c>
      <c r="J130" s="44">
        <v>3117</v>
      </c>
      <c r="K130" s="44">
        <f t="shared" si="24"/>
        <v>3117</v>
      </c>
      <c r="L130" s="98"/>
    </row>
    <row r="131" spans="1:12" ht="14.25" x14ac:dyDescent="0.2">
      <c r="A131" s="118"/>
      <c r="B131" s="109"/>
      <c r="C131" s="108" t="s">
        <v>243</v>
      </c>
      <c r="D131" s="45">
        <v>52</v>
      </c>
      <c r="E131" s="43">
        <v>108</v>
      </c>
      <c r="F131" s="43">
        <v>160</v>
      </c>
      <c r="G131" s="44">
        <v>1533</v>
      </c>
      <c r="H131" s="44">
        <v>166</v>
      </c>
      <c r="I131" s="44">
        <v>51</v>
      </c>
      <c r="J131" s="44">
        <v>1910</v>
      </c>
      <c r="K131" s="44">
        <f t="shared" si="24"/>
        <v>1910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48</v>
      </c>
      <c r="E132" s="43">
        <f t="shared" si="28"/>
        <v>0</v>
      </c>
      <c r="F132" s="43">
        <f t="shared" si="28"/>
        <v>48</v>
      </c>
      <c r="G132" s="44">
        <f t="shared" si="28"/>
        <v>7533</v>
      </c>
      <c r="H132" s="44">
        <f t="shared" si="28"/>
        <v>9</v>
      </c>
      <c r="I132" s="44">
        <f>SUM(I133:I134)</f>
        <v>0</v>
      </c>
      <c r="J132" s="44">
        <f>SUM(J133:J134)</f>
        <v>7590</v>
      </c>
      <c r="K132" s="44">
        <f t="shared" si="24"/>
        <v>7590</v>
      </c>
      <c r="L132" s="98"/>
    </row>
    <row r="133" spans="1:12" ht="14.25" x14ac:dyDescent="0.2">
      <c r="A133" s="116"/>
      <c r="B133" s="109"/>
      <c r="C133" s="121" t="s">
        <v>248</v>
      </c>
      <c r="D133" s="45">
        <v>20</v>
      </c>
      <c r="E133" s="43">
        <v>0</v>
      </c>
      <c r="F133" s="43">
        <v>20</v>
      </c>
      <c r="G133" s="44">
        <v>6496</v>
      </c>
      <c r="H133" s="44">
        <v>0</v>
      </c>
      <c r="I133" s="44">
        <v>0</v>
      </c>
      <c r="J133" s="44">
        <v>6516</v>
      </c>
      <c r="K133" s="44">
        <f t="shared" si="24"/>
        <v>6516</v>
      </c>
      <c r="L133" s="98"/>
    </row>
    <row r="134" spans="1:12" ht="14.25" x14ac:dyDescent="0.2">
      <c r="B134" s="109"/>
      <c r="C134" s="108" t="s">
        <v>243</v>
      </c>
      <c r="D134" s="45">
        <v>28</v>
      </c>
      <c r="E134" s="43">
        <v>0</v>
      </c>
      <c r="F134" s="43">
        <v>28</v>
      </c>
      <c r="G134" s="44">
        <v>1037</v>
      </c>
      <c r="H134" s="44">
        <v>9</v>
      </c>
      <c r="I134" s="44">
        <v>0</v>
      </c>
      <c r="J134" s="44">
        <v>1074</v>
      </c>
      <c r="K134" s="44">
        <f t="shared" si="24"/>
        <v>1074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6</v>
      </c>
      <c r="H135" s="44">
        <f t="shared" si="29"/>
        <v>2</v>
      </c>
      <c r="I135" s="44">
        <f>+I136</f>
        <v>0</v>
      </c>
      <c r="J135" s="44">
        <f>+J136</f>
        <v>8</v>
      </c>
      <c r="K135" s="44">
        <f t="shared" si="24"/>
        <v>8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6</v>
      </c>
      <c r="H136" s="44">
        <v>2</v>
      </c>
      <c r="I136" s="44">
        <v>0</v>
      </c>
      <c r="J136" s="44">
        <v>8</v>
      </c>
      <c r="K136" s="44">
        <f t="shared" si="24"/>
        <v>8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29216</v>
      </c>
      <c r="E138" s="58">
        <v>10055</v>
      </c>
      <c r="F138" s="58">
        <v>39271</v>
      </c>
      <c r="G138" s="59">
        <v>135583</v>
      </c>
      <c r="H138" s="59">
        <v>44362</v>
      </c>
      <c r="I138" s="59">
        <v>4457</v>
      </c>
      <c r="J138" s="59">
        <v>223673</v>
      </c>
      <c r="K138" s="59">
        <f>J138</f>
        <v>223673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1750</v>
      </c>
      <c r="E140" s="46">
        <v>1383</v>
      </c>
      <c r="F140" s="46">
        <v>3133</v>
      </c>
      <c r="G140" s="47">
        <v>110388</v>
      </c>
      <c r="H140" s="47">
        <v>14752</v>
      </c>
      <c r="I140" s="47">
        <v>3389</v>
      </c>
      <c r="J140" s="47">
        <v>131662</v>
      </c>
      <c r="K140" s="47">
        <f>J140</f>
        <v>131662</v>
      </c>
      <c r="L140" s="98"/>
    </row>
    <row r="141" spans="1:12" ht="14.25" x14ac:dyDescent="0.2">
      <c r="A141" s="131"/>
      <c r="B141" s="109"/>
      <c r="C141" s="117" t="s">
        <v>254</v>
      </c>
      <c r="D141" s="45">
        <v>1750</v>
      </c>
      <c r="E141" s="43">
        <v>1383</v>
      </c>
      <c r="F141" s="43">
        <v>3133</v>
      </c>
      <c r="G141" s="44">
        <v>110388</v>
      </c>
      <c r="H141" s="44">
        <v>14752</v>
      </c>
      <c r="I141" s="44">
        <v>3389</v>
      </c>
      <c r="J141" s="44">
        <v>131662</v>
      </c>
      <c r="K141" s="44">
        <f>J141</f>
        <v>131662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27466</v>
      </c>
      <c r="E143" s="46">
        <f t="shared" si="30"/>
        <v>8672</v>
      </c>
      <c r="F143" s="46">
        <f t="shared" si="30"/>
        <v>36138</v>
      </c>
      <c r="G143" s="47">
        <f t="shared" si="30"/>
        <v>25195</v>
      </c>
      <c r="H143" s="47">
        <f t="shared" si="30"/>
        <v>29610</v>
      </c>
      <c r="I143" s="47">
        <f>SUM(I144:I148)</f>
        <v>1068</v>
      </c>
      <c r="J143" s="47">
        <f>SUM(J144:J148)</f>
        <v>92011</v>
      </c>
      <c r="K143" s="47">
        <f t="shared" ref="K143:K148" si="31">J143</f>
        <v>92011</v>
      </c>
      <c r="L143" s="98"/>
    </row>
    <row r="144" spans="1:12" ht="14.25" x14ac:dyDescent="0.2">
      <c r="A144" s="116"/>
      <c r="B144" s="109"/>
      <c r="C144" s="121" t="s">
        <v>257</v>
      </c>
      <c r="D144" s="45">
        <v>29589</v>
      </c>
      <c r="E144" s="43">
        <v>13801</v>
      </c>
      <c r="F144" s="43">
        <v>43390</v>
      </c>
      <c r="G144" s="44">
        <v>119328</v>
      </c>
      <c r="H144" s="44">
        <v>51555</v>
      </c>
      <c r="I144" s="44">
        <v>3955</v>
      </c>
      <c r="J144" s="44">
        <v>218228</v>
      </c>
      <c r="K144" s="44">
        <f t="shared" si="31"/>
        <v>218228</v>
      </c>
      <c r="L144" s="98"/>
    </row>
    <row r="145" spans="1:12" ht="14.25" x14ac:dyDescent="0.2">
      <c r="A145" s="116"/>
      <c r="B145" s="109"/>
      <c r="C145" s="117" t="s">
        <v>258</v>
      </c>
      <c r="D145" s="45">
        <v>-341</v>
      </c>
      <c r="E145" s="43">
        <v>-2143</v>
      </c>
      <c r="F145" s="43">
        <v>-2484</v>
      </c>
      <c r="G145" s="44">
        <v>-4526</v>
      </c>
      <c r="H145" s="44">
        <v>-5422</v>
      </c>
      <c r="I145" s="44">
        <v>-62</v>
      </c>
      <c r="J145" s="44">
        <v>-12494</v>
      </c>
      <c r="K145" s="44">
        <f t="shared" si="31"/>
        <v>-12494</v>
      </c>
      <c r="L145" s="98"/>
    </row>
    <row r="146" spans="1:12" ht="14.25" x14ac:dyDescent="0.2">
      <c r="A146" s="120"/>
      <c r="B146" s="109"/>
      <c r="C146" s="121" t="s">
        <v>259</v>
      </c>
      <c r="D146" s="45">
        <v>-154</v>
      </c>
      <c r="E146" s="43">
        <v>-2039</v>
      </c>
      <c r="F146" s="43">
        <v>-2193</v>
      </c>
      <c r="G146" s="44">
        <v>-5199</v>
      </c>
      <c r="H146" s="44">
        <v>-370</v>
      </c>
      <c r="I146" s="44">
        <v>-11</v>
      </c>
      <c r="J146" s="44">
        <v>-7773</v>
      </c>
      <c r="K146" s="44">
        <f t="shared" si="31"/>
        <v>-7773</v>
      </c>
      <c r="L146" s="98"/>
    </row>
    <row r="147" spans="1:12" ht="14.25" x14ac:dyDescent="0.2">
      <c r="A147" s="118"/>
      <c r="B147" s="109"/>
      <c r="C147" s="117" t="s">
        <v>260</v>
      </c>
      <c r="D147" s="45">
        <v>-727</v>
      </c>
      <c r="E147" s="43">
        <v>-241</v>
      </c>
      <c r="F147" s="43">
        <v>-968</v>
      </c>
      <c r="G147" s="44">
        <v>-2529</v>
      </c>
      <c r="H147" s="44">
        <v>-2238</v>
      </c>
      <c r="I147" s="44">
        <v>-4</v>
      </c>
      <c r="J147" s="44">
        <v>-5739</v>
      </c>
      <c r="K147" s="44">
        <f t="shared" si="31"/>
        <v>-5739</v>
      </c>
      <c r="L147" s="98"/>
    </row>
    <row r="148" spans="1:12" ht="14.25" x14ac:dyDescent="0.2">
      <c r="A148" s="122"/>
      <c r="B148" s="109"/>
      <c r="C148" s="156" t="s">
        <v>261</v>
      </c>
      <c r="D148" s="45">
        <v>-901</v>
      </c>
      <c r="E148" s="43">
        <v>-706</v>
      </c>
      <c r="F148" s="43">
        <v>-1607</v>
      </c>
      <c r="G148" s="44">
        <v>-81879</v>
      </c>
      <c r="H148" s="44">
        <v>-13915</v>
      </c>
      <c r="I148" s="44">
        <v>-2810</v>
      </c>
      <c r="J148" s="44">
        <v>-100211</v>
      </c>
      <c r="K148" s="44">
        <f t="shared" si="31"/>
        <v>-100211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9192</v>
      </c>
      <c r="E150" s="58">
        <f t="shared" si="32"/>
        <v>3595</v>
      </c>
      <c r="F150" s="58">
        <f t="shared" si="32"/>
        <v>9580</v>
      </c>
      <c r="G150" s="59">
        <f t="shared" si="32"/>
        <v>4283</v>
      </c>
      <c r="H150" s="59">
        <f t="shared" si="32"/>
        <v>862</v>
      </c>
      <c r="I150" s="59">
        <f>+I152+I164+I174</f>
        <v>4</v>
      </c>
      <c r="J150" s="59">
        <f>+J152+J164+J174</f>
        <v>14729</v>
      </c>
      <c r="K150" s="59">
        <v>10840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1032</v>
      </c>
      <c r="E152" s="46">
        <f t="shared" si="33"/>
        <v>235</v>
      </c>
      <c r="F152" s="46">
        <f t="shared" ref="F152:H152" si="34">SUM(F154:F162)</f>
        <v>1267</v>
      </c>
      <c r="G152" s="47">
        <f t="shared" si="34"/>
        <v>2159</v>
      </c>
      <c r="H152" s="47">
        <f t="shared" si="34"/>
        <v>488</v>
      </c>
      <c r="I152" s="47">
        <f>SUM(I154:I162)</f>
        <v>3</v>
      </c>
      <c r="J152" s="47">
        <f>SUM(J154:J162)</f>
        <v>3917</v>
      </c>
      <c r="K152" s="47">
        <f>J152</f>
        <v>3917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463</v>
      </c>
      <c r="E154" s="43">
        <v>14</v>
      </c>
      <c r="F154" s="43">
        <v>477</v>
      </c>
      <c r="G154" s="44">
        <v>62</v>
      </c>
      <c r="H154" s="44">
        <v>6</v>
      </c>
      <c r="I154" s="44">
        <v>0</v>
      </c>
      <c r="J154" s="44">
        <v>545</v>
      </c>
      <c r="K154" s="44">
        <f>J154</f>
        <v>545</v>
      </c>
      <c r="L154" s="98"/>
    </row>
    <row r="155" spans="1:12" ht="15" x14ac:dyDescent="0.25">
      <c r="B155" s="107"/>
      <c r="C155" s="108" t="s">
        <v>265</v>
      </c>
      <c r="D155" s="45">
        <v>0</v>
      </c>
      <c r="E155" s="43">
        <v>0</v>
      </c>
      <c r="F155" s="43">
        <v>0</v>
      </c>
      <c r="G155" s="44">
        <v>70</v>
      </c>
      <c r="H155" s="44">
        <v>2</v>
      </c>
      <c r="I155" s="44">
        <v>0</v>
      </c>
      <c r="J155" s="44">
        <v>72</v>
      </c>
      <c r="K155" s="44">
        <f t="shared" ref="K155:K157" si="35">J155</f>
        <v>72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15</v>
      </c>
      <c r="H156" s="44">
        <v>236</v>
      </c>
      <c r="I156" s="44">
        <v>0</v>
      </c>
      <c r="J156" s="44">
        <v>251</v>
      </c>
      <c r="K156" s="44">
        <f t="shared" si="35"/>
        <v>251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6</v>
      </c>
      <c r="H157" s="44">
        <v>0</v>
      </c>
      <c r="I157" s="44">
        <v>0</v>
      </c>
      <c r="J157" s="44">
        <v>6</v>
      </c>
      <c r="K157" s="44">
        <f t="shared" si="35"/>
        <v>6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171</v>
      </c>
      <c r="E159" s="43">
        <v>133</v>
      </c>
      <c r="F159" s="43">
        <v>304</v>
      </c>
      <c r="G159" s="44">
        <v>1461</v>
      </c>
      <c r="H159" s="44">
        <v>78</v>
      </c>
      <c r="I159" s="44">
        <v>0</v>
      </c>
      <c r="J159" s="44">
        <v>1843</v>
      </c>
      <c r="K159" s="44">
        <f>J159</f>
        <v>1843</v>
      </c>
      <c r="L159" s="98"/>
    </row>
    <row r="160" spans="1:12" ht="15" x14ac:dyDescent="0.25">
      <c r="A160" s="105"/>
      <c r="B160" s="107"/>
      <c r="C160" s="157" t="s">
        <v>270</v>
      </c>
      <c r="D160" s="45">
        <v>131</v>
      </c>
      <c r="E160" s="43">
        <v>26</v>
      </c>
      <c r="F160" s="43">
        <v>157</v>
      </c>
      <c r="G160" s="44">
        <v>531</v>
      </c>
      <c r="H160" s="44">
        <v>163</v>
      </c>
      <c r="I160" s="44">
        <v>3</v>
      </c>
      <c r="J160" s="44">
        <v>854</v>
      </c>
      <c r="K160" s="44">
        <f t="shared" ref="K160:K162" si="36">J160</f>
        <v>854</v>
      </c>
      <c r="L160" s="98"/>
    </row>
    <row r="161" spans="1:12" ht="15" x14ac:dyDescent="0.25">
      <c r="B161" s="107"/>
      <c r="C161" s="157" t="s">
        <v>271</v>
      </c>
      <c r="D161" s="45">
        <v>267</v>
      </c>
      <c r="E161" s="43">
        <v>62</v>
      </c>
      <c r="F161" s="43">
        <v>329</v>
      </c>
      <c r="G161" s="44">
        <v>14</v>
      </c>
      <c r="H161" s="44">
        <v>3</v>
      </c>
      <c r="I161" s="44">
        <v>0</v>
      </c>
      <c r="J161" s="44">
        <v>346</v>
      </c>
      <c r="K161" s="44">
        <f t="shared" si="36"/>
        <v>346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3275</v>
      </c>
      <c r="E164" s="46">
        <f t="shared" si="37"/>
        <v>2823</v>
      </c>
      <c r="F164" s="46">
        <f t="shared" si="37"/>
        <v>6098</v>
      </c>
      <c r="G164" s="47">
        <f t="shared" si="37"/>
        <v>681</v>
      </c>
      <c r="H164" s="47">
        <f t="shared" si="37"/>
        <v>144</v>
      </c>
      <c r="I164" s="47">
        <f>SUM(I165:I172)</f>
        <v>0</v>
      </c>
      <c r="J164" s="47">
        <f>SUM(J165:J172)</f>
        <v>6923</v>
      </c>
      <c r="K164" s="47">
        <f>J164</f>
        <v>6923</v>
      </c>
      <c r="L164" s="98"/>
    </row>
    <row r="165" spans="1:12" ht="15" x14ac:dyDescent="0.25">
      <c r="A165" s="105"/>
      <c r="B165" s="107"/>
      <c r="C165" s="140" t="s">
        <v>352</v>
      </c>
      <c r="D165" s="45">
        <v>1075</v>
      </c>
      <c r="E165" s="43">
        <v>2635</v>
      </c>
      <c r="F165" s="43">
        <v>3710</v>
      </c>
      <c r="G165" s="44">
        <v>0</v>
      </c>
      <c r="H165" s="44">
        <v>0</v>
      </c>
      <c r="I165" s="44">
        <v>0</v>
      </c>
      <c r="J165" s="44">
        <v>3710</v>
      </c>
      <c r="K165" s="44">
        <f>J165</f>
        <v>3710</v>
      </c>
      <c r="L165" s="98"/>
    </row>
    <row r="166" spans="1:12" ht="15" x14ac:dyDescent="0.25">
      <c r="A166" s="131"/>
      <c r="B166" s="107"/>
      <c r="C166" s="140" t="s">
        <v>272</v>
      </c>
      <c r="D166" s="45">
        <v>342</v>
      </c>
      <c r="E166" s="43">
        <v>0</v>
      </c>
      <c r="F166" s="43">
        <v>342</v>
      </c>
      <c r="G166" s="44">
        <v>0</v>
      </c>
      <c r="H166" s="44">
        <v>0</v>
      </c>
      <c r="I166" s="44">
        <v>0</v>
      </c>
      <c r="J166" s="44">
        <v>342</v>
      </c>
      <c r="K166" s="44">
        <f t="shared" ref="K166:K172" si="38">J166</f>
        <v>342</v>
      </c>
      <c r="L166" s="98"/>
    </row>
    <row r="167" spans="1:12" ht="15" x14ac:dyDescent="0.25">
      <c r="A167" s="105"/>
      <c r="B167" s="107"/>
      <c r="C167" s="140" t="s">
        <v>353</v>
      </c>
      <c r="D167" s="45">
        <v>0</v>
      </c>
      <c r="E167" s="43">
        <v>0</v>
      </c>
      <c r="F167" s="43">
        <v>0</v>
      </c>
      <c r="G167" s="44">
        <v>24</v>
      </c>
      <c r="H167" s="44">
        <v>0</v>
      </c>
      <c r="I167" s="44">
        <v>0</v>
      </c>
      <c r="J167" s="44">
        <v>24</v>
      </c>
      <c r="K167" s="44">
        <f t="shared" si="38"/>
        <v>24</v>
      </c>
      <c r="L167" s="98"/>
    </row>
    <row r="168" spans="1:12" ht="15" x14ac:dyDescent="0.25">
      <c r="A168" s="105"/>
      <c r="B168" s="107"/>
      <c r="C168" s="140" t="s">
        <v>322</v>
      </c>
      <c r="D168" s="45">
        <v>22</v>
      </c>
      <c r="E168" s="43">
        <v>0</v>
      </c>
      <c r="F168" s="43">
        <v>22</v>
      </c>
      <c r="G168" s="44">
        <v>0</v>
      </c>
      <c r="H168" s="44">
        <v>0</v>
      </c>
      <c r="I168" s="44">
        <v>0</v>
      </c>
      <c r="J168" s="44">
        <v>22</v>
      </c>
      <c r="K168" s="44">
        <f t="shared" si="38"/>
        <v>22</v>
      </c>
      <c r="L168" s="98"/>
    </row>
    <row r="169" spans="1:12" ht="15" x14ac:dyDescent="0.25">
      <c r="A169" s="116"/>
      <c r="B169" s="107"/>
      <c r="C169" s="140" t="s">
        <v>354</v>
      </c>
      <c r="D169" s="45">
        <v>1232</v>
      </c>
      <c r="E169" s="43">
        <v>163</v>
      </c>
      <c r="F169" s="43">
        <v>1395</v>
      </c>
      <c r="G169" s="44">
        <v>417</v>
      </c>
      <c r="H169" s="44">
        <v>6</v>
      </c>
      <c r="I169" s="44">
        <v>0</v>
      </c>
      <c r="J169" s="44">
        <v>1818</v>
      </c>
      <c r="K169" s="44">
        <f t="shared" si="38"/>
        <v>1818</v>
      </c>
      <c r="L169" s="98"/>
    </row>
    <row r="170" spans="1:12" ht="15" x14ac:dyDescent="0.25">
      <c r="A170" s="120"/>
      <c r="B170" s="107"/>
      <c r="C170" s="140" t="s">
        <v>273</v>
      </c>
      <c r="D170" s="45">
        <v>554</v>
      </c>
      <c r="E170" s="43">
        <v>0</v>
      </c>
      <c r="F170" s="43">
        <v>554</v>
      </c>
      <c r="G170" s="44">
        <v>61</v>
      </c>
      <c r="H170" s="44">
        <v>4</v>
      </c>
      <c r="I170" s="44">
        <v>0</v>
      </c>
      <c r="J170" s="44">
        <v>619</v>
      </c>
      <c r="K170" s="44">
        <f t="shared" si="38"/>
        <v>619</v>
      </c>
      <c r="L170" s="98"/>
    </row>
    <row r="171" spans="1:12" ht="15" x14ac:dyDescent="0.25">
      <c r="A171" s="118"/>
      <c r="B171" s="107"/>
      <c r="C171" s="140" t="s">
        <v>274</v>
      </c>
      <c r="D171" s="45">
        <v>50</v>
      </c>
      <c r="E171" s="43">
        <v>0</v>
      </c>
      <c r="F171" s="43">
        <v>50</v>
      </c>
      <c r="G171" s="44">
        <v>0</v>
      </c>
      <c r="H171" s="44">
        <v>0</v>
      </c>
      <c r="I171" s="44">
        <v>0</v>
      </c>
      <c r="J171" s="44">
        <v>50</v>
      </c>
      <c r="K171" s="44">
        <f t="shared" si="38"/>
        <v>50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25</v>
      </c>
      <c r="F172" s="43">
        <v>25</v>
      </c>
      <c r="G172" s="44">
        <v>179</v>
      </c>
      <c r="H172" s="44">
        <v>134</v>
      </c>
      <c r="I172" s="44">
        <v>0</v>
      </c>
      <c r="J172" s="44">
        <v>338</v>
      </c>
      <c r="K172" s="44">
        <f t="shared" si="38"/>
        <v>338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4885</v>
      </c>
      <c r="E174" s="58">
        <f t="shared" si="39"/>
        <v>537</v>
      </c>
      <c r="F174" s="58">
        <f t="shared" si="39"/>
        <v>2215</v>
      </c>
      <c r="G174" s="59">
        <f t="shared" si="39"/>
        <v>1443</v>
      </c>
      <c r="H174" s="59">
        <f t="shared" si="39"/>
        <v>230</v>
      </c>
      <c r="I174" s="59">
        <f>SUM(I175:I178)</f>
        <v>1</v>
      </c>
      <c r="J174" s="59">
        <f>SUM(J175:J178)</f>
        <v>3889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3133</v>
      </c>
      <c r="E175" s="45">
        <v>74</v>
      </c>
      <c r="F175" s="45">
        <v>0</v>
      </c>
      <c r="G175" s="44">
        <v>168</v>
      </c>
      <c r="H175" s="44">
        <v>104</v>
      </c>
      <c r="I175" s="44">
        <v>1</v>
      </c>
      <c r="J175" s="44">
        <v>273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1609</v>
      </c>
      <c r="E176" s="43">
        <v>448</v>
      </c>
      <c r="F176" s="43">
        <v>2057</v>
      </c>
      <c r="G176" s="44">
        <v>0</v>
      </c>
      <c r="H176" s="44">
        <v>126</v>
      </c>
      <c r="I176" s="44">
        <v>0</v>
      </c>
      <c r="J176" s="44">
        <v>2183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126</v>
      </c>
      <c r="E177" s="43">
        <v>15</v>
      </c>
      <c r="F177" s="43">
        <v>141</v>
      </c>
      <c r="G177" s="44">
        <v>1275</v>
      </c>
      <c r="H177" s="44">
        <v>0</v>
      </c>
      <c r="I177" s="44">
        <v>0</v>
      </c>
      <c r="J177" s="44">
        <v>1416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17</v>
      </c>
      <c r="E178" s="43">
        <v>0</v>
      </c>
      <c r="F178" s="43">
        <v>17</v>
      </c>
      <c r="G178" s="44">
        <v>0</v>
      </c>
      <c r="H178" s="44">
        <v>0</v>
      </c>
      <c r="I178" s="44">
        <v>0</v>
      </c>
      <c r="J178" s="44">
        <v>17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5030</v>
      </c>
      <c r="E180" s="58">
        <f t="shared" si="40"/>
        <v>2612</v>
      </c>
      <c r="F180" s="58">
        <f t="shared" ref="F180:H180" si="41">SUM(F181:F187)</f>
        <v>7642</v>
      </c>
      <c r="G180" s="59">
        <f t="shared" si="41"/>
        <v>11369</v>
      </c>
      <c r="H180" s="59">
        <f t="shared" si="41"/>
        <v>6710</v>
      </c>
      <c r="I180" s="59">
        <f>SUM(I181:I187)</f>
        <v>168</v>
      </c>
      <c r="J180" s="59">
        <f>SUM(J181:J187)</f>
        <v>25889</v>
      </c>
      <c r="K180" s="59">
        <f>J180</f>
        <v>25889</v>
      </c>
      <c r="L180" s="98"/>
    </row>
    <row r="181" spans="1:12" ht="15" x14ac:dyDescent="0.25">
      <c r="A181" s="131"/>
      <c r="B181" s="107"/>
      <c r="C181" s="117" t="s">
        <v>277</v>
      </c>
      <c r="D181" s="45">
        <v>4683</v>
      </c>
      <c r="E181" s="43">
        <v>1551</v>
      </c>
      <c r="F181" s="43">
        <v>6234</v>
      </c>
      <c r="G181" s="44">
        <v>5826</v>
      </c>
      <c r="H181" s="44">
        <v>6269</v>
      </c>
      <c r="I181" s="44">
        <v>132</v>
      </c>
      <c r="J181" s="44">
        <v>18461</v>
      </c>
      <c r="K181" s="44">
        <f>J181</f>
        <v>18461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728</v>
      </c>
      <c r="F182" s="43">
        <v>728</v>
      </c>
      <c r="G182" s="44">
        <v>47</v>
      </c>
      <c r="H182" s="44">
        <v>227</v>
      </c>
      <c r="I182" s="44">
        <v>0</v>
      </c>
      <c r="J182" s="44">
        <v>1002</v>
      </c>
      <c r="K182" s="44">
        <f t="shared" ref="K182:K187" si="42">J182</f>
        <v>1002</v>
      </c>
      <c r="L182" s="98"/>
    </row>
    <row r="183" spans="1:12" ht="15" x14ac:dyDescent="0.25">
      <c r="A183" s="105"/>
      <c r="B183" s="107"/>
      <c r="C183" s="117" t="s">
        <v>279</v>
      </c>
      <c r="D183" s="45">
        <v>-10</v>
      </c>
      <c r="E183" s="43">
        <v>-1048</v>
      </c>
      <c r="F183" s="43">
        <v>-1058</v>
      </c>
      <c r="G183" s="44">
        <v>-143</v>
      </c>
      <c r="H183" s="44">
        <v>-75</v>
      </c>
      <c r="I183" s="44">
        <v>-9</v>
      </c>
      <c r="J183" s="44">
        <v>-1285</v>
      </c>
      <c r="K183" s="44">
        <f t="shared" si="42"/>
        <v>-1285</v>
      </c>
      <c r="L183" s="98"/>
    </row>
    <row r="184" spans="1:12" ht="15" x14ac:dyDescent="0.25">
      <c r="A184" s="116"/>
      <c r="B184" s="107"/>
      <c r="C184" s="117" t="s">
        <v>280</v>
      </c>
      <c r="D184" s="45">
        <v>203</v>
      </c>
      <c r="E184" s="43">
        <v>70</v>
      </c>
      <c r="F184" s="43">
        <v>273</v>
      </c>
      <c r="G184" s="44">
        <v>487</v>
      </c>
      <c r="H184" s="44">
        <v>147</v>
      </c>
      <c r="I184" s="44">
        <v>34</v>
      </c>
      <c r="J184" s="44">
        <v>941</v>
      </c>
      <c r="K184" s="44">
        <f t="shared" si="42"/>
        <v>941</v>
      </c>
      <c r="L184" s="98"/>
    </row>
    <row r="185" spans="1:12" ht="15" x14ac:dyDescent="0.25">
      <c r="A185" s="116"/>
      <c r="B185" s="107"/>
      <c r="C185" s="117" t="s">
        <v>281</v>
      </c>
      <c r="D185" s="45">
        <v>120</v>
      </c>
      <c r="E185" s="43">
        <v>1288</v>
      </c>
      <c r="F185" s="43">
        <v>1408</v>
      </c>
      <c r="G185" s="44">
        <v>5032</v>
      </c>
      <c r="H185" s="44">
        <v>39</v>
      </c>
      <c r="I185" s="44">
        <v>0</v>
      </c>
      <c r="J185" s="44">
        <v>6479</v>
      </c>
      <c r="K185" s="44">
        <f t="shared" si="42"/>
        <v>6479</v>
      </c>
      <c r="L185" s="98"/>
    </row>
    <row r="186" spans="1:12" ht="15" x14ac:dyDescent="0.25">
      <c r="A186" s="120"/>
      <c r="B186" s="107"/>
      <c r="C186" s="117" t="s">
        <v>325</v>
      </c>
      <c r="D186" s="45">
        <v>34</v>
      </c>
      <c r="E186" s="43">
        <v>23</v>
      </c>
      <c r="F186" s="43">
        <v>57</v>
      </c>
      <c r="G186" s="44">
        <v>120</v>
      </c>
      <c r="H186" s="44">
        <v>104</v>
      </c>
      <c r="I186" s="44">
        <v>11</v>
      </c>
      <c r="J186" s="44">
        <v>292</v>
      </c>
      <c r="K186" s="44">
        <f t="shared" si="42"/>
        <v>292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-1</v>
      </c>
      <c r="I187" s="44">
        <v>0</v>
      </c>
      <c r="J187" s="44">
        <v>-1</v>
      </c>
      <c r="K187" s="44">
        <f t="shared" si="42"/>
        <v>-1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2</v>
      </c>
      <c r="F189" s="58">
        <v>2</v>
      </c>
      <c r="G189" s="59">
        <v>-7</v>
      </c>
      <c r="H189" s="59">
        <v>-22</v>
      </c>
      <c r="I189" s="59">
        <v>0</v>
      </c>
      <c r="J189" s="59">
        <v>-27</v>
      </c>
      <c r="K189" s="59">
        <f>J189</f>
        <v>-27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5</v>
      </c>
      <c r="E191" s="58">
        <v>2</v>
      </c>
      <c r="F191" s="58">
        <v>7</v>
      </c>
      <c r="G191" s="59">
        <v>0</v>
      </c>
      <c r="H191" s="59">
        <v>0</v>
      </c>
      <c r="I191" s="59">
        <v>0</v>
      </c>
      <c r="J191" s="59">
        <v>7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86</v>
      </c>
      <c r="E193" s="58">
        <f t="shared" si="43"/>
        <v>319</v>
      </c>
      <c r="F193" s="58">
        <f t="shared" si="43"/>
        <v>405</v>
      </c>
      <c r="G193" s="59">
        <f t="shared" si="43"/>
        <v>-3</v>
      </c>
      <c r="H193" s="59">
        <f t="shared" si="43"/>
        <v>246</v>
      </c>
      <c r="I193" s="59">
        <f>SUM(I194:I197)</f>
        <v>-5</v>
      </c>
      <c r="J193" s="59">
        <f>SUM(J194:J197)</f>
        <v>643</v>
      </c>
      <c r="K193" s="59">
        <f>J193</f>
        <v>643</v>
      </c>
      <c r="L193" s="98"/>
    </row>
    <row r="194" spans="2:12" ht="14.25" x14ac:dyDescent="0.2">
      <c r="B194" s="109"/>
      <c r="C194" s="117" t="s">
        <v>286</v>
      </c>
      <c r="D194" s="45">
        <v>101</v>
      </c>
      <c r="E194" s="43">
        <v>603</v>
      </c>
      <c r="F194" s="43">
        <v>704</v>
      </c>
      <c r="G194" s="44">
        <v>80</v>
      </c>
      <c r="H194" s="44">
        <v>602</v>
      </c>
      <c r="I194" s="44">
        <v>3</v>
      </c>
      <c r="J194" s="44">
        <v>1389</v>
      </c>
      <c r="K194" s="44">
        <f>J194</f>
        <v>1389</v>
      </c>
      <c r="L194" s="98"/>
    </row>
    <row r="195" spans="2:12" ht="14.25" x14ac:dyDescent="0.2">
      <c r="B195" s="109"/>
      <c r="C195" s="121" t="s">
        <v>287</v>
      </c>
      <c r="D195" s="45">
        <v>-20</v>
      </c>
      <c r="E195" s="43">
        <v>-284</v>
      </c>
      <c r="F195" s="43">
        <v>-304</v>
      </c>
      <c r="G195" s="44">
        <v>-84</v>
      </c>
      <c r="H195" s="44">
        <v>-356</v>
      </c>
      <c r="I195" s="44">
        <v>-8</v>
      </c>
      <c r="J195" s="44">
        <v>-752</v>
      </c>
      <c r="K195" s="44">
        <f t="shared" ref="K195:K197" si="44">J195</f>
        <v>-752</v>
      </c>
      <c r="L195" s="98"/>
    </row>
    <row r="196" spans="2:12" ht="14.25" x14ac:dyDescent="0.2">
      <c r="B196" s="109"/>
      <c r="C196" s="117" t="s">
        <v>288</v>
      </c>
      <c r="D196" s="45">
        <v>5</v>
      </c>
      <c r="E196" s="43">
        <v>0</v>
      </c>
      <c r="F196" s="43">
        <v>5</v>
      </c>
      <c r="G196" s="44">
        <v>0</v>
      </c>
      <c r="H196" s="44">
        <v>0</v>
      </c>
      <c r="I196" s="44">
        <v>0</v>
      </c>
      <c r="J196" s="44">
        <v>5</v>
      </c>
      <c r="K196" s="44">
        <f t="shared" si="44"/>
        <v>5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1</v>
      </c>
      <c r="H197" s="44">
        <v>0</v>
      </c>
      <c r="I197" s="44">
        <v>0</v>
      </c>
      <c r="J197" s="44">
        <v>1</v>
      </c>
      <c r="K197" s="44">
        <f t="shared" si="44"/>
        <v>1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204" priority="8" stopIfTrue="1" operator="notEqual">
      <formula>SUM(D32:D36)</formula>
    </cfRule>
  </conditionalFormatting>
  <conditionalFormatting sqref="D11:K11">
    <cfRule type="cellIs" dxfId="203" priority="5" stopIfTrue="1" operator="notEqual">
      <formula>D12+#REF!+D13+D14</formula>
    </cfRule>
  </conditionalFormatting>
  <conditionalFormatting sqref="D16:K16">
    <cfRule type="cellIs" dxfId="202" priority="3" stopIfTrue="1" operator="notEqual">
      <formula>D17+D20</formula>
    </cfRule>
  </conditionalFormatting>
  <conditionalFormatting sqref="D38:K38">
    <cfRule type="cellIs" dxfId="201" priority="1" stopIfTrue="1" operator="notEqual">
      <formula>SUM(D40:D44)</formula>
    </cfRule>
  </conditionalFormatting>
  <conditionalFormatting sqref="D48:K48">
    <cfRule type="cellIs" dxfId="200" priority="15" stopIfTrue="1" operator="notEqual">
      <formula>SUM(D49:D53)</formula>
    </cfRule>
  </conditionalFormatting>
  <conditionalFormatting sqref="D59:K59">
    <cfRule type="cellIs" dxfId="199" priority="21" stopIfTrue="1" operator="notEqual">
      <formula>D61+D68+D70</formula>
    </cfRule>
  </conditionalFormatting>
  <conditionalFormatting sqref="D91:K91">
    <cfRule type="cellIs" dxfId="198" priority="16" stopIfTrue="1" operator="notEqual">
      <formula>D92+D93+D94+D95+D96</formula>
    </cfRule>
  </conditionalFormatting>
  <conditionalFormatting sqref="D98:K98">
    <cfRule type="cellIs" dxfId="197" priority="14" stopIfTrue="1" operator="notEqual">
      <formula>SUM(D99:D104)</formula>
    </cfRule>
  </conditionalFormatting>
  <conditionalFormatting sqref="D106:K106">
    <cfRule type="cellIs" dxfId="196" priority="10" stopIfTrue="1" operator="notEqual">
      <formula>D107+D108+D109+D110+D111</formula>
    </cfRule>
  </conditionalFormatting>
  <conditionalFormatting sqref="D113:K113">
    <cfRule type="cellIs" dxfId="195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194" priority="7" stopIfTrue="1" operator="notEqual">
      <formula>SUM(D116:D119)</formula>
    </cfRule>
  </conditionalFormatting>
  <conditionalFormatting sqref="D143:K143">
    <cfRule type="cellIs" dxfId="193" priority="6" stopIfTrue="1" operator="notEqual">
      <formula>SUM(D144:D148)</formula>
    </cfRule>
  </conditionalFormatting>
  <conditionalFormatting sqref="D152:K152">
    <cfRule type="cellIs" dxfId="192" priority="9" stopIfTrue="1" operator="notEqual">
      <formula>SUM(D153:D162)</formula>
    </cfRule>
  </conditionalFormatting>
  <conditionalFormatting sqref="D164:K164">
    <cfRule type="cellIs" dxfId="191" priority="19" stopIfTrue="1" operator="notEqual">
      <formula>SUM(D165:D172)</formula>
    </cfRule>
  </conditionalFormatting>
  <conditionalFormatting sqref="D180:K180">
    <cfRule type="cellIs" dxfId="190" priority="18" stopIfTrue="1" operator="notEqual">
      <formula>SUM(D181:D187)</formula>
    </cfRule>
  </conditionalFormatting>
  <conditionalFormatting sqref="D189:K191">
    <cfRule type="cellIs" dxfId="189" priority="22" stopIfTrue="1" operator="notEqual">
      <formula>#REF!+#REF!</formula>
    </cfRule>
  </conditionalFormatting>
  <conditionalFormatting sqref="D193:K193">
    <cfRule type="cellIs" dxfId="188" priority="11" stopIfTrue="1" operator="notEqual">
      <formula>D194+D195+D196+D197</formula>
    </cfRule>
  </conditionalFormatting>
  <conditionalFormatting sqref="J28:K28">
    <cfRule type="cellIs" dxfId="187" priority="4" stopIfTrue="1" operator="notEqual">
      <formula>J30+J38</formula>
    </cfRule>
  </conditionalFormatting>
  <conditionalFormatting sqref="K30">
    <cfRule type="cellIs" dxfId="186" priority="2" stopIfTrue="1" operator="notEqual">
      <formula>SUM(K32:K36)</formula>
    </cfRule>
  </conditionalFormatting>
  <hyperlinks>
    <hyperlink ref="K5" location="Índice!A1" display="índice" xr:uid="{00000000-0004-0000-11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368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29589</v>
      </c>
      <c r="E11" s="200">
        <v>13801</v>
      </c>
      <c r="F11" s="200">
        <v>43390</v>
      </c>
      <c r="G11" s="201">
        <v>119328</v>
      </c>
      <c r="H11" s="201">
        <v>51555</v>
      </c>
      <c r="I11" s="201">
        <v>3955</v>
      </c>
      <c r="J11" s="202">
        <v>218228</v>
      </c>
      <c r="K11" s="201">
        <f>J11</f>
        <v>218228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341</v>
      </c>
      <c r="E13" s="46">
        <f t="shared" si="0"/>
        <v>2143</v>
      </c>
      <c r="F13" s="46">
        <f t="shared" si="0"/>
        <v>2484</v>
      </c>
      <c r="G13" s="47">
        <f t="shared" si="0"/>
        <v>4526</v>
      </c>
      <c r="H13" s="47">
        <f t="shared" si="0"/>
        <v>5422</v>
      </c>
      <c r="I13" s="47">
        <f t="shared" si="0"/>
        <v>62</v>
      </c>
      <c r="J13" s="48">
        <f>SUM(J14:J20)</f>
        <v>12494</v>
      </c>
      <c r="K13" s="47">
        <f>J13</f>
        <v>12494</v>
      </c>
    </row>
    <row r="14" spans="1:11" ht="15" x14ac:dyDescent="0.25">
      <c r="A14" s="79"/>
      <c r="B14" s="11"/>
      <c r="C14" s="18" t="s">
        <v>10</v>
      </c>
      <c r="D14" s="43">
        <v>69</v>
      </c>
      <c r="E14" s="43">
        <v>11</v>
      </c>
      <c r="F14" s="43">
        <v>80</v>
      </c>
      <c r="G14" s="44">
        <v>26</v>
      </c>
      <c r="H14" s="44">
        <v>119</v>
      </c>
      <c r="I14" s="44">
        <v>0</v>
      </c>
      <c r="J14" s="45">
        <v>225</v>
      </c>
      <c r="K14" s="44">
        <f>J14</f>
        <v>225</v>
      </c>
    </row>
    <row r="15" spans="1:11" ht="15" x14ac:dyDescent="0.25">
      <c r="A15" s="79"/>
      <c r="B15" s="11"/>
      <c r="C15" s="18" t="s">
        <v>11</v>
      </c>
      <c r="D15" s="43">
        <v>149</v>
      </c>
      <c r="E15" s="43">
        <v>784</v>
      </c>
      <c r="F15" s="43">
        <v>933</v>
      </c>
      <c r="G15" s="44">
        <v>2213</v>
      </c>
      <c r="H15" s="44">
        <v>4338</v>
      </c>
      <c r="I15" s="44">
        <v>0</v>
      </c>
      <c r="J15" s="45">
        <v>7484</v>
      </c>
      <c r="K15" s="44">
        <f t="shared" ref="K15:K20" si="1">J15</f>
        <v>7484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1099</v>
      </c>
      <c r="H16" s="44">
        <v>0</v>
      </c>
      <c r="I16" s="44">
        <v>49</v>
      </c>
      <c r="J16" s="45">
        <v>1148</v>
      </c>
      <c r="K16" s="44">
        <f t="shared" si="1"/>
        <v>1148</v>
      </c>
    </row>
    <row r="17" spans="1:12" ht="15" x14ac:dyDescent="0.25">
      <c r="A17" s="77"/>
      <c r="B17" s="11"/>
      <c r="C17" s="19" t="s">
        <v>13</v>
      </c>
      <c r="D17" s="43">
        <v>96</v>
      </c>
      <c r="E17" s="43">
        <v>586</v>
      </c>
      <c r="F17" s="43">
        <v>682</v>
      </c>
      <c r="G17" s="44">
        <v>584</v>
      </c>
      <c r="H17" s="44">
        <v>-30</v>
      </c>
      <c r="I17" s="44">
        <v>0</v>
      </c>
      <c r="J17" s="45">
        <v>1236</v>
      </c>
      <c r="K17" s="44">
        <f t="shared" si="1"/>
        <v>1236</v>
      </c>
    </row>
    <row r="18" spans="1:12" ht="15" x14ac:dyDescent="0.25">
      <c r="A18" s="79"/>
      <c r="B18" s="11"/>
      <c r="C18" s="19" t="s">
        <v>14</v>
      </c>
      <c r="D18" s="43">
        <v>0</v>
      </c>
      <c r="E18" s="43">
        <v>76</v>
      </c>
      <c r="F18" s="43">
        <v>76</v>
      </c>
      <c r="G18" s="44">
        <v>90</v>
      </c>
      <c r="H18" s="44">
        <v>151</v>
      </c>
      <c r="I18" s="44">
        <v>3</v>
      </c>
      <c r="J18" s="45">
        <v>320</v>
      </c>
      <c r="K18" s="44">
        <f t="shared" si="1"/>
        <v>320</v>
      </c>
    </row>
    <row r="19" spans="1:12" ht="15" x14ac:dyDescent="0.25">
      <c r="A19" s="84"/>
      <c r="B19" s="11"/>
      <c r="C19" s="18" t="s">
        <v>15</v>
      </c>
      <c r="D19" s="43">
        <v>1</v>
      </c>
      <c r="E19" s="43">
        <v>15</v>
      </c>
      <c r="F19" s="43">
        <v>16</v>
      </c>
      <c r="G19" s="44">
        <v>66</v>
      </c>
      <c r="H19" s="44">
        <v>661</v>
      </c>
      <c r="I19" s="44">
        <v>0</v>
      </c>
      <c r="J19" s="45">
        <v>743</v>
      </c>
      <c r="K19" s="44">
        <f t="shared" si="1"/>
        <v>743</v>
      </c>
    </row>
    <row r="20" spans="1:12" ht="15" x14ac:dyDescent="0.25">
      <c r="A20" s="77"/>
      <c r="B20" s="11"/>
      <c r="C20" s="18" t="s">
        <v>17</v>
      </c>
      <c r="D20" s="43">
        <v>26</v>
      </c>
      <c r="E20" s="43">
        <v>671</v>
      </c>
      <c r="F20" s="43">
        <v>697</v>
      </c>
      <c r="G20" s="44">
        <v>448</v>
      </c>
      <c r="H20" s="44">
        <v>183</v>
      </c>
      <c r="I20" s="44">
        <v>10</v>
      </c>
      <c r="J20" s="45">
        <v>1338</v>
      </c>
      <c r="K20" s="44">
        <f t="shared" si="1"/>
        <v>1338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154</v>
      </c>
      <c r="E22" s="46">
        <f t="shared" si="2"/>
        <v>2039</v>
      </c>
      <c r="F22" s="46">
        <f t="shared" si="2"/>
        <v>2193</v>
      </c>
      <c r="G22" s="47">
        <f t="shared" si="2"/>
        <v>5199</v>
      </c>
      <c r="H22" s="47">
        <f t="shared" si="2"/>
        <v>370</v>
      </c>
      <c r="I22" s="47">
        <f t="shared" si="2"/>
        <v>11</v>
      </c>
      <c r="J22" s="48">
        <f>SUM(J23:J26)</f>
        <v>7773</v>
      </c>
      <c r="K22" s="47">
        <f>J22</f>
        <v>7773</v>
      </c>
    </row>
    <row r="23" spans="1:12" ht="15" x14ac:dyDescent="0.25">
      <c r="A23" s="85"/>
      <c r="B23" s="11"/>
      <c r="C23" s="18" t="s">
        <v>20</v>
      </c>
      <c r="D23" s="43">
        <v>120</v>
      </c>
      <c r="E23" s="43">
        <v>1288</v>
      </c>
      <c r="F23" s="43">
        <v>1408</v>
      </c>
      <c r="G23" s="44">
        <v>5032</v>
      </c>
      <c r="H23" s="44">
        <v>39</v>
      </c>
      <c r="I23" s="44">
        <v>0</v>
      </c>
      <c r="J23" s="45">
        <v>6479</v>
      </c>
      <c r="K23" s="44">
        <f t="shared" ref="K23:K26" si="3">J23</f>
        <v>6479</v>
      </c>
    </row>
    <row r="24" spans="1:12" ht="15" x14ac:dyDescent="0.25">
      <c r="B24" s="11"/>
      <c r="C24" s="18" t="s">
        <v>21</v>
      </c>
      <c r="D24" s="43">
        <v>34</v>
      </c>
      <c r="E24" s="43">
        <v>23</v>
      </c>
      <c r="F24" s="43">
        <v>57</v>
      </c>
      <c r="G24" s="44">
        <v>120</v>
      </c>
      <c r="H24" s="44">
        <v>104</v>
      </c>
      <c r="I24" s="44">
        <v>11</v>
      </c>
      <c r="J24" s="45">
        <v>292</v>
      </c>
      <c r="K24" s="44">
        <f t="shared" si="3"/>
        <v>292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224</v>
      </c>
      <c r="I25" s="44">
        <v>0</v>
      </c>
      <c r="J25" s="45">
        <v>224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728</v>
      </c>
      <c r="F26" s="43">
        <v>728</v>
      </c>
      <c r="G26" s="44">
        <v>47</v>
      </c>
      <c r="H26" s="44">
        <v>3</v>
      </c>
      <c r="I26" s="44">
        <v>0</v>
      </c>
      <c r="J26" s="45">
        <v>778</v>
      </c>
      <c r="K26" s="44">
        <f t="shared" si="3"/>
        <v>778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29094</v>
      </c>
      <c r="E28" s="46">
        <f t="shared" si="4"/>
        <v>9619</v>
      </c>
      <c r="F28" s="46">
        <f t="shared" si="4"/>
        <v>38713</v>
      </c>
      <c r="G28" s="47">
        <f t="shared" si="4"/>
        <v>109603</v>
      </c>
      <c r="H28" s="47">
        <f t="shared" si="4"/>
        <v>45763</v>
      </c>
      <c r="I28" s="47">
        <f t="shared" si="4"/>
        <v>3882</v>
      </c>
      <c r="J28" s="48">
        <f>SUM(J30:J34)</f>
        <v>197961</v>
      </c>
      <c r="K28" s="47">
        <f>J28</f>
        <v>197961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4606</v>
      </c>
      <c r="E30" s="43">
        <v>4437</v>
      </c>
      <c r="F30" s="43">
        <v>9043</v>
      </c>
      <c r="G30" s="44">
        <v>29449</v>
      </c>
      <c r="H30" s="44">
        <v>22046</v>
      </c>
      <c r="I30" s="44">
        <v>1089</v>
      </c>
      <c r="J30" s="45">
        <v>61627</v>
      </c>
      <c r="K30" s="44">
        <f>J30</f>
        <v>61627</v>
      </c>
    </row>
    <row r="31" spans="1:12" ht="15" x14ac:dyDescent="0.25">
      <c r="A31" s="71"/>
      <c r="B31" s="11"/>
      <c r="C31" s="22" t="s">
        <v>26</v>
      </c>
      <c r="D31" s="43">
        <v>18363</v>
      </c>
      <c r="E31" s="43">
        <v>5671</v>
      </c>
      <c r="F31" s="43">
        <v>24034</v>
      </c>
      <c r="G31" s="44">
        <v>77574</v>
      </c>
      <c r="H31" s="44">
        <v>23529</v>
      </c>
      <c r="I31" s="44">
        <v>2531</v>
      </c>
      <c r="J31" s="45">
        <v>127668</v>
      </c>
      <c r="K31" s="44">
        <f t="shared" ref="K31:K34" si="5">J31</f>
        <v>127668</v>
      </c>
    </row>
    <row r="32" spans="1:12" ht="15" x14ac:dyDescent="0.25">
      <c r="A32" s="85"/>
      <c r="B32" s="11"/>
      <c r="C32" s="22" t="s">
        <v>27</v>
      </c>
      <c r="D32" s="43">
        <v>6584</v>
      </c>
      <c r="E32" s="43">
        <v>3504</v>
      </c>
      <c r="F32" s="43">
        <v>10088</v>
      </c>
      <c r="G32" s="44">
        <v>11954</v>
      </c>
      <c r="H32" s="44">
        <v>5944</v>
      </c>
      <c r="I32" s="44">
        <v>313</v>
      </c>
      <c r="J32" s="45">
        <v>28299</v>
      </c>
      <c r="K32" s="44">
        <f t="shared" si="5"/>
        <v>28299</v>
      </c>
    </row>
    <row r="33" spans="1:11" ht="15" x14ac:dyDescent="0.25">
      <c r="A33" s="84"/>
      <c r="B33" s="23"/>
      <c r="C33" s="24" t="s">
        <v>28</v>
      </c>
      <c r="D33" s="43">
        <v>36</v>
      </c>
      <c r="E33" s="43">
        <v>189</v>
      </c>
      <c r="F33" s="43">
        <v>225</v>
      </c>
      <c r="G33" s="44">
        <v>351</v>
      </c>
      <c r="H33" s="44">
        <v>36</v>
      </c>
      <c r="I33" s="44">
        <v>22</v>
      </c>
      <c r="J33" s="45">
        <v>634</v>
      </c>
      <c r="K33" s="44">
        <f t="shared" si="5"/>
        <v>634</v>
      </c>
    </row>
    <row r="34" spans="1:11" ht="15" x14ac:dyDescent="0.25">
      <c r="A34" s="79"/>
      <c r="B34" s="11"/>
      <c r="C34" s="20" t="s">
        <v>29</v>
      </c>
      <c r="D34" s="43">
        <v>-495</v>
      </c>
      <c r="E34" s="43">
        <v>-4182</v>
      </c>
      <c r="F34" s="43">
        <v>-4677</v>
      </c>
      <c r="G34" s="44">
        <v>-9725</v>
      </c>
      <c r="H34" s="44">
        <v>-5792</v>
      </c>
      <c r="I34" s="44">
        <v>-73</v>
      </c>
      <c r="J34" s="45">
        <v>-20267</v>
      </c>
      <c r="K34" s="44">
        <f t="shared" si="5"/>
        <v>-20267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727</v>
      </c>
      <c r="E36" s="46">
        <f t="shared" si="6"/>
        <v>241</v>
      </c>
      <c r="F36" s="46">
        <f t="shared" si="6"/>
        <v>968</v>
      </c>
      <c r="G36" s="47">
        <f t="shared" si="6"/>
        <v>2529</v>
      </c>
      <c r="H36" s="47">
        <f t="shared" si="6"/>
        <v>2238</v>
      </c>
      <c r="I36" s="47">
        <f t="shared" si="6"/>
        <v>4</v>
      </c>
      <c r="J36" s="48">
        <f>SUM(J37:J42)</f>
        <v>5739</v>
      </c>
      <c r="K36" s="47">
        <f t="shared" ref="K36:K42" si="7">J36</f>
        <v>5739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21</v>
      </c>
      <c r="I37" s="44">
        <v>0</v>
      </c>
      <c r="J37" s="45">
        <v>21</v>
      </c>
      <c r="K37" s="44">
        <f t="shared" si="7"/>
        <v>21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86</v>
      </c>
      <c r="F38" s="43">
        <v>88</v>
      </c>
      <c r="G38" s="44">
        <v>117</v>
      </c>
      <c r="H38" s="44">
        <v>623</v>
      </c>
      <c r="I38" s="44">
        <v>0</v>
      </c>
      <c r="J38" s="45">
        <v>828</v>
      </c>
      <c r="K38" s="44">
        <f t="shared" si="7"/>
        <v>828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101</v>
      </c>
      <c r="F39" s="43">
        <v>101</v>
      </c>
      <c r="G39" s="44">
        <v>1511</v>
      </c>
      <c r="H39" s="44">
        <v>292</v>
      </c>
      <c r="I39" s="44">
        <v>0</v>
      </c>
      <c r="J39" s="45">
        <v>1904</v>
      </c>
      <c r="K39" s="44">
        <f t="shared" si="7"/>
        <v>1904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573</v>
      </c>
      <c r="H40" s="44">
        <v>508</v>
      </c>
      <c r="I40" s="44">
        <v>4</v>
      </c>
      <c r="J40" s="45">
        <v>1086</v>
      </c>
      <c r="K40" s="44">
        <f t="shared" si="7"/>
        <v>1086</v>
      </c>
    </row>
    <row r="41" spans="1:11" ht="15" x14ac:dyDescent="0.25">
      <c r="A41" s="77"/>
      <c r="B41" s="11"/>
      <c r="C41" s="19" t="s">
        <v>16</v>
      </c>
      <c r="D41" s="43">
        <v>384</v>
      </c>
      <c r="E41" s="43">
        <v>0</v>
      </c>
      <c r="F41" s="43">
        <v>384</v>
      </c>
      <c r="G41" s="44">
        <v>0</v>
      </c>
      <c r="H41" s="44">
        <v>0</v>
      </c>
      <c r="I41" s="44">
        <v>0</v>
      </c>
      <c r="J41" s="45">
        <v>384</v>
      </c>
      <c r="K41" s="44">
        <f t="shared" si="7"/>
        <v>384</v>
      </c>
    </row>
    <row r="42" spans="1:11" ht="15" x14ac:dyDescent="0.25">
      <c r="A42" s="77"/>
      <c r="B42" s="11"/>
      <c r="C42" s="18" t="s">
        <v>36</v>
      </c>
      <c r="D42" s="43">
        <v>341</v>
      </c>
      <c r="E42" s="43">
        <v>53</v>
      </c>
      <c r="F42" s="43">
        <v>394</v>
      </c>
      <c r="G42" s="44">
        <v>328</v>
      </c>
      <c r="H42" s="44">
        <v>794</v>
      </c>
      <c r="I42" s="44">
        <v>0</v>
      </c>
      <c r="J42" s="45">
        <v>1516</v>
      </c>
      <c r="K42" s="44">
        <f t="shared" si="7"/>
        <v>1516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28367</v>
      </c>
      <c r="E44" s="46">
        <v>9378</v>
      </c>
      <c r="F44" s="46">
        <v>37745</v>
      </c>
      <c r="G44" s="47">
        <v>107074</v>
      </c>
      <c r="H44" s="47">
        <v>43525</v>
      </c>
      <c r="I44" s="47">
        <v>3878</v>
      </c>
      <c r="J44" s="48">
        <v>192222</v>
      </c>
      <c r="K44" s="47">
        <f>J44</f>
        <v>192222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96011</v>
      </c>
      <c r="E46" s="200">
        <v>1835</v>
      </c>
      <c r="F46" s="200">
        <v>97846</v>
      </c>
      <c r="G46" s="201">
        <v>16909</v>
      </c>
      <c r="H46" s="201">
        <v>26429</v>
      </c>
      <c r="I46" s="201">
        <v>0</v>
      </c>
      <c r="J46" s="202">
        <v>141184</v>
      </c>
      <c r="K46" s="201">
        <f>J46</f>
        <v>141184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70396</v>
      </c>
      <c r="E48" s="46">
        <f t="shared" si="8"/>
        <v>0</v>
      </c>
      <c r="F48" s="46">
        <f t="shared" si="8"/>
        <v>70396</v>
      </c>
      <c r="G48" s="47">
        <f t="shared" si="8"/>
        <v>3006</v>
      </c>
      <c r="H48" s="47">
        <f t="shared" si="8"/>
        <v>5837</v>
      </c>
      <c r="I48" s="47">
        <f t="shared" si="8"/>
        <v>0</v>
      </c>
      <c r="J48" s="48">
        <f>SUM(J49:J50)</f>
        <v>79239</v>
      </c>
      <c r="K48" s="47">
        <f>J48</f>
        <v>79239</v>
      </c>
    </row>
    <row r="49" spans="1:11" ht="15" x14ac:dyDescent="0.25">
      <c r="A49" s="71"/>
      <c r="B49" s="11"/>
      <c r="C49" s="20" t="s">
        <v>43</v>
      </c>
      <c r="D49" s="43">
        <v>70396</v>
      </c>
      <c r="E49" s="43">
        <v>0</v>
      </c>
      <c r="F49" s="43">
        <v>70396</v>
      </c>
      <c r="G49" s="44">
        <v>1303</v>
      </c>
      <c r="H49" s="44">
        <v>5837</v>
      </c>
      <c r="I49" s="44">
        <v>0</v>
      </c>
      <c r="J49" s="45">
        <v>77536</v>
      </c>
      <c r="K49" s="44">
        <f>J49</f>
        <v>77536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1703</v>
      </c>
      <c r="H50" s="44">
        <v>0</v>
      </c>
      <c r="I50" s="44">
        <v>0</v>
      </c>
      <c r="J50" s="45">
        <v>1703</v>
      </c>
      <c r="K50" s="44">
        <f>J50</f>
        <v>1703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29</v>
      </c>
      <c r="E52" s="46">
        <f t="shared" si="9"/>
        <v>0</v>
      </c>
      <c r="F52" s="46">
        <f t="shared" si="9"/>
        <v>29</v>
      </c>
      <c r="G52" s="47">
        <f t="shared" si="9"/>
        <v>56</v>
      </c>
      <c r="H52" s="47">
        <f t="shared" si="9"/>
        <v>44</v>
      </c>
      <c r="I52" s="47">
        <f t="shared" si="9"/>
        <v>0</v>
      </c>
      <c r="J52" s="48">
        <f>SUM(J53:J55)</f>
        <v>129</v>
      </c>
      <c r="K52" s="47">
        <f>J52</f>
        <v>129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55</v>
      </c>
      <c r="H53" s="44">
        <v>0</v>
      </c>
      <c r="I53" s="44">
        <v>0</v>
      </c>
      <c r="J53" s="45">
        <v>55</v>
      </c>
      <c r="K53" s="44">
        <f>J53</f>
        <v>55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43</v>
      </c>
      <c r="I54" s="44">
        <v>0</v>
      </c>
      <c r="J54" s="45">
        <v>43</v>
      </c>
      <c r="K54" s="44">
        <f t="shared" ref="K54:K55" si="10">J54</f>
        <v>43</v>
      </c>
    </row>
    <row r="55" spans="1:11" ht="15" x14ac:dyDescent="0.25">
      <c r="A55" s="71"/>
      <c r="B55" s="11"/>
      <c r="C55" s="20" t="s">
        <v>49</v>
      </c>
      <c r="D55" s="43">
        <v>29</v>
      </c>
      <c r="E55" s="43">
        <v>0</v>
      </c>
      <c r="F55" s="43">
        <v>29</v>
      </c>
      <c r="G55" s="44">
        <v>1</v>
      </c>
      <c r="H55" s="44">
        <v>1</v>
      </c>
      <c r="I55" s="44">
        <v>0</v>
      </c>
      <c r="J55" s="45">
        <v>31</v>
      </c>
      <c r="K55" s="44">
        <f t="shared" si="10"/>
        <v>31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24030</v>
      </c>
      <c r="E57" s="46">
        <f t="shared" si="11"/>
        <v>407</v>
      </c>
      <c r="F57" s="46">
        <f t="shared" si="11"/>
        <v>24437</v>
      </c>
      <c r="G57" s="47">
        <f t="shared" si="11"/>
        <v>13156</v>
      </c>
      <c r="H57" s="47">
        <f t="shared" si="11"/>
        <v>3029</v>
      </c>
      <c r="I57" s="47">
        <f t="shared" si="11"/>
        <v>0</v>
      </c>
      <c r="J57" s="48">
        <f>SUM(J58:J77)</f>
        <v>40622</v>
      </c>
      <c r="K57" s="47">
        <f>J57</f>
        <v>40622</v>
      </c>
    </row>
    <row r="58" spans="1:11" ht="15" x14ac:dyDescent="0.25">
      <c r="A58" s="79"/>
      <c r="B58" s="11"/>
      <c r="C58" s="12" t="s">
        <v>52</v>
      </c>
      <c r="D58" s="43">
        <v>6</v>
      </c>
      <c r="E58" s="43">
        <v>0</v>
      </c>
      <c r="F58" s="43">
        <v>6</v>
      </c>
      <c r="G58" s="44">
        <v>9095</v>
      </c>
      <c r="H58" s="44">
        <v>207</v>
      </c>
      <c r="I58" s="44">
        <v>0</v>
      </c>
      <c r="J58" s="45">
        <v>9308</v>
      </c>
      <c r="K58" s="44">
        <f>J58</f>
        <v>9308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826</v>
      </c>
      <c r="E60" s="43">
        <v>0</v>
      </c>
      <c r="F60" s="43">
        <v>826</v>
      </c>
      <c r="G60" s="44">
        <v>13</v>
      </c>
      <c r="H60" s="44">
        <v>42</v>
      </c>
      <c r="I60" s="44">
        <v>0</v>
      </c>
      <c r="J60" s="45">
        <v>881</v>
      </c>
      <c r="K60" s="44">
        <f>J60</f>
        <v>881</v>
      </c>
    </row>
    <row r="61" spans="1:11" ht="15" x14ac:dyDescent="0.25">
      <c r="A61" s="79"/>
      <c r="B61" s="11"/>
      <c r="C61" s="20" t="s">
        <v>55</v>
      </c>
      <c r="D61" s="43">
        <v>319</v>
      </c>
      <c r="E61" s="43">
        <v>0</v>
      </c>
      <c r="F61" s="43">
        <v>319</v>
      </c>
      <c r="G61" s="44">
        <v>6</v>
      </c>
      <c r="H61" s="44">
        <v>21</v>
      </c>
      <c r="I61" s="44">
        <v>0</v>
      </c>
      <c r="J61" s="45">
        <v>346</v>
      </c>
      <c r="K61" s="44">
        <f t="shared" ref="K61:K77" si="12">J61</f>
        <v>346</v>
      </c>
    </row>
    <row r="62" spans="1:11" ht="15" x14ac:dyDescent="0.25">
      <c r="A62" s="79"/>
      <c r="B62" s="11"/>
      <c r="C62" s="20" t="s">
        <v>56</v>
      </c>
      <c r="D62" s="43">
        <v>21</v>
      </c>
      <c r="E62" s="43">
        <v>0</v>
      </c>
      <c r="F62" s="43">
        <v>21</v>
      </c>
      <c r="G62" s="44">
        <v>0</v>
      </c>
      <c r="H62" s="44">
        <v>0</v>
      </c>
      <c r="I62" s="44">
        <v>0</v>
      </c>
      <c r="J62" s="45">
        <v>21</v>
      </c>
      <c r="K62" s="44">
        <f t="shared" si="12"/>
        <v>21</v>
      </c>
    </row>
    <row r="63" spans="1:11" ht="15" x14ac:dyDescent="0.25">
      <c r="A63" s="79"/>
      <c r="B63" s="11"/>
      <c r="C63" s="20" t="s">
        <v>57</v>
      </c>
      <c r="D63" s="43">
        <v>6380</v>
      </c>
      <c r="E63" s="43">
        <v>0</v>
      </c>
      <c r="F63" s="43">
        <v>6380</v>
      </c>
      <c r="G63" s="44">
        <v>286</v>
      </c>
      <c r="H63" s="44">
        <v>507</v>
      </c>
      <c r="I63" s="44">
        <v>0</v>
      </c>
      <c r="J63" s="45">
        <v>7173</v>
      </c>
      <c r="K63" s="44">
        <f t="shared" si="12"/>
        <v>7173</v>
      </c>
    </row>
    <row r="64" spans="1:11" ht="15" x14ac:dyDescent="0.25">
      <c r="A64" s="79"/>
      <c r="B64" s="11"/>
      <c r="C64" s="20" t="s">
        <v>58</v>
      </c>
      <c r="D64" s="43">
        <v>11275</v>
      </c>
      <c r="E64" s="43">
        <v>0</v>
      </c>
      <c r="F64" s="43">
        <v>11275</v>
      </c>
      <c r="G64" s="44">
        <v>1269</v>
      </c>
      <c r="H64" s="44">
        <v>865</v>
      </c>
      <c r="I64" s="44">
        <v>0</v>
      </c>
      <c r="J64" s="45">
        <v>13409</v>
      </c>
      <c r="K64" s="44">
        <f t="shared" si="12"/>
        <v>13409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583</v>
      </c>
      <c r="H65" s="44">
        <v>26</v>
      </c>
      <c r="I65" s="44">
        <v>0</v>
      </c>
      <c r="J65" s="45">
        <v>609</v>
      </c>
      <c r="K65" s="44">
        <f t="shared" si="12"/>
        <v>609</v>
      </c>
    </row>
    <row r="66" spans="1:11" ht="15" x14ac:dyDescent="0.25">
      <c r="A66" s="79"/>
      <c r="B66" s="11"/>
      <c r="C66" s="20" t="s">
        <v>60</v>
      </c>
      <c r="D66" s="43">
        <v>1349</v>
      </c>
      <c r="E66" s="43">
        <v>0</v>
      </c>
      <c r="F66" s="43">
        <v>1349</v>
      </c>
      <c r="G66" s="44">
        <v>22</v>
      </c>
      <c r="H66" s="44">
        <v>68</v>
      </c>
      <c r="I66" s="44">
        <v>0</v>
      </c>
      <c r="J66" s="45">
        <v>1439</v>
      </c>
      <c r="K66" s="44">
        <f t="shared" si="12"/>
        <v>1439</v>
      </c>
    </row>
    <row r="67" spans="1:11" ht="15" x14ac:dyDescent="0.25">
      <c r="A67" s="79"/>
      <c r="B67" s="11"/>
      <c r="C67" s="20" t="s">
        <v>61</v>
      </c>
      <c r="D67" s="43">
        <v>1</v>
      </c>
      <c r="E67" s="43">
        <v>0</v>
      </c>
      <c r="F67" s="43">
        <v>1</v>
      </c>
      <c r="G67" s="44">
        <v>330</v>
      </c>
      <c r="H67" s="44">
        <v>0</v>
      </c>
      <c r="I67" s="44">
        <v>0</v>
      </c>
      <c r="J67" s="45">
        <v>331</v>
      </c>
      <c r="K67" s="44">
        <f t="shared" si="12"/>
        <v>331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0</v>
      </c>
      <c r="H68" s="44">
        <v>0</v>
      </c>
      <c r="I68" s="44">
        <v>0</v>
      </c>
      <c r="J68" s="45">
        <v>0</v>
      </c>
      <c r="K68" s="44">
        <f t="shared" si="12"/>
        <v>0</v>
      </c>
    </row>
    <row r="69" spans="1:11" ht="15" x14ac:dyDescent="0.25">
      <c r="A69" s="79"/>
      <c r="B69" s="11"/>
      <c r="C69" s="22" t="s">
        <v>63</v>
      </c>
      <c r="D69" s="43">
        <v>1504</v>
      </c>
      <c r="E69" s="43">
        <v>0</v>
      </c>
      <c r="F69" s="43">
        <v>1504</v>
      </c>
      <c r="G69" s="44">
        <v>21</v>
      </c>
      <c r="H69" s="44">
        <v>79</v>
      </c>
      <c r="I69" s="44">
        <v>0</v>
      </c>
      <c r="J69" s="45">
        <v>1604</v>
      </c>
      <c r="K69" s="44">
        <f t="shared" si="12"/>
        <v>1604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983</v>
      </c>
      <c r="I70" s="44">
        <v>0</v>
      </c>
      <c r="J70" s="45">
        <v>983</v>
      </c>
      <c r="K70" s="44">
        <f t="shared" si="12"/>
        <v>983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86</v>
      </c>
      <c r="H71" s="44">
        <v>0</v>
      </c>
      <c r="I71" s="44">
        <v>0</v>
      </c>
      <c r="J71" s="45">
        <v>86</v>
      </c>
      <c r="K71" s="44">
        <f t="shared" si="12"/>
        <v>86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114</v>
      </c>
      <c r="I72" s="44">
        <v>0</v>
      </c>
      <c r="J72" s="45">
        <v>114</v>
      </c>
      <c r="K72" s="44">
        <f t="shared" si="12"/>
        <v>114</v>
      </c>
    </row>
    <row r="73" spans="1:11" ht="15" x14ac:dyDescent="0.25">
      <c r="A73" s="79"/>
      <c r="B73" s="11"/>
      <c r="C73" s="27" t="s">
        <v>67</v>
      </c>
      <c r="D73" s="43">
        <v>2286</v>
      </c>
      <c r="E73" s="43">
        <v>1</v>
      </c>
      <c r="F73" s="43">
        <v>2287</v>
      </c>
      <c r="G73" s="44">
        <v>0</v>
      </c>
      <c r="H73" s="44">
        <v>0</v>
      </c>
      <c r="I73" s="44">
        <v>0</v>
      </c>
      <c r="J73" s="45">
        <v>2287</v>
      </c>
      <c r="K73" s="44">
        <f t="shared" si="12"/>
        <v>2287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63</v>
      </c>
      <c r="E76" s="43">
        <v>0</v>
      </c>
      <c r="F76" s="43">
        <v>63</v>
      </c>
      <c r="G76" s="44">
        <v>1218</v>
      </c>
      <c r="H76" s="44">
        <v>46</v>
      </c>
      <c r="I76" s="44">
        <v>0</v>
      </c>
      <c r="J76" s="45">
        <v>1327</v>
      </c>
      <c r="K76" s="44">
        <f t="shared" si="12"/>
        <v>1327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406</v>
      </c>
      <c r="F77" s="43">
        <v>406</v>
      </c>
      <c r="G77" s="44">
        <v>227</v>
      </c>
      <c r="H77" s="44">
        <v>71</v>
      </c>
      <c r="I77" s="44">
        <v>0</v>
      </c>
      <c r="J77" s="45">
        <v>704</v>
      </c>
      <c r="K77" s="44">
        <f t="shared" si="12"/>
        <v>704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1556</v>
      </c>
      <c r="E79" s="46">
        <f t="shared" si="13"/>
        <v>1428</v>
      </c>
      <c r="F79" s="46">
        <f t="shared" si="13"/>
        <v>2984</v>
      </c>
      <c r="G79" s="47">
        <f t="shared" si="13"/>
        <v>691</v>
      </c>
      <c r="H79" s="47">
        <f t="shared" si="13"/>
        <v>17519</v>
      </c>
      <c r="I79" s="47">
        <f t="shared" si="13"/>
        <v>0</v>
      </c>
      <c r="J79" s="48">
        <f>SUM(J80:J89)</f>
        <v>21194</v>
      </c>
      <c r="K79" s="47">
        <f>J79</f>
        <v>21194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26</v>
      </c>
      <c r="H80" s="44">
        <v>1896</v>
      </c>
      <c r="I80" s="44">
        <v>0</v>
      </c>
      <c r="J80" s="45">
        <v>1922</v>
      </c>
      <c r="K80" s="44">
        <f>J80</f>
        <v>1922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13384</v>
      </c>
      <c r="I81" s="44">
        <v>0</v>
      </c>
      <c r="J81" s="45">
        <v>13384</v>
      </c>
      <c r="K81" s="44">
        <f t="shared" ref="K81:K89" si="14">J81</f>
        <v>13384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489</v>
      </c>
      <c r="I82" s="44">
        <v>0</v>
      </c>
      <c r="J82" s="45">
        <v>489</v>
      </c>
      <c r="K82" s="44">
        <f t="shared" si="14"/>
        <v>489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3</v>
      </c>
      <c r="H83" s="44">
        <v>131</v>
      </c>
      <c r="I83" s="44">
        <v>0</v>
      </c>
      <c r="J83" s="45">
        <v>134</v>
      </c>
      <c r="K83" s="44">
        <f t="shared" si="14"/>
        <v>134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326</v>
      </c>
      <c r="I84" s="44">
        <v>0</v>
      </c>
      <c r="J84" s="45">
        <v>326</v>
      </c>
      <c r="K84" s="44">
        <f t="shared" si="14"/>
        <v>326</v>
      </c>
    </row>
    <row r="85" spans="1:11" ht="15" x14ac:dyDescent="0.25">
      <c r="A85" s="71"/>
      <c r="B85" s="11"/>
      <c r="C85" s="12" t="s">
        <v>77</v>
      </c>
      <c r="D85" s="43">
        <v>1043</v>
      </c>
      <c r="E85" s="43">
        <v>21</v>
      </c>
      <c r="F85" s="43">
        <v>1064</v>
      </c>
      <c r="G85" s="44">
        <v>552</v>
      </c>
      <c r="H85" s="44">
        <v>0</v>
      </c>
      <c r="I85" s="44">
        <v>0</v>
      </c>
      <c r="J85" s="45">
        <v>1616</v>
      </c>
      <c r="K85" s="44">
        <f t="shared" si="14"/>
        <v>1616</v>
      </c>
    </row>
    <row r="86" spans="1:11" ht="15" x14ac:dyDescent="0.25">
      <c r="A86" s="74"/>
      <c r="B86" s="11"/>
      <c r="C86" s="12" t="s">
        <v>78</v>
      </c>
      <c r="D86" s="43">
        <v>4</v>
      </c>
      <c r="E86" s="43">
        <v>0</v>
      </c>
      <c r="F86" s="43">
        <v>4</v>
      </c>
      <c r="G86" s="44">
        <v>0</v>
      </c>
      <c r="H86" s="44">
        <v>0</v>
      </c>
      <c r="I86" s="44">
        <v>0</v>
      </c>
      <c r="J86" s="45">
        <v>4</v>
      </c>
      <c r="K86" s="44">
        <f t="shared" si="14"/>
        <v>4</v>
      </c>
    </row>
    <row r="87" spans="1:11" ht="15" x14ac:dyDescent="0.25">
      <c r="A87" s="71"/>
      <c r="B87" s="11"/>
      <c r="C87" s="12" t="s">
        <v>13</v>
      </c>
      <c r="D87" s="43">
        <v>162</v>
      </c>
      <c r="E87" s="43">
        <v>178</v>
      </c>
      <c r="F87" s="43">
        <v>340</v>
      </c>
      <c r="G87" s="44">
        <v>43</v>
      </c>
      <c r="H87" s="44">
        <v>1233</v>
      </c>
      <c r="I87" s="44">
        <v>0</v>
      </c>
      <c r="J87" s="45">
        <v>1616</v>
      </c>
      <c r="K87" s="44">
        <f t="shared" si="14"/>
        <v>1616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1074</v>
      </c>
      <c r="F88" s="43">
        <v>1074</v>
      </c>
      <c r="G88" s="44">
        <v>0</v>
      </c>
      <c r="H88" s="44">
        <v>0</v>
      </c>
      <c r="I88" s="44">
        <v>0</v>
      </c>
      <c r="J88" s="45">
        <v>1074</v>
      </c>
      <c r="K88" s="44">
        <f t="shared" si="14"/>
        <v>1074</v>
      </c>
    </row>
    <row r="89" spans="1:11" ht="15" x14ac:dyDescent="0.25">
      <c r="A89" s="85"/>
      <c r="B89" s="11"/>
      <c r="C89" s="12" t="s">
        <v>80</v>
      </c>
      <c r="D89" s="43">
        <v>347</v>
      </c>
      <c r="E89" s="43">
        <v>155</v>
      </c>
      <c r="F89" s="43">
        <v>502</v>
      </c>
      <c r="G89" s="44">
        <v>67</v>
      </c>
      <c r="H89" s="44">
        <v>60</v>
      </c>
      <c r="I89" s="44">
        <v>0</v>
      </c>
      <c r="J89" s="45">
        <v>629</v>
      </c>
      <c r="K89" s="44">
        <f t="shared" si="14"/>
        <v>629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1920</v>
      </c>
      <c r="E91" s="49">
        <v>0</v>
      </c>
      <c r="F91" s="49">
        <v>1920</v>
      </c>
      <c r="G91" s="50">
        <v>0</v>
      </c>
      <c r="H91" s="50">
        <v>0</v>
      </c>
      <c r="I91" s="50">
        <v>0</v>
      </c>
      <c r="J91" s="23">
        <v>1920</v>
      </c>
      <c r="K91" s="50">
        <f>J91</f>
        <v>1920</v>
      </c>
    </row>
    <row r="92" spans="1:11" ht="15" x14ac:dyDescent="0.25">
      <c r="A92" s="79"/>
      <c r="B92" s="11"/>
      <c r="C92" s="32" t="s">
        <v>82</v>
      </c>
      <c r="D92" s="43">
        <v>1920</v>
      </c>
      <c r="E92" s="43">
        <v>0</v>
      </c>
      <c r="F92" s="43">
        <v>1920</v>
      </c>
      <c r="G92" s="44">
        <v>0</v>
      </c>
      <c r="H92" s="44">
        <v>0</v>
      </c>
      <c r="I92" s="44">
        <v>0</v>
      </c>
      <c r="J92" s="45">
        <v>1920</v>
      </c>
      <c r="K92" s="44">
        <f>J92</f>
        <v>1920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5">
        <v>0</v>
      </c>
      <c r="K94" s="44">
        <f>J94</f>
        <v>0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7766</v>
      </c>
      <c r="E96" s="200">
        <v>982</v>
      </c>
      <c r="F96" s="200">
        <v>8448</v>
      </c>
      <c r="G96" s="201">
        <v>483</v>
      </c>
      <c r="H96" s="201">
        <v>518</v>
      </c>
      <c r="I96" s="201">
        <v>469</v>
      </c>
      <c r="J96" s="202">
        <v>8263</v>
      </c>
      <c r="K96" s="201">
        <f>K98+K110+K118</f>
        <v>8263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2957</v>
      </c>
      <c r="E98" s="46">
        <f t="shared" si="15"/>
        <v>756</v>
      </c>
      <c r="F98" s="46">
        <f t="shared" si="15"/>
        <v>3413</v>
      </c>
      <c r="G98" s="47">
        <f t="shared" si="15"/>
        <v>387</v>
      </c>
      <c r="H98" s="47">
        <f t="shared" si="15"/>
        <v>343</v>
      </c>
      <c r="I98" s="47">
        <f t="shared" si="15"/>
        <v>469</v>
      </c>
      <c r="J98" s="48">
        <f>SUM(J99:J108)</f>
        <v>4612</v>
      </c>
      <c r="K98" s="47">
        <f>SUM(K99:K108)</f>
        <v>2957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130</v>
      </c>
      <c r="F99" s="43">
        <v>130</v>
      </c>
      <c r="G99" s="44">
        <v>0</v>
      </c>
      <c r="H99" s="44">
        <v>1</v>
      </c>
      <c r="I99" s="44">
        <v>178</v>
      </c>
      <c r="J99" s="45">
        <f>SUM(F99:I99)</f>
        <v>309</v>
      </c>
      <c r="K99" s="44">
        <v>309</v>
      </c>
    </row>
    <row r="100" spans="1:13" ht="15" x14ac:dyDescent="0.25">
      <c r="A100" s="79"/>
      <c r="B100" s="11"/>
      <c r="C100" s="20" t="s">
        <v>90</v>
      </c>
      <c r="D100" s="43">
        <v>584</v>
      </c>
      <c r="E100" s="43">
        <v>174</v>
      </c>
      <c r="F100" s="43">
        <v>758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758</v>
      </c>
      <c r="K100" s="44">
        <v>758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58</v>
      </c>
      <c r="E102" s="43">
        <v>0</v>
      </c>
      <c r="F102" s="43">
        <v>58</v>
      </c>
      <c r="G102" s="44">
        <v>0</v>
      </c>
      <c r="H102" s="44">
        <v>0</v>
      </c>
      <c r="I102" s="44">
        <v>0</v>
      </c>
      <c r="J102" s="45">
        <f t="shared" si="16"/>
        <v>58</v>
      </c>
      <c r="K102" s="44">
        <v>58</v>
      </c>
    </row>
    <row r="103" spans="1:13" ht="15" x14ac:dyDescent="0.25">
      <c r="A103" s="77"/>
      <c r="B103" s="11"/>
      <c r="C103" s="22" t="s">
        <v>92</v>
      </c>
      <c r="D103" s="43">
        <v>1940</v>
      </c>
      <c r="E103" s="43">
        <v>387</v>
      </c>
      <c r="F103" s="43">
        <v>2027</v>
      </c>
      <c r="G103" s="44">
        <v>216</v>
      </c>
      <c r="H103" s="44">
        <v>11</v>
      </c>
      <c r="I103" s="44">
        <v>0</v>
      </c>
      <c r="J103" s="45">
        <f t="shared" si="16"/>
        <v>2254</v>
      </c>
      <c r="K103" s="44">
        <v>599</v>
      </c>
    </row>
    <row r="104" spans="1:13" ht="15" x14ac:dyDescent="0.25">
      <c r="A104" s="79"/>
      <c r="B104" s="11"/>
      <c r="C104" s="20" t="s">
        <v>93</v>
      </c>
      <c r="D104" s="43">
        <v>-109</v>
      </c>
      <c r="E104" s="43">
        <v>0</v>
      </c>
      <c r="F104" s="43">
        <v>-109</v>
      </c>
      <c r="G104" s="44">
        <v>0</v>
      </c>
      <c r="H104" s="44">
        <v>0</v>
      </c>
      <c r="I104" s="44">
        <v>0</v>
      </c>
      <c r="J104" s="45">
        <f t="shared" si="16"/>
        <v>-109</v>
      </c>
      <c r="K104" s="44">
        <v>-109</v>
      </c>
    </row>
    <row r="105" spans="1:13" ht="15" x14ac:dyDescent="0.25">
      <c r="A105" s="79"/>
      <c r="B105" s="11"/>
      <c r="C105" s="22" t="s">
        <v>94</v>
      </c>
      <c r="D105" s="43">
        <v>68</v>
      </c>
      <c r="E105" s="43">
        <v>1</v>
      </c>
      <c r="F105" s="43">
        <v>69</v>
      </c>
      <c r="G105" s="44">
        <v>8</v>
      </c>
      <c r="H105" s="44">
        <v>8</v>
      </c>
      <c r="I105" s="44">
        <v>4</v>
      </c>
      <c r="J105" s="45">
        <f t="shared" si="16"/>
        <v>89</v>
      </c>
      <c r="K105" s="44">
        <v>89</v>
      </c>
    </row>
    <row r="106" spans="1:13" ht="15" x14ac:dyDescent="0.25">
      <c r="A106" s="79"/>
      <c r="B106" s="11"/>
      <c r="C106" s="22" t="s">
        <v>95</v>
      </c>
      <c r="D106" s="43">
        <v>275</v>
      </c>
      <c r="E106" s="43">
        <v>20</v>
      </c>
      <c r="F106" s="43">
        <v>295</v>
      </c>
      <c r="G106" s="44">
        <v>63</v>
      </c>
      <c r="H106" s="44">
        <v>179</v>
      </c>
      <c r="I106" s="44">
        <v>193</v>
      </c>
      <c r="J106" s="45">
        <f t="shared" si="16"/>
        <v>730</v>
      </c>
      <c r="K106" s="44">
        <v>730</v>
      </c>
    </row>
    <row r="107" spans="1:13" ht="15" x14ac:dyDescent="0.25">
      <c r="A107" s="79"/>
      <c r="B107" s="11"/>
      <c r="C107" s="22" t="s">
        <v>96</v>
      </c>
      <c r="D107" s="43">
        <v>141</v>
      </c>
      <c r="E107" s="43">
        <v>0</v>
      </c>
      <c r="F107" s="43">
        <v>141</v>
      </c>
      <c r="G107" s="44">
        <v>89</v>
      </c>
      <c r="H107" s="44">
        <v>144</v>
      </c>
      <c r="I107" s="44">
        <v>94</v>
      </c>
      <c r="J107" s="45">
        <f t="shared" si="16"/>
        <v>468</v>
      </c>
      <c r="K107" s="44">
        <v>468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44</v>
      </c>
      <c r="F108" s="43">
        <v>44</v>
      </c>
      <c r="G108" s="44">
        <v>11</v>
      </c>
      <c r="H108" s="44">
        <v>0</v>
      </c>
      <c r="I108" s="44">
        <v>0</v>
      </c>
      <c r="J108" s="45">
        <f t="shared" si="16"/>
        <v>55</v>
      </c>
      <c r="K108" s="44">
        <v>55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4307</v>
      </c>
      <c r="E110" s="46">
        <f t="shared" si="17"/>
        <v>226</v>
      </c>
      <c r="F110" s="46">
        <f t="shared" si="17"/>
        <v>4533</v>
      </c>
      <c r="G110" s="47">
        <f t="shared" si="17"/>
        <v>88</v>
      </c>
      <c r="H110" s="47">
        <f t="shared" si="17"/>
        <v>84</v>
      </c>
      <c r="I110" s="47">
        <f t="shared" si="17"/>
        <v>0</v>
      </c>
      <c r="J110" s="48">
        <f>SUM(J111:J116)</f>
        <v>4705</v>
      </c>
      <c r="K110" s="47">
        <f>J110</f>
        <v>4705</v>
      </c>
    </row>
    <row r="111" spans="1:13" ht="15" x14ac:dyDescent="0.25">
      <c r="A111" s="71"/>
      <c r="B111" s="11"/>
      <c r="C111" s="22" t="s">
        <v>105</v>
      </c>
      <c r="D111" s="43">
        <v>1635</v>
      </c>
      <c r="E111" s="43">
        <v>0</v>
      </c>
      <c r="F111" s="43">
        <v>1635</v>
      </c>
      <c r="G111" s="44">
        <v>0</v>
      </c>
      <c r="H111" s="44">
        <v>0</v>
      </c>
      <c r="I111" s="44">
        <v>0</v>
      </c>
      <c r="J111" s="45">
        <v>1635</v>
      </c>
      <c r="K111" s="44">
        <f>J111</f>
        <v>1635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599</v>
      </c>
      <c r="E113" s="43">
        <v>6</v>
      </c>
      <c r="F113" s="43">
        <v>605</v>
      </c>
      <c r="G113" s="44">
        <v>19</v>
      </c>
      <c r="H113" s="44">
        <v>75</v>
      </c>
      <c r="I113" s="44">
        <v>0</v>
      </c>
      <c r="J113" s="45">
        <v>699</v>
      </c>
      <c r="K113" s="44">
        <f t="shared" si="18"/>
        <v>699</v>
      </c>
    </row>
    <row r="114" spans="1:11" ht="15" x14ac:dyDescent="0.25">
      <c r="A114" s="71"/>
      <c r="B114" s="11"/>
      <c r="C114" s="22" t="s">
        <v>108</v>
      </c>
      <c r="D114" s="43">
        <v>2017</v>
      </c>
      <c r="E114" s="43">
        <v>0</v>
      </c>
      <c r="F114" s="43">
        <v>2017</v>
      </c>
      <c r="G114" s="44">
        <v>0</v>
      </c>
      <c r="H114" s="44">
        <v>0</v>
      </c>
      <c r="I114" s="44">
        <v>0</v>
      </c>
      <c r="J114" s="45">
        <v>2017</v>
      </c>
      <c r="K114" s="44">
        <f t="shared" si="18"/>
        <v>2017</v>
      </c>
    </row>
    <row r="115" spans="1:11" ht="15" x14ac:dyDescent="0.25">
      <c r="A115" s="74"/>
      <c r="B115" s="11"/>
      <c r="C115" s="22" t="s">
        <v>109</v>
      </c>
      <c r="D115" s="43">
        <v>50</v>
      </c>
      <c r="E115" s="43">
        <v>0</v>
      </c>
      <c r="F115" s="43">
        <v>50</v>
      </c>
      <c r="G115" s="44">
        <v>0</v>
      </c>
      <c r="H115" s="44">
        <v>0</v>
      </c>
      <c r="I115" s="44">
        <v>0</v>
      </c>
      <c r="J115" s="45">
        <v>50</v>
      </c>
      <c r="K115" s="44">
        <f t="shared" si="18"/>
        <v>50</v>
      </c>
    </row>
    <row r="116" spans="1:11" ht="15" x14ac:dyDescent="0.25">
      <c r="A116" s="71"/>
      <c r="B116" s="11"/>
      <c r="C116" s="20" t="s">
        <v>110</v>
      </c>
      <c r="D116" s="43">
        <v>6</v>
      </c>
      <c r="E116" s="43">
        <v>220</v>
      </c>
      <c r="F116" s="43">
        <v>226</v>
      </c>
      <c r="G116" s="44">
        <v>69</v>
      </c>
      <c r="H116" s="44">
        <v>9</v>
      </c>
      <c r="I116" s="44">
        <v>0</v>
      </c>
      <c r="J116" s="45">
        <v>304</v>
      </c>
      <c r="K116" s="44">
        <f t="shared" si="18"/>
        <v>304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502</v>
      </c>
      <c r="E118" s="46">
        <v>0</v>
      </c>
      <c r="F118" s="46">
        <v>502</v>
      </c>
      <c r="G118" s="47">
        <v>8</v>
      </c>
      <c r="H118" s="47">
        <v>91</v>
      </c>
      <c r="I118" s="47">
        <v>0</v>
      </c>
      <c r="J118" s="48">
        <v>601</v>
      </c>
      <c r="K118" s="47">
        <f>J118</f>
        <v>601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72686</v>
      </c>
      <c r="E120" s="200">
        <v>331</v>
      </c>
      <c r="F120" s="200">
        <v>73017</v>
      </c>
      <c r="G120" s="201">
        <v>44587</v>
      </c>
      <c r="H120" s="201">
        <v>9680</v>
      </c>
      <c r="I120" s="201">
        <v>0</v>
      </c>
      <c r="J120" s="201">
        <v>127284</v>
      </c>
      <c r="K120" s="201">
        <f>J120</f>
        <v>127284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72629</v>
      </c>
      <c r="E122" s="46">
        <f t="shared" si="19"/>
        <v>0</v>
      </c>
      <c r="F122" s="46">
        <f t="shared" si="19"/>
        <v>72629</v>
      </c>
      <c r="G122" s="47">
        <f t="shared" si="19"/>
        <v>43391</v>
      </c>
      <c r="H122" s="47">
        <f t="shared" si="19"/>
        <v>6916</v>
      </c>
      <c r="I122" s="47">
        <f t="shared" si="19"/>
        <v>0</v>
      </c>
      <c r="J122" s="48">
        <f>SUM(J123:J126)</f>
        <v>122936</v>
      </c>
      <c r="K122" s="47">
        <f>J122</f>
        <v>122936</v>
      </c>
    </row>
    <row r="123" spans="1:11" ht="15" x14ac:dyDescent="0.25">
      <c r="A123" s="79"/>
      <c r="B123" s="11"/>
      <c r="C123" s="22" t="s">
        <v>117</v>
      </c>
      <c r="D123" s="43">
        <v>44196</v>
      </c>
      <c r="E123" s="43">
        <v>0</v>
      </c>
      <c r="F123" s="43">
        <v>44196</v>
      </c>
      <c r="G123" s="44">
        <v>43127</v>
      </c>
      <c r="H123" s="44">
        <v>5408</v>
      </c>
      <c r="I123" s="44">
        <v>0</v>
      </c>
      <c r="J123" s="45">
        <v>92731</v>
      </c>
      <c r="K123" s="44">
        <f>J123</f>
        <v>92731</v>
      </c>
    </row>
    <row r="124" spans="1:11" ht="15" x14ac:dyDescent="0.25">
      <c r="A124" s="79"/>
      <c r="B124" s="11"/>
      <c r="C124" s="22" t="s">
        <v>118</v>
      </c>
      <c r="D124" s="43">
        <v>25772</v>
      </c>
      <c r="E124" s="43">
        <v>0</v>
      </c>
      <c r="F124" s="43">
        <v>25772</v>
      </c>
      <c r="G124" s="44">
        <v>264</v>
      </c>
      <c r="H124" s="44">
        <v>1476</v>
      </c>
      <c r="I124" s="44">
        <v>0</v>
      </c>
      <c r="J124" s="45">
        <v>27512</v>
      </c>
      <c r="K124" s="44">
        <f t="shared" ref="K124:K126" si="20">J124</f>
        <v>27512</v>
      </c>
    </row>
    <row r="125" spans="1:11" ht="15" x14ac:dyDescent="0.25">
      <c r="A125" s="79"/>
      <c r="B125" s="11"/>
      <c r="C125" s="22" t="s">
        <v>119</v>
      </c>
      <c r="D125" s="43">
        <v>2661</v>
      </c>
      <c r="E125" s="43">
        <v>0</v>
      </c>
      <c r="F125" s="43">
        <v>2661</v>
      </c>
      <c r="G125" s="44">
        <v>0</v>
      </c>
      <c r="H125" s="44">
        <v>32</v>
      </c>
      <c r="I125" s="44">
        <v>0</v>
      </c>
      <c r="J125" s="45">
        <v>2693</v>
      </c>
      <c r="K125" s="44">
        <f t="shared" si="20"/>
        <v>2693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57</v>
      </c>
      <c r="E128" s="46">
        <f t="shared" si="21"/>
        <v>331</v>
      </c>
      <c r="F128" s="46">
        <f t="shared" si="21"/>
        <v>388</v>
      </c>
      <c r="G128" s="47">
        <f t="shared" si="21"/>
        <v>1196</v>
      </c>
      <c r="H128" s="47">
        <f t="shared" si="21"/>
        <v>2764</v>
      </c>
      <c r="I128" s="47">
        <f t="shared" si="21"/>
        <v>0</v>
      </c>
      <c r="J128" s="48">
        <f>SUM(J129:J132)</f>
        <v>4348</v>
      </c>
      <c r="K128" s="47">
        <f>J128</f>
        <v>4348</v>
      </c>
    </row>
    <row r="129" spans="1:11" ht="15" x14ac:dyDescent="0.25">
      <c r="B129" s="11"/>
      <c r="C129" s="22" t="s">
        <v>122</v>
      </c>
      <c r="D129" s="43">
        <v>57</v>
      </c>
      <c r="E129" s="43">
        <v>0</v>
      </c>
      <c r="F129" s="43">
        <v>57</v>
      </c>
      <c r="G129" s="44">
        <v>1153</v>
      </c>
      <c r="H129" s="44">
        <v>185</v>
      </c>
      <c r="I129" s="44">
        <v>0</v>
      </c>
      <c r="J129" s="45">
        <v>1395</v>
      </c>
      <c r="K129" s="44">
        <f>J129</f>
        <v>1395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1767</v>
      </c>
      <c r="I130" s="44">
        <v>0</v>
      </c>
      <c r="J130" s="45">
        <v>1767</v>
      </c>
      <c r="K130" s="44">
        <f t="shared" ref="K130:K132" si="22">J130</f>
        <v>1767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809</v>
      </c>
      <c r="I131" s="44">
        <v>0</v>
      </c>
      <c r="J131" s="45">
        <v>809</v>
      </c>
      <c r="K131" s="44">
        <f t="shared" si="22"/>
        <v>809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331</v>
      </c>
      <c r="F132" s="43">
        <v>331</v>
      </c>
      <c r="G132" s="44">
        <v>43</v>
      </c>
      <c r="H132" s="44">
        <v>3</v>
      </c>
      <c r="I132" s="44">
        <v>0</v>
      </c>
      <c r="J132" s="45">
        <v>377</v>
      </c>
      <c r="K132" s="44">
        <f t="shared" si="22"/>
        <v>377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7468</v>
      </c>
      <c r="E134" s="200">
        <v>2525</v>
      </c>
      <c r="F134" s="200">
        <v>9993</v>
      </c>
      <c r="G134" s="201">
        <v>320</v>
      </c>
      <c r="H134" s="201">
        <v>275</v>
      </c>
      <c r="I134" s="201">
        <v>138862</v>
      </c>
      <c r="J134" s="202">
        <v>149450</v>
      </c>
      <c r="K134" s="201">
        <f>J134</f>
        <v>149450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2046</v>
      </c>
      <c r="F136" s="46">
        <v>2046</v>
      </c>
      <c r="G136" s="47">
        <v>0</v>
      </c>
      <c r="H136" s="47">
        <v>0</v>
      </c>
      <c r="I136" s="47">
        <v>101312</v>
      </c>
      <c r="J136" s="48">
        <v>103358</v>
      </c>
      <c r="K136" s="47">
        <f>J136</f>
        <v>103358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986</v>
      </c>
      <c r="E138" s="46">
        <f t="shared" si="23"/>
        <v>452</v>
      </c>
      <c r="F138" s="46">
        <f t="shared" si="23"/>
        <v>1438</v>
      </c>
      <c r="G138" s="47">
        <f t="shared" si="23"/>
        <v>0</v>
      </c>
      <c r="H138" s="47">
        <f t="shared" si="23"/>
        <v>0</v>
      </c>
      <c r="I138" s="47">
        <f t="shared" si="23"/>
        <v>37525</v>
      </c>
      <c r="J138" s="48">
        <f>SUM(J139:J142)</f>
        <v>38963</v>
      </c>
      <c r="K138" s="47">
        <f>J138</f>
        <v>38963</v>
      </c>
    </row>
    <row r="139" spans="1:11" ht="14.25" x14ac:dyDescent="0.2">
      <c r="A139" s="85"/>
      <c r="B139" s="35"/>
      <c r="C139" s="18" t="s">
        <v>297</v>
      </c>
      <c r="D139" s="43">
        <v>986</v>
      </c>
      <c r="E139" s="43">
        <v>452</v>
      </c>
      <c r="F139" s="43">
        <v>1438</v>
      </c>
      <c r="G139" s="44">
        <v>0</v>
      </c>
      <c r="H139" s="44">
        <v>0</v>
      </c>
      <c r="I139" s="44">
        <v>20209</v>
      </c>
      <c r="J139" s="45">
        <v>21647</v>
      </c>
      <c r="K139" s="44">
        <f>J139</f>
        <v>21647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11714</v>
      </c>
      <c r="J140" s="45">
        <v>11714</v>
      </c>
      <c r="K140" s="44">
        <f t="shared" ref="K140:K142" si="24">J140</f>
        <v>11714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4564</v>
      </c>
      <c r="J141" s="45">
        <v>4564</v>
      </c>
      <c r="K141" s="44">
        <f t="shared" si="24"/>
        <v>4564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1038</v>
      </c>
      <c r="J142" s="45">
        <v>1038</v>
      </c>
      <c r="K142" s="44">
        <f t="shared" si="24"/>
        <v>1038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6482</v>
      </c>
      <c r="E144" s="46">
        <v>27</v>
      </c>
      <c r="F144" s="46">
        <v>6509</v>
      </c>
      <c r="G144" s="47">
        <v>320</v>
      </c>
      <c r="H144" s="47">
        <v>275</v>
      </c>
      <c r="I144" s="47">
        <v>25</v>
      </c>
      <c r="J144" s="48">
        <v>7129</v>
      </c>
      <c r="K144" s="47">
        <f>J144</f>
        <v>7129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14675</v>
      </c>
      <c r="E146" s="200">
        <v>7626</v>
      </c>
      <c r="F146" s="200">
        <v>15608</v>
      </c>
      <c r="G146" s="201">
        <v>97472</v>
      </c>
      <c r="H146" s="201">
        <v>27372</v>
      </c>
      <c r="I146" s="201">
        <v>15734</v>
      </c>
      <c r="J146" s="202">
        <v>8362</v>
      </c>
      <c r="K146" s="201">
        <f>J146-J152</f>
        <v>-139461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87</v>
      </c>
      <c r="E148" s="46">
        <v>0</v>
      </c>
      <c r="F148" s="46">
        <v>87</v>
      </c>
      <c r="G148" s="47">
        <v>0</v>
      </c>
      <c r="H148" s="47">
        <v>0</v>
      </c>
      <c r="I148" s="47">
        <v>0</v>
      </c>
      <c r="J148" s="48">
        <v>87</v>
      </c>
      <c r="K148" s="47">
        <f>J148</f>
        <v>87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4</v>
      </c>
      <c r="F150" s="46">
        <v>13</v>
      </c>
      <c r="G150" s="47">
        <v>42</v>
      </c>
      <c r="H150" s="47">
        <v>103</v>
      </c>
      <c r="I150" s="47">
        <v>0</v>
      </c>
      <c r="J150" s="48">
        <v>158</v>
      </c>
      <c r="K150" s="47">
        <f>+J150</f>
        <v>158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12508</v>
      </c>
      <c r="E152" s="48">
        <f t="shared" si="25"/>
        <v>6640</v>
      </c>
      <c r="F152" s="48">
        <f t="shared" si="25"/>
        <v>12455</v>
      </c>
      <c r="G152" s="48">
        <f t="shared" si="25"/>
        <v>95136</v>
      </c>
      <c r="H152" s="48">
        <f t="shared" si="25"/>
        <v>25550</v>
      </c>
      <c r="I152" s="48">
        <f t="shared" si="25"/>
        <v>14682</v>
      </c>
      <c r="J152" s="48">
        <f>SUM(J153:J157)</f>
        <v>147823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6402</v>
      </c>
      <c r="F153" s="43">
        <v>0</v>
      </c>
      <c r="G153" s="44">
        <v>80907</v>
      </c>
      <c r="H153" s="44">
        <v>17725</v>
      </c>
      <c r="I153" s="44">
        <v>14678</v>
      </c>
      <c r="J153" s="45">
        <v>113310</v>
      </c>
      <c r="K153" s="44"/>
    </row>
    <row r="154" spans="1:11" ht="15" x14ac:dyDescent="0.25">
      <c r="B154" s="11"/>
      <c r="C154" s="22" t="s">
        <v>99</v>
      </c>
      <c r="D154" s="43">
        <v>291</v>
      </c>
      <c r="E154" s="43">
        <v>0</v>
      </c>
      <c r="F154" s="43">
        <v>0</v>
      </c>
      <c r="G154" s="44">
        <v>125</v>
      </c>
      <c r="H154" s="44">
        <v>54</v>
      </c>
      <c r="I154" s="44">
        <v>2</v>
      </c>
      <c r="J154" s="45">
        <v>181</v>
      </c>
      <c r="K154" s="44"/>
    </row>
    <row r="155" spans="1:11" ht="15" x14ac:dyDescent="0.25">
      <c r="A155" s="71"/>
      <c r="B155" s="11"/>
      <c r="C155" s="22" t="s">
        <v>100</v>
      </c>
      <c r="D155" s="43">
        <v>10770</v>
      </c>
      <c r="E155" s="43">
        <v>63</v>
      </c>
      <c r="F155" s="43">
        <v>10833</v>
      </c>
      <c r="G155" s="44">
        <v>0</v>
      </c>
      <c r="H155" s="44">
        <v>7305</v>
      </c>
      <c r="I155" s="44">
        <v>2</v>
      </c>
      <c r="J155" s="45">
        <v>18140</v>
      </c>
      <c r="K155" s="44"/>
    </row>
    <row r="156" spans="1:11" ht="15" x14ac:dyDescent="0.25">
      <c r="A156" s="79"/>
      <c r="B156" s="11"/>
      <c r="C156" s="22" t="s">
        <v>101</v>
      </c>
      <c r="D156" s="43">
        <v>1316</v>
      </c>
      <c r="E156" s="43">
        <v>45</v>
      </c>
      <c r="F156" s="43">
        <v>1361</v>
      </c>
      <c r="G156" s="44">
        <v>10788</v>
      </c>
      <c r="H156" s="44">
        <v>0</v>
      </c>
      <c r="I156" s="44">
        <v>0</v>
      </c>
      <c r="J156" s="45">
        <v>12149</v>
      </c>
      <c r="K156" s="44"/>
    </row>
    <row r="157" spans="1:11" ht="15" x14ac:dyDescent="0.25">
      <c r="A157" s="79"/>
      <c r="B157" s="11"/>
      <c r="C157" s="20" t="s">
        <v>102</v>
      </c>
      <c r="D157" s="43">
        <v>131</v>
      </c>
      <c r="E157" s="43">
        <v>130</v>
      </c>
      <c r="F157" s="43">
        <v>261</v>
      </c>
      <c r="G157" s="44">
        <v>3316</v>
      </c>
      <c r="H157" s="44">
        <v>466</v>
      </c>
      <c r="I157" s="44">
        <v>0</v>
      </c>
      <c r="J157" s="45">
        <v>4043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171</v>
      </c>
      <c r="E159" s="48">
        <f t="shared" si="26"/>
        <v>269</v>
      </c>
      <c r="F159" s="48">
        <f t="shared" si="26"/>
        <v>440</v>
      </c>
      <c r="G159" s="48">
        <f t="shared" si="26"/>
        <v>1077</v>
      </c>
      <c r="H159" s="48">
        <f t="shared" si="26"/>
        <v>17</v>
      </c>
      <c r="I159" s="48">
        <f t="shared" si="26"/>
        <v>436</v>
      </c>
      <c r="J159" s="48">
        <f>SUM(J160:J164)</f>
        <v>1970</v>
      </c>
      <c r="K159" s="47">
        <f>J159</f>
        <v>1970</v>
      </c>
    </row>
    <row r="160" spans="1:11" ht="15" x14ac:dyDescent="0.25">
      <c r="A160" s="71"/>
      <c r="B160" s="11"/>
      <c r="C160" s="22" t="s">
        <v>137</v>
      </c>
      <c r="D160" s="43">
        <v>11</v>
      </c>
      <c r="E160" s="43">
        <v>46</v>
      </c>
      <c r="F160" s="43">
        <v>57</v>
      </c>
      <c r="G160" s="44">
        <v>953</v>
      </c>
      <c r="H160" s="44">
        <v>17</v>
      </c>
      <c r="I160" s="44">
        <v>436</v>
      </c>
      <c r="J160" s="45">
        <v>1463</v>
      </c>
      <c r="K160" s="44">
        <f>J160</f>
        <v>1463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141</v>
      </c>
      <c r="E163" s="43">
        <v>199</v>
      </c>
      <c r="F163" s="43">
        <v>340</v>
      </c>
      <c r="G163" s="44">
        <v>124</v>
      </c>
      <c r="H163" s="44">
        <v>0</v>
      </c>
      <c r="I163" s="44">
        <v>0</v>
      </c>
      <c r="J163" s="45">
        <v>464</v>
      </c>
      <c r="K163" s="44">
        <f t="shared" si="27"/>
        <v>464</v>
      </c>
    </row>
    <row r="164" spans="1:11" ht="15" x14ac:dyDescent="0.25">
      <c r="A164" s="71"/>
      <c r="B164" s="11"/>
      <c r="C164" s="20" t="s">
        <v>36</v>
      </c>
      <c r="D164" s="43">
        <v>19</v>
      </c>
      <c r="E164" s="43">
        <v>24</v>
      </c>
      <c r="F164" s="43">
        <v>43</v>
      </c>
      <c r="G164" s="44">
        <v>0</v>
      </c>
      <c r="H164" s="44">
        <v>0</v>
      </c>
      <c r="I164" s="44">
        <v>0</v>
      </c>
      <c r="J164" s="45">
        <v>43</v>
      </c>
      <c r="K164" s="44">
        <f t="shared" si="27"/>
        <v>43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1900</v>
      </c>
      <c r="E166" s="48">
        <f t="shared" si="28"/>
        <v>713</v>
      </c>
      <c r="F166" s="48">
        <f t="shared" si="28"/>
        <v>2613</v>
      </c>
      <c r="G166" s="48">
        <f t="shared" si="28"/>
        <v>1217</v>
      </c>
      <c r="H166" s="48">
        <f t="shared" si="28"/>
        <v>1702</v>
      </c>
      <c r="I166" s="48">
        <f t="shared" si="28"/>
        <v>615</v>
      </c>
      <c r="J166" s="48">
        <f>SUM(J167:J174)</f>
        <v>6147</v>
      </c>
      <c r="K166" s="47">
        <f>J166</f>
        <v>6147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6</v>
      </c>
      <c r="F167" s="43">
        <v>6</v>
      </c>
      <c r="G167" s="44">
        <v>23</v>
      </c>
      <c r="H167" s="44">
        <v>115</v>
      </c>
      <c r="I167" s="44">
        <v>0</v>
      </c>
      <c r="J167" s="45">
        <v>144</v>
      </c>
      <c r="K167" s="44">
        <f>J167</f>
        <v>144</v>
      </c>
    </row>
    <row r="168" spans="1:11" ht="15" x14ac:dyDescent="0.25">
      <c r="A168" s="71"/>
      <c r="B168" s="11"/>
      <c r="C168" s="22" t="s">
        <v>142</v>
      </c>
      <c r="D168" s="43">
        <v>46</v>
      </c>
      <c r="E168" s="43">
        <v>5</v>
      </c>
      <c r="F168" s="43">
        <v>51</v>
      </c>
      <c r="G168" s="44">
        <v>100</v>
      </c>
      <c r="H168" s="44">
        <v>79</v>
      </c>
      <c r="I168" s="44">
        <v>0</v>
      </c>
      <c r="J168" s="45">
        <v>230</v>
      </c>
      <c r="K168" s="44">
        <f t="shared" ref="K168:K174" si="29">J168</f>
        <v>230</v>
      </c>
    </row>
    <row r="169" spans="1:11" ht="15" x14ac:dyDescent="0.25">
      <c r="A169" s="71"/>
      <c r="B169" s="11"/>
      <c r="C169" s="22" t="s">
        <v>143</v>
      </c>
      <c r="D169" s="43">
        <v>853</v>
      </c>
      <c r="E169" s="43">
        <v>0</v>
      </c>
      <c r="F169" s="43">
        <v>853</v>
      </c>
      <c r="G169" s="44">
        <v>146</v>
      </c>
      <c r="H169" s="44">
        <v>365</v>
      </c>
      <c r="I169" s="44">
        <v>402</v>
      </c>
      <c r="J169" s="45">
        <v>1766</v>
      </c>
      <c r="K169" s="44">
        <f t="shared" si="29"/>
        <v>1766</v>
      </c>
    </row>
    <row r="170" spans="1:11" ht="15" x14ac:dyDescent="0.25">
      <c r="A170" s="74"/>
      <c r="B170" s="11"/>
      <c r="C170" s="20" t="s">
        <v>144</v>
      </c>
      <c r="D170" s="43">
        <v>313</v>
      </c>
      <c r="E170" s="43">
        <v>417</v>
      </c>
      <c r="F170" s="43">
        <v>730</v>
      </c>
      <c r="G170" s="44">
        <v>274</v>
      </c>
      <c r="H170" s="44">
        <v>643</v>
      </c>
      <c r="I170" s="44">
        <v>78</v>
      </c>
      <c r="J170" s="45">
        <v>1725</v>
      </c>
      <c r="K170" s="44">
        <f t="shared" si="29"/>
        <v>1725</v>
      </c>
    </row>
    <row r="171" spans="1:11" ht="15" x14ac:dyDescent="0.25">
      <c r="A171" s="71"/>
      <c r="B171" s="11"/>
      <c r="C171" s="20" t="s">
        <v>145</v>
      </c>
      <c r="D171" s="43">
        <v>209</v>
      </c>
      <c r="E171" s="43">
        <v>0</v>
      </c>
      <c r="F171" s="43">
        <v>209</v>
      </c>
      <c r="G171" s="44">
        <v>43</v>
      </c>
      <c r="H171" s="44">
        <v>325</v>
      </c>
      <c r="I171" s="44">
        <v>0</v>
      </c>
      <c r="J171" s="45">
        <v>577</v>
      </c>
      <c r="K171" s="44">
        <f t="shared" si="29"/>
        <v>577</v>
      </c>
    </row>
    <row r="172" spans="1:11" ht="15" x14ac:dyDescent="0.25">
      <c r="A172" s="71"/>
      <c r="B172" s="11"/>
      <c r="C172" s="20" t="s">
        <v>146</v>
      </c>
      <c r="D172" s="43">
        <v>164</v>
      </c>
      <c r="E172" s="43">
        <v>66</v>
      </c>
      <c r="F172" s="43">
        <v>230</v>
      </c>
      <c r="G172" s="44">
        <v>357</v>
      </c>
      <c r="H172" s="44">
        <v>95</v>
      </c>
      <c r="I172" s="44">
        <v>55</v>
      </c>
      <c r="J172" s="45">
        <v>737</v>
      </c>
      <c r="K172" s="44">
        <f t="shared" si="29"/>
        <v>737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315</v>
      </c>
      <c r="E174" s="43">
        <v>219</v>
      </c>
      <c r="F174" s="43">
        <v>534</v>
      </c>
      <c r="G174" s="44">
        <v>274</v>
      </c>
      <c r="H174" s="44">
        <v>80</v>
      </c>
      <c r="I174" s="44">
        <v>80</v>
      </c>
      <c r="J174" s="45">
        <v>968</v>
      </c>
      <c r="K174" s="44">
        <f t="shared" si="29"/>
        <v>968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1866</v>
      </c>
      <c r="E176" s="200">
        <v>4437</v>
      </c>
      <c r="F176" s="200">
        <v>3096</v>
      </c>
      <c r="G176" s="201">
        <v>7833</v>
      </c>
      <c r="H176" s="201">
        <v>4494</v>
      </c>
      <c r="I176" s="201">
        <v>167</v>
      </c>
      <c r="J176" s="202">
        <v>11701</v>
      </c>
      <c r="K176" s="201">
        <f>J176-J195</f>
        <v>7812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143</v>
      </c>
      <c r="E178" s="48">
        <f t="shared" si="30"/>
        <v>234</v>
      </c>
      <c r="F178" s="48">
        <f t="shared" si="30"/>
        <v>377</v>
      </c>
      <c r="G178" s="48">
        <f t="shared" si="30"/>
        <v>2411</v>
      </c>
      <c r="H178" s="48">
        <f t="shared" si="30"/>
        <v>2807</v>
      </c>
      <c r="I178" s="48">
        <f t="shared" si="30"/>
        <v>0</v>
      </c>
      <c r="J178" s="48">
        <f>SUM(J179:J184)</f>
        <v>5595</v>
      </c>
      <c r="K178" s="47">
        <f>J178</f>
        <v>5595</v>
      </c>
    </row>
    <row r="179" spans="1:11" ht="15" x14ac:dyDescent="0.25">
      <c r="A179" s="79"/>
      <c r="B179" s="11"/>
      <c r="C179" s="20" t="s">
        <v>152</v>
      </c>
      <c r="D179" s="43">
        <v>143</v>
      </c>
      <c r="E179" s="43">
        <v>0</v>
      </c>
      <c r="F179" s="43">
        <v>143</v>
      </c>
      <c r="G179" s="44">
        <v>2411</v>
      </c>
      <c r="H179" s="44">
        <v>132</v>
      </c>
      <c r="I179" s="44">
        <v>0</v>
      </c>
      <c r="J179" s="45">
        <v>2686</v>
      </c>
      <c r="K179" s="44">
        <f>J179</f>
        <v>2686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80</v>
      </c>
      <c r="I180" s="44">
        <v>0</v>
      </c>
      <c r="J180" s="45">
        <v>80</v>
      </c>
      <c r="K180" s="44">
        <f t="shared" ref="K180:K184" si="31">J180</f>
        <v>80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179</v>
      </c>
      <c r="I181" s="44">
        <v>0</v>
      </c>
      <c r="J181" s="45">
        <v>179</v>
      </c>
      <c r="K181" s="44">
        <f t="shared" si="31"/>
        <v>179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2416</v>
      </c>
      <c r="I182" s="44">
        <v>0</v>
      </c>
      <c r="J182" s="45">
        <v>2416</v>
      </c>
      <c r="K182" s="44">
        <f t="shared" si="31"/>
        <v>2416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f t="shared" si="31"/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1024</v>
      </c>
      <c r="E186" s="48">
        <f t="shared" si="32"/>
        <v>676</v>
      </c>
      <c r="F186" s="48">
        <f t="shared" si="32"/>
        <v>1700</v>
      </c>
      <c r="G186" s="48">
        <f t="shared" si="32"/>
        <v>2818</v>
      </c>
      <c r="H186" s="48">
        <f t="shared" si="32"/>
        <v>117</v>
      </c>
      <c r="I186" s="48">
        <f t="shared" si="32"/>
        <v>150</v>
      </c>
      <c r="J186" s="48">
        <f>SUM(J187:J193)</f>
        <v>4785</v>
      </c>
      <c r="K186" s="47">
        <f>J186</f>
        <v>4785</v>
      </c>
    </row>
    <row r="187" spans="1:11" ht="15" x14ac:dyDescent="0.25">
      <c r="A187" s="83"/>
      <c r="B187" s="11"/>
      <c r="C187" s="22" t="s">
        <v>158</v>
      </c>
      <c r="D187" s="43">
        <v>1050</v>
      </c>
      <c r="E187" s="43">
        <v>511</v>
      </c>
      <c r="F187" s="43">
        <v>1561</v>
      </c>
      <c r="G187" s="44">
        <v>1446</v>
      </c>
      <c r="H187" s="44">
        <v>104</v>
      </c>
      <c r="I187" s="44">
        <v>149</v>
      </c>
      <c r="J187" s="45">
        <v>3260</v>
      </c>
      <c r="K187" s="44">
        <f>J187</f>
        <v>3260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26</v>
      </c>
      <c r="F188" s="43">
        <v>26</v>
      </c>
      <c r="G188" s="44">
        <v>949</v>
      </c>
      <c r="H188" s="44">
        <v>0</v>
      </c>
      <c r="I188" s="44">
        <v>0</v>
      </c>
      <c r="J188" s="45">
        <v>975</v>
      </c>
      <c r="K188" s="44">
        <f t="shared" ref="K188:K193" si="33">J188</f>
        <v>975</v>
      </c>
    </row>
    <row r="189" spans="1:11" ht="15" x14ac:dyDescent="0.25">
      <c r="A189" s="79"/>
      <c r="B189" s="11"/>
      <c r="C189" s="20" t="s">
        <v>159</v>
      </c>
      <c r="D189" s="43">
        <v>-27</v>
      </c>
      <c r="E189" s="43">
        <v>-2</v>
      </c>
      <c r="F189" s="43">
        <v>-29</v>
      </c>
      <c r="G189" s="44">
        <v>72</v>
      </c>
      <c r="H189" s="44">
        <v>8</v>
      </c>
      <c r="I189" s="44">
        <v>0</v>
      </c>
      <c r="J189" s="45">
        <v>51</v>
      </c>
      <c r="K189" s="44">
        <f t="shared" si="33"/>
        <v>51</v>
      </c>
    </row>
    <row r="190" spans="1:11" ht="15" x14ac:dyDescent="0.25">
      <c r="A190" s="79"/>
      <c r="B190" s="11"/>
      <c r="C190" s="20" t="s">
        <v>304</v>
      </c>
      <c r="D190" s="43">
        <v>0</v>
      </c>
      <c r="E190" s="43">
        <v>43</v>
      </c>
      <c r="F190" s="43">
        <v>43</v>
      </c>
      <c r="G190" s="44">
        <v>76</v>
      </c>
      <c r="H190" s="44">
        <v>0</v>
      </c>
      <c r="I190" s="44">
        <v>0</v>
      </c>
      <c r="J190" s="45">
        <v>119</v>
      </c>
      <c r="K190" s="44">
        <f t="shared" si="33"/>
        <v>119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1</v>
      </c>
      <c r="E192" s="43">
        <v>92</v>
      </c>
      <c r="F192" s="43">
        <v>93</v>
      </c>
      <c r="G192" s="44">
        <v>270</v>
      </c>
      <c r="H192" s="44">
        <v>3</v>
      </c>
      <c r="I192" s="44">
        <v>1</v>
      </c>
      <c r="J192" s="45">
        <v>367</v>
      </c>
      <c r="K192" s="44">
        <f t="shared" si="33"/>
        <v>367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6</v>
      </c>
      <c r="F193" s="43">
        <v>6</v>
      </c>
      <c r="G193" s="44">
        <v>5</v>
      </c>
      <c r="H193" s="44">
        <v>2</v>
      </c>
      <c r="I193" s="44">
        <v>0</v>
      </c>
      <c r="J193" s="45">
        <v>13</v>
      </c>
      <c r="K193" s="44">
        <f t="shared" si="33"/>
        <v>13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145</v>
      </c>
      <c r="E195" s="46">
        <f t="shared" si="34"/>
        <v>3335</v>
      </c>
      <c r="F195" s="46">
        <f t="shared" si="34"/>
        <v>273</v>
      </c>
      <c r="G195" s="47">
        <f t="shared" si="34"/>
        <v>2183</v>
      </c>
      <c r="H195" s="47">
        <f t="shared" si="34"/>
        <v>1416</v>
      </c>
      <c r="I195" s="47">
        <f t="shared" si="34"/>
        <v>17</v>
      </c>
      <c r="J195" s="48">
        <f>SUM(J196:J199)</f>
        <v>3889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74</v>
      </c>
      <c r="E196" s="43">
        <v>3133</v>
      </c>
      <c r="F196" s="43">
        <v>0</v>
      </c>
      <c r="G196" s="44">
        <v>2057</v>
      </c>
      <c r="H196" s="44">
        <v>141</v>
      </c>
      <c r="I196" s="44">
        <v>17</v>
      </c>
      <c r="J196" s="45">
        <v>2215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60</v>
      </c>
      <c r="E197" s="43">
        <v>108</v>
      </c>
      <c r="F197" s="43">
        <v>168</v>
      </c>
      <c r="G197" s="44">
        <v>0</v>
      </c>
      <c r="H197" s="44">
        <v>1275</v>
      </c>
      <c r="I197" s="44">
        <v>0</v>
      </c>
      <c r="J197" s="45">
        <v>1443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10</v>
      </c>
      <c r="E198" s="43">
        <v>94</v>
      </c>
      <c r="F198" s="43">
        <v>104</v>
      </c>
      <c r="G198" s="44">
        <v>126</v>
      </c>
      <c r="H198" s="44">
        <v>0</v>
      </c>
      <c r="I198" s="44">
        <v>0</v>
      </c>
      <c r="J198" s="45">
        <v>230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1</v>
      </c>
      <c r="E199" s="43">
        <v>0</v>
      </c>
      <c r="F199" s="43">
        <v>1</v>
      </c>
      <c r="G199" s="44">
        <v>0</v>
      </c>
      <c r="H199" s="44">
        <v>0</v>
      </c>
      <c r="I199" s="44">
        <v>0</v>
      </c>
      <c r="J199" s="45">
        <v>1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374</v>
      </c>
      <c r="D203" s="54">
        <f t="shared" ref="D203:I203" si="35">SUM(D204:D205)</f>
        <v>554</v>
      </c>
      <c r="E203" s="54">
        <f t="shared" si="35"/>
        <v>192</v>
      </c>
      <c r="F203" s="54">
        <f t="shared" si="35"/>
        <v>746</v>
      </c>
      <c r="G203" s="55">
        <f t="shared" si="35"/>
        <v>421</v>
      </c>
      <c r="H203" s="55">
        <f t="shared" si="35"/>
        <v>154</v>
      </c>
      <c r="I203" s="55">
        <f t="shared" si="35"/>
        <v>0</v>
      </c>
      <c r="J203" s="56">
        <f>SUM(J204:J205)</f>
        <v>1321</v>
      </c>
      <c r="K203" s="55">
        <f>J203</f>
        <v>1321</v>
      </c>
    </row>
    <row r="204" spans="1:11" ht="15" x14ac:dyDescent="0.25">
      <c r="B204" s="37"/>
      <c r="C204" s="22" t="s">
        <v>164</v>
      </c>
      <c r="D204" s="43">
        <v>3</v>
      </c>
      <c r="E204" s="43">
        <v>0</v>
      </c>
      <c r="F204" s="43">
        <v>3</v>
      </c>
      <c r="G204" s="44">
        <v>0</v>
      </c>
      <c r="H204" s="44">
        <v>0</v>
      </c>
      <c r="I204" s="44">
        <v>0</v>
      </c>
      <c r="J204" s="45">
        <v>3</v>
      </c>
      <c r="K204" s="44">
        <f>J204</f>
        <v>3</v>
      </c>
    </row>
    <row r="205" spans="1:11" ht="15" x14ac:dyDescent="0.25">
      <c r="B205" s="37"/>
      <c r="C205" s="22" t="s">
        <v>97</v>
      </c>
      <c r="D205" s="43">
        <v>551</v>
      </c>
      <c r="E205" s="43">
        <v>192</v>
      </c>
      <c r="F205" s="43">
        <v>743</v>
      </c>
      <c r="G205" s="44">
        <v>421</v>
      </c>
      <c r="H205" s="44">
        <v>154</v>
      </c>
      <c r="I205" s="44">
        <v>0</v>
      </c>
      <c r="J205" s="45">
        <v>1318</v>
      </c>
      <c r="K205" s="44">
        <f>J205</f>
        <v>1318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185" priority="23" stopIfTrue="1" operator="notEqual">
      <formula>SUM(D14:D20)</formula>
    </cfRule>
  </conditionalFormatting>
  <conditionalFormatting sqref="D22:K22">
    <cfRule type="cellIs" dxfId="184" priority="19" stopIfTrue="1" operator="notEqual">
      <formula>D23+D24+#REF!+D26</formula>
    </cfRule>
  </conditionalFormatting>
  <conditionalFormatting sqref="D36:K36">
    <cfRule type="cellIs" dxfId="183" priority="22" stopIfTrue="1" operator="notEqual">
      <formula>D37+D38+D39+D40+D42+D41</formula>
    </cfRule>
  </conditionalFormatting>
  <conditionalFormatting sqref="D48:K48">
    <cfRule type="cellIs" dxfId="182" priority="3" stopIfTrue="1" operator="notEqual">
      <formula>D49+D50</formula>
    </cfRule>
  </conditionalFormatting>
  <conditionalFormatting sqref="D52:K52">
    <cfRule type="cellIs" dxfId="181" priority="4" stopIfTrue="1" operator="notEqual">
      <formula>D53+D54+D55</formula>
    </cfRule>
  </conditionalFormatting>
  <conditionalFormatting sqref="D57:K57">
    <cfRule type="cellIs" dxfId="180" priority="16" stopIfTrue="1" operator="notEqual">
      <formula>D58+D60+D61+D63+D64+D65+D62+D66+D67+D68+D69+D70+D71+D72+D73+D76+D77</formula>
    </cfRule>
  </conditionalFormatting>
  <conditionalFormatting sqref="D79:K79">
    <cfRule type="cellIs" dxfId="179" priority="6" stopIfTrue="1" operator="notEqual">
      <formula>D80+D81+D82+D83+D84+D85+D86+D87+D88+D89</formula>
    </cfRule>
  </conditionalFormatting>
  <conditionalFormatting sqref="D98:K98">
    <cfRule type="cellIs" dxfId="178" priority="7" stopIfTrue="1" operator="notEqual">
      <formula>D99+D100+D101+D102+D103+D104+D105+D106+D107+D108</formula>
    </cfRule>
  </conditionalFormatting>
  <conditionalFormatting sqref="D110:K110">
    <cfRule type="cellIs" dxfId="177" priority="8" stopIfTrue="1" operator="notEqual">
      <formula>D111+D112+D113+D114+D115+D116</formula>
    </cfRule>
  </conditionalFormatting>
  <conditionalFormatting sqref="D136:K136">
    <cfRule type="cellIs" dxfId="176" priority="17" stopIfTrue="1" operator="notEqual">
      <formula>#REF!+#REF!</formula>
    </cfRule>
  </conditionalFormatting>
  <conditionalFormatting sqref="D138:K138">
    <cfRule type="cellIs" dxfId="175" priority="18" stopIfTrue="1" operator="notEqual">
      <formula>D140+D139+D141+#REF!</formula>
    </cfRule>
  </conditionalFormatting>
  <conditionalFormatting sqref="D152:K152">
    <cfRule type="cellIs" dxfId="174" priority="2" stopIfTrue="1" operator="notEqual">
      <formula>D153+D154+D155+D156+D157</formula>
    </cfRule>
  </conditionalFormatting>
  <conditionalFormatting sqref="D159:K159">
    <cfRule type="cellIs" dxfId="173" priority="1" stopIfTrue="1" operator="notEqual">
      <formula>D160+D163+D164</formula>
    </cfRule>
  </conditionalFormatting>
  <conditionalFormatting sqref="D166:K166">
    <cfRule type="cellIs" dxfId="172" priority="5" stopIfTrue="1" operator="notEqual">
      <formula>SUM(D167:D174)</formula>
    </cfRule>
  </conditionalFormatting>
  <conditionalFormatting sqref="D178:K178">
    <cfRule type="cellIs" dxfId="171" priority="9" stopIfTrue="1" operator="notEqual">
      <formula>SUM(D179:D184)</formula>
    </cfRule>
  </conditionalFormatting>
  <conditionalFormatting sqref="D195:K195">
    <cfRule type="cellIs" dxfId="170" priority="21" stopIfTrue="1" operator="notEqual">
      <formula>D196+#REF!+D197+D198+D199</formula>
    </cfRule>
  </conditionalFormatting>
  <conditionalFormatting sqref="D203:K203">
    <cfRule type="cellIs" dxfId="169" priority="24" stopIfTrue="1" operator="notEqual">
      <formula>#REF!+D204+D205</formula>
    </cfRule>
  </conditionalFormatting>
  <conditionalFormatting sqref="D204:K206">
    <cfRule type="cellIs" dxfId="168" priority="89" stopIfTrue="1" operator="notEqual">
      <formula>#REF!+#REF!+#REF!+#REF!</formula>
    </cfRule>
  </conditionalFormatting>
  <conditionalFormatting sqref="D28:L28">
    <cfRule type="cellIs" dxfId="167" priority="11" stopIfTrue="1" operator="notEqual">
      <formula>D30+D31+D32+D33+D34</formula>
    </cfRule>
  </conditionalFormatting>
  <conditionalFormatting sqref="K23">
    <cfRule type="cellIs" dxfId="166" priority="135" stopIfTrue="1" operator="notEqual">
      <formula>K24+K26+#REF!+K27</formula>
    </cfRule>
  </conditionalFormatting>
  <conditionalFormatting sqref="K24:K25">
    <cfRule type="cellIs" dxfId="165" priority="134" stopIfTrue="1" operator="notEqual">
      <formula>K26+K27+#REF!+K28</formula>
    </cfRule>
  </conditionalFormatting>
  <conditionalFormatting sqref="K26">
    <cfRule type="cellIs" dxfId="164" priority="133" stopIfTrue="1" operator="notEqual">
      <formula>K27+K28+#REF!+K29</formula>
    </cfRule>
  </conditionalFormatting>
  <hyperlinks>
    <hyperlink ref="K5" location="Índice!A1" display="índice" xr:uid="{00000000-0004-0000-12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showGridLines="0" zoomScale="90" zoomScaleNormal="90" zoomScaleSheetLayoutView="90" workbookViewId="0">
      <pane ySplit="9" topLeftCell="A16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3" width="7.7109375" style="94" customWidth="1"/>
    <col min="14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342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9">
        <f t="shared" ref="D11:E11" si="0">SUM(D12:D14)</f>
        <v>5277</v>
      </c>
      <c r="E11" s="59">
        <f t="shared" si="0"/>
        <v>4416</v>
      </c>
      <c r="F11" s="59">
        <f t="shared" ref="F11:H11" si="1">SUM(F12:F14)</f>
        <v>9693</v>
      </c>
      <c r="G11" s="59">
        <f t="shared" si="1"/>
        <v>29405</v>
      </c>
      <c r="H11" s="59">
        <f t="shared" si="1"/>
        <v>21058</v>
      </c>
      <c r="I11" s="59">
        <f>SUM(I12:I14)</f>
        <v>1317</v>
      </c>
      <c r="J11" s="59">
        <f>SUM(F11:I11)</f>
        <v>61473</v>
      </c>
      <c r="K11" s="59">
        <f t="shared" ref="K11:K44" si="2">J11</f>
        <v>61473</v>
      </c>
      <c r="L11" s="98"/>
    </row>
    <row r="12" spans="1:12" ht="15" x14ac:dyDescent="0.25">
      <c r="A12" s="116"/>
      <c r="B12" s="107"/>
      <c r="C12" s="117" t="s">
        <v>168</v>
      </c>
      <c r="D12" s="45">
        <v>4252</v>
      </c>
      <c r="E12" s="43">
        <v>2421</v>
      </c>
      <c r="F12" s="43">
        <v>6673</v>
      </c>
      <c r="G12" s="44">
        <v>24153</v>
      </c>
      <c r="H12" s="44">
        <v>20097</v>
      </c>
      <c r="I12" s="44">
        <v>1241</v>
      </c>
      <c r="J12" s="44">
        <v>52164</v>
      </c>
      <c r="K12" s="44">
        <f t="shared" si="2"/>
        <v>52164</v>
      </c>
      <c r="L12" s="98"/>
    </row>
    <row r="13" spans="1:12" ht="15" x14ac:dyDescent="0.25">
      <c r="A13" s="118"/>
      <c r="B13" s="107"/>
      <c r="C13" s="117" t="s">
        <v>169</v>
      </c>
      <c r="D13" s="45">
        <v>670</v>
      </c>
      <c r="E13" s="43">
        <v>0</v>
      </c>
      <c r="F13" s="43">
        <v>670</v>
      </c>
      <c r="G13" s="44">
        <v>236</v>
      </c>
      <c r="H13" s="44">
        <v>209</v>
      </c>
      <c r="I13" s="44">
        <v>70</v>
      </c>
      <c r="J13" s="44">
        <v>1185</v>
      </c>
      <c r="K13" s="44">
        <f t="shared" si="2"/>
        <v>1185</v>
      </c>
      <c r="L13" s="98"/>
    </row>
    <row r="14" spans="1:12" ht="15" x14ac:dyDescent="0.25">
      <c r="A14" s="118"/>
      <c r="B14" s="107"/>
      <c r="C14" s="117" t="s">
        <v>170</v>
      </c>
      <c r="D14" s="45">
        <v>355</v>
      </c>
      <c r="E14" s="43">
        <v>1995</v>
      </c>
      <c r="F14" s="43">
        <v>2350</v>
      </c>
      <c r="G14" s="44">
        <v>5016</v>
      </c>
      <c r="H14" s="44">
        <v>752</v>
      </c>
      <c r="I14" s="44">
        <v>6</v>
      </c>
      <c r="J14" s="44">
        <v>8124</v>
      </c>
      <c r="K14" s="44">
        <f t="shared" si="2"/>
        <v>8124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9">
        <f t="shared" ref="D16:E16" si="3">+D17+D20</f>
        <v>19426</v>
      </c>
      <c r="E16" s="59">
        <f t="shared" si="3"/>
        <v>4764</v>
      </c>
      <c r="F16" s="59">
        <f t="shared" ref="F16:H16" si="4">+F17+F20</f>
        <v>24190</v>
      </c>
      <c r="G16" s="59">
        <f t="shared" si="4"/>
        <v>75559</v>
      </c>
      <c r="H16" s="59">
        <f t="shared" si="4"/>
        <v>22102</v>
      </c>
      <c r="I16" s="59">
        <f>+I17+I20</f>
        <v>2731</v>
      </c>
      <c r="J16" s="59">
        <f t="shared" ref="J16" si="5">SUM(F16:I16)</f>
        <v>124582</v>
      </c>
      <c r="K16" s="59">
        <f t="shared" si="2"/>
        <v>124582</v>
      </c>
      <c r="L16" s="98"/>
    </row>
    <row r="17" spans="1:12" ht="14.25" x14ac:dyDescent="0.2">
      <c r="A17" s="120"/>
      <c r="B17" s="109"/>
      <c r="C17" s="121" t="s">
        <v>172</v>
      </c>
      <c r="D17" s="45">
        <v>14437</v>
      </c>
      <c r="E17" s="43">
        <v>4092</v>
      </c>
      <c r="F17" s="43">
        <v>18529</v>
      </c>
      <c r="G17" s="44">
        <v>59857</v>
      </c>
      <c r="H17" s="44">
        <v>16973</v>
      </c>
      <c r="I17" s="44">
        <v>2133</v>
      </c>
      <c r="J17" s="44">
        <v>97492</v>
      </c>
      <c r="K17" s="44">
        <f t="shared" si="2"/>
        <v>97492</v>
      </c>
      <c r="L17" s="98"/>
    </row>
    <row r="18" spans="1:12" ht="15" x14ac:dyDescent="0.25">
      <c r="A18" s="122"/>
      <c r="B18" s="107"/>
      <c r="C18" s="117" t="s">
        <v>173</v>
      </c>
      <c r="D18" s="45">
        <v>165</v>
      </c>
      <c r="E18" s="43">
        <v>16</v>
      </c>
      <c r="F18" s="43">
        <v>181</v>
      </c>
      <c r="G18" s="44">
        <v>99</v>
      </c>
      <c r="H18" s="44">
        <v>5</v>
      </c>
      <c r="I18" s="44">
        <v>21</v>
      </c>
      <c r="J18" s="44">
        <v>306</v>
      </c>
      <c r="K18" s="44">
        <f t="shared" si="2"/>
        <v>306</v>
      </c>
      <c r="L18" s="98"/>
    </row>
    <row r="19" spans="1:12" ht="15" x14ac:dyDescent="0.25">
      <c r="A19" s="120"/>
      <c r="B19" s="107"/>
      <c r="C19" s="117" t="s">
        <v>174</v>
      </c>
      <c r="D19" s="45">
        <v>14272</v>
      </c>
      <c r="E19" s="43">
        <v>4076</v>
      </c>
      <c r="F19" s="43">
        <v>18348</v>
      </c>
      <c r="G19" s="44">
        <v>59758</v>
      </c>
      <c r="H19" s="44">
        <v>16968</v>
      </c>
      <c r="I19" s="44">
        <v>2112</v>
      </c>
      <c r="J19" s="44">
        <v>97186</v>
      </c>
      <c r="K19" s="44">
        <f t="shared" si="2"/>
        <v>97186</v>
      </c>
      <c r="L19" s="98"/>
    </row>
    <row r="20" spans="1:12" ht="14.25" x14ac:dyDescent="0.2">
      <c r="A20" s="120"/>
      <c r="B20" s="109"/>
      <c r="C20" s="121" t="s">
        <v>175</v>
      </c>
      <c r="D20" s="45">
        <v>4989</v>
      </c>
      <c r="E20" s="43">
        <v>672</v>
      </c>
      <c r="F20" s="43">
        <v>5661</v>
      </c>
      <c r="G20" s="44">
        <v>15702</v>
      </c>
      <c r="H20" s="44">
        <v>5129</v>
      </c>
      <c r="I20" s="44">
        <v>598</v>
      </c>
      <c r="J20" s="44">
        <v>27090</v>
      </c>
      <c r="K20" s="44">
        <f t="shared" si="2"/>
        <v>27090</v>
      </c>
      <c r="L20" s="98"/>
    </row>
    <row r="21" spans="1:12" ht="14.25" x14ac:dyDescent="0.2">
      <c r="A21" s="116"/>
      <c r="B21" s="109"/>
      <c r="C21" s="117" t="s">
        <v>176</v>
      </c>
      <c r="D21" s="45">
        <v>1579</v>
      </c>
      <c r="E21" s="43">
        <v>622</v>
      </c>
      <c r="F21" s="43">
        <v>2201</v>
      </c>
      <c r="G21" s="44">
        <v>10996</v>
      </c>
      <c r="H21" s="44">
        <v>4781</v>
      </c>
      <c r="I21" s="44">
        <v>527</v>
      </c>
      <c r="J21" s="44">
        <v>18505</v>
      </c>
      <c r="K21" s="44">
        <f t="shared" si="2"/>
        <v>18505</v>
      </c>
      <c r="L21" s="98"/>
    </row>
    <row r="22" spans="1:12" ht="14.25" x14ac:dyDescent="0.2">
      <c r="B22" s="109"/>
      <c r="C22" s="108" t="s">
        <v>177</v>
      </c>
      <c r="D22" s="45">
        <v>578</v>
      </c>
      <c r="E22" s="43">
        <v>614</v>
      </c>
      <c r="F22" s="43">
        <v>1192</v>
      </c>
      <c r="G22" s="44">
        <v>10962</v>
      </c>
      <c r="H22" s="44">
        <v>4781</v>
      </c>
      <c r="I22" s="44">
        <v>509</v>
      </c>
      <c r="J22" s="44">
        <v>17444</v>
      </c>
      <c r="K22" s="44">
        <f t="shared" si="2"/>
        <v>17444</v>
      </c>
      <c r="L22" s="98"/>
    </row>
    <row r="23" spans="1:12" ht="14.25" x14ac:dyDescent="0.2">
      <c r="B23" s="109"/>
      <c r="C23" s="108" t="s">
        <v>178</v>
      </c>
      <c r="D23" s="45">
        <v>1001</v>
      </c>
      <c r="E23" s="43">
        <v>8</v>
      </c>
      <c r="F23" s="43">
        <v>1009</v>
      </c>
      <c r="G23" s="44">
        <v>34</v>
      </c>
      <c r="H23" s="44">
        <v>0</v>
      </c>
      <c r="I23" s="44">
        <v>18</v>
      </c>
      <c r="J23" s="44">
        <v>1061</v>
      </c>
      <c r="K23" s="44">
        <f t="shared" si="2"/>
        <v>1061</v>
      </c>
      <c r="L23" s="98"/>
    </row>
    <row r="24" spans="1:12" ht="14.25" x14ac:dyDescent="0.2">
      <c r="A24" s="105"/>
      <c r="B24" s="109"/>
      <c r="C24" s="117" t="s">
        <v>179</v>
      </c>
      <c r="D24" s="45">
        <v>3410</v>
      </c>
      <c r="E24" s="43">
        <v>50</v>
      </c>
      <c r="F24" s="43">
        <v>3460</v>
      </c>
      <c r="G24" s="44">
        <v>4706</v>
      </c>
      <c r="H24" s="44">
        <v>348</v>
      </c>
      <c r="I24" s="44">
        <v>71</v>
      </c>
      <c r="J24" s="44">
        <v>8585</v>
      </c>
      <c r="K24" s="44">
        <f t="shared" si="2"/>
        <v>8585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34</v>
      </c>
      <c r="E26" s="58">
        <v>73</v>
      </c>
      <c r="F26" s="58">
        <v>107</v>
      </c>
      <c r="G26" s="59">
        <v>175</v>
      </c>
      <c r="H26" s="59">
        <v>9</v>
      </c>
      <c r="I26" s="59">
        <v>15</v>
      </c>
      <c r="J26" s="59">
        <v>306</v>
      </c>
      <c r="K26" s="59">
        <f t="shared" si="2"/>
        <v>306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1940</v>
      </c>
      <c r="E28" s="58">
        <v>912</v>
      </c>
      <c r="F28" s="58">
        <v>2852</v>
      </c>
      <c r="G28" s="59">
        <v>3846</v>
      </c>
      <c r="H28" s="59">
        <v>1754</v>
      </c>
      <c r="I28" s="59">
        <v>3757</v>
      </c>
      <c r="J28" s="59">
        <v>12209</v>
      </c>
      <c r="K28" s="59">
        <f t="shared" si="2"/>
        <v>12209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7">
        <f t="shared" ref="D30:I30" si="6">SUM(D32:D36)</f>
        <v>1270</v>
      </c>
      <c r="E30" s="47">
        <f t="shared" si="6"/>
        <v>328</v>
      </c>
      <c r="F30" s="47">
        <f t="shared" si="6"/>
        <v>1598</v>
      </c>
      <c r="G30" s="47">
        <f t="shared" si="6"/>
        <v>1957</v>
      </c>
      <c r="H30" s="47">
        <f t="shared" si="6"/>
        <v>1707</v>
      </c>
      <c r="I30" s="47">
        <f t="shared" si="6"/>
        <v>0</v>
      </c>
      <c r="J30" s="47">
        <f>SUM(J32:J36)</f>
        <v>5262</v>
      </c>
      <c r="K30" s="47">
        <f t="shared" si="2"/>
        <v>5262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4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697</v>
      </c>
      <c r="E32" s="43">
        <v>75</v>
      </c>
      <c r="F32" s="43">
        <v>772</v>
      </c>
      <c r="G32" s="44">
        <v>50</v>
      </c>
      <c r="H32" s="44">
        <v>19</v>
      </c>
      <c r="I32" s="44">
        <v>0</v>
      </c>
      <c r="J32" s="44">
        <v>841</v>
      </c>
      <c r="K32" s="44">
        <f t="shared" si="2"/>
        <v>841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525</v>
      </c>
      <c r="H33" s="44">
        <v>11</v>
      </c>
      <c r="I33" s="44">
        <v>0</v>
      </c>
      <c r="J33" s="44">
        <v>536</v>
      </c>
      <c r="K33" s="44">
        <f t="shared" si="2"/>
        <v>536</v>
      </c>
      <c r="L33" s="98"/>
    </row>
    <row r="34" spans="1:12" ht="15" x14ac:dyDescent="0.25">
      <c r="A34" s="118"/>
      <c r="B34" s="107"/>
      <c r="C34" s="108" t="s">
        <v>185</v>
      </c>
      <c r="D34" s="45">
        <v>2</v>
      </c>
      <c r="E34" s="43">
        <v>0</v>
      </c>
      <c r="F34" s="43">
        <v>2</v>
      </c>
      <c r="G34" s="44">
        <v>221</v>
      </c>
      <c r="H34" s="44">
        <v>1114</v>
      </c>
      <c r="I34" s="44">
        <v>0</v>
      </c>
      <c r="J34" s="44">
        <v>1337</v>
      </c>
      <c r="K34" s="44">
        <f t="shared" si="2"/>
        <v>1337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9</v>
      </c>
      <c r="H35" s="44">
        <v>0</v>
      </c>
      <c r="I35" s="44">
        <v>0</v>
      </c>
      <c r="J35" s="44">
        <v>9</v>
      </c>
      <c r="K35" s="44">
        <f t="shared" si="2"/>
        <v>9</v>
      </c>
      <c r="L35" s="98"/>
    </row>
    <row r="36" spans="1:12" ht="15" x14ac:dyDescent="0.25">
      <c r="A36" s="118"/>
      <c r="B36" s="107"/>
      <c r="C36" s="121" t="s">
        <v>187</v>
      </c>
      <c r="D36" s="45">
        <v>571</v>
      </c>
      <c r="E36" s="43">
        <v>253</v>
      </c>
      <c r="F36" s="43">
        <v>824</v>
      </c>
      <c r="G36" s="44">
        <v>1152</v>
      </c>
      <c r="H36" s="44">
        <v>563</v>
      </c>
      <c r="I36" s="44">
        <v>0</v>
      </c>
      <c r="J36" s="44">
        <v>2539</v>
      </c>
      <c r="K36" s="44">
        <f t="shared" si="2"/>
        <v>2539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7">
        <f t="shared" ref="D38:I38" si="7">SUM(D40:D44)</f>
        <v>670</v>
      </c>
      <c r="E38" s="47">
        <f t="shared" si="7"/>
        <v>584</v>
      </c>
      <c r="F38" s="47">
        <f t="shared" si="7"/>
        <v>1254</v>
      </c>
      <c r="G38" s="47">
        <f t="shared" si="7"/>
        <v>1889</v>
      </c>
      <c r="H38" s="47">
        <f t="shared" si="7"/>
        <v>47</v>
      </c>
      <c r="I38" s="47">
        <f t="shared" si="7"/>
        <v>3757</v>
      </c>
      <c r="J38" s="47">
        <f>SUM(J40:J44)</f>
        <v>6947</v>
      </c>
      <c r="K38" s="47">
        <f t="shared" si="2"/>
        <v>6947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187</v>
      </c>
      <c r="E40" s="43">
        <v>1</v>
      </c>
      <c r="F40" s="43">
        <v>188</v>
      </c>
      <c r="G40" s="44">
        <v>0</v>
      </c>
      <c r="H40" s="44">
        <v>0</v>
      </c>
      <c r="I40" s="44">
        <v>4</v>
      </c>
      <c r="J40" s="44">
        <v>192</v>
      </c>
      <c r="K40" s="44">
        <f t="shared" si="2"/>
        <v>192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1</v>
      </c>
      <c r="H41" s="44">
        <v>4</v>
      </c>
      <c r="I41" s="44">
        <v>0</v>
      </c>
      <c r="J41" s="44">
        <v>5</v>
      </c>
      <c r="K41" s="44">
        <f t="shared" si="2"/>
        <v>5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14</v>
      </c>
      <c r="I42" s="44">
        <v>0</v>
      </c>
      <c r="J42" s="44">
        <v>14</v>
      </c>
      <c r="K42" s="44">
        <f t="shared" si="2"/>
        <v>14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53</v>
      </c>
      <c r="H43" s="44">
        <v>0</v>
      </c>
      <c r="I43" s="44">
        <v>0</v>
      </c>
      <c r="J43" s="44">
        <v>53</v>
      </c>
      <c r="K43" s="44">
        <f t="shared" si="2"/>
        <v>53</v>
      </c>
      <c r="L43" s="98"/>
    </row>
    <row r="44" spans="1:12" ht="14.25" x14ac:dyDescent="0.2">
      <c r="B44" s="109"/>
      <c r="C44" s="121" t="s">
        <v>187</v>
      </c>
      <c r="D44" s="45">
        <v>483</v>
      </c>
      <c r="E44" s="43">
        <v>583</v>
      </c>
      <c r="F44" s="43">
        <v>1066</v>
      </c>
      <c r="G44" s="44">
        <v>1835</v>
      </c>
      <c r="H44" s="44">
        <v>29</v>
      </c>
      <c r="I44" s="44">
        <v>3753</v>
      </c>
      <c r="J44" s="44">
        <v>6683</v>
      </c>
      <c r="K44" s="44">
        <f t="shared" si="2"/>
        <v>6683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17839</v>
      </c>
      <c r="E46" s="58">
        <v>317</v>
      </c>
      <c r="F46" s="58">
        <v>18139</v>
      </c>
      <c r="G46" s="59">
        <v>3704</v>
      </c>
      <c r="H46" s="59">
        <v>874</v>
      </c>
      <c r="I46" s="59">
        <v>0</v>
      </c>
      <c r="J46" s="59">
        <v>20447</v>
      </c>
      <c r="K46" s="59">
        <f>K48+K55</f>
        <v>20447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9">
        <f t="shared" ref="D48:I48" si="8">SUM(D49:D53)</f>
        <v>17832</v>
      </c>
      <c r="E48" s="59">
        <f t="shared" si="8"/>
        <v>317</v>
      </c>
      <c r="F48" s="59">
        <f t="shared" si="8"/>
        <v>18132</v>
      </c>
      <c r="G48" s="59">
        <f t="shared" si="8"/>
        <v>3703</v>
      </c>
      <c r="H48" s="59">
        <f t="shared" si="8"/>
        <v>872</v>
      </c>
      <c r="I48" s="59">
        <f t="shared" si="8"/>
        <v>0</v>
      </c>
      <c r="J48" s="59">
        <f>SUM(J49:J53)</f>
        <v>22707</v>
      </c>
      <c r="K48" s="59">
        <f>SUM(K49:K53)</f>
        <v>20437</v>
      </c>
      <c r="L48" s="98"/>
    </row>
    <row r="49" spans="1:12" ht="15" x14ac:dyDescent="0.25">
      <c r="A49" s="105"/>
      <c r="B49" s="107"/>
      <c r="C49" s="117" t="s">
        <v>190</v>
      </c>
      <c r="D49" s="45">
        <v>955</v>
      </c>
      <c r="E49" s="43">
        <v>0</v>
      </c>
      <c r="F49" s="43">
        <v>955</v>
      </c>
      <c r="G49" s="44">
        <v>0</v>
      </c>
      <c r="H49" s="44">
        <v>0</v>
      </c>
      <c r="I49" s="44">
        <v>0</v>
      </c>
      <c r="J49" s="44">
        <f>SUM(F49:I49)</f>
        <v>955</v>
      </c>
      <c r="K49" s="44">
        <v>955</v>
      </c>
      <c r="L49" s="98"/>
    </row>
    <row r="50" spans="1:12" ht="15" x14ac:dyDescent="0.25">
      <c r="A50" s="131"/>
      <c r="B50" s="107"/>
      <c r="C50" s="117" t="s">
        <v>191</v>
      </c>
      <c r="D50" s="45">
        <v>17150</v>
      </c>
      <c r="E50" s="43">
        <v>126</v>
      </c>
      <c r="F50" s="43">
        <v>17276</v>
      </c>
      <c r="G50" s="44">
        <v>3633</v>
      </c>
      <c r="H50" s="44">
        <v>867</v>
      </c>
      <c r="I50" s="44">
        <v>0</v>
      </c>
      <c r="J50" s="44">
        <f t="shared" ref="J50:J53" si="9">SUM(F50:I50)</f>
        <v>21776</v>
      </c>
      <c r="K50" s="44">
        <v>19506</v>
      </c>
      <c r="L50" s="98"/>
    </row>
    <row r="51" spans="1:12" ht="15" x14ac:dyDescent="0.25">
      <c r="A51" s="105"/>
      <c r="B51" s="107"/>
      <c r="C51" s="117" t="s">
        <v>192</v>
      </c>
      <c r="D51" s="45">
        <v>98</v>
      </c>
      <c r="E51" s="43">
        <v>0</v>
      </c>
      <c r="F51" s="43">
        <v>98</v>
      </c>
      <c r="G51" s="44">
        <v>50</v>
      </c>
      <c r="H51" s="44">
        <v>79</v>
      </c>
      <c r="I51" s="44">
        <v>0</v>
      </c>
      <c r="J51" s="44">
        <f t="shared" si="9"/>
        <v>227</v>
      </c>
      <c r="K51" s="44">
        <v>227</v>
      </c>
      <c r="L51" s="98"/>
    </row>
    <row r="52" spans="1:12" ht="15" x14ac:dyDescent="0.25">
      <c r="A52" s="105"/>
      <c r="B52" s="107"/>
      <c r="C52" s="117" t="s">
        <v>96</v>
      </c>
      <c r="D52" s="45">
        <v>-371</v>
      </c>
      <c r="E52" s="43">
        <v>0</v>
      </c>
      <c r="F52" s="43">
        <v>-371</v>
      </c>
      <c r="G52" s="44">
        <v>-134</v>
      </c>
      <c r="H52" s="44">
        <v>-102</v>
      </c>
      <c r="I52" s="44">
        <v>0</v>
      </c>
      <c r="J52" s="44">
        <f t="shared" si="9"/>
        <v>-607</v>
      </c>
      <c r="K52" s="44">
        <v>-607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191</v>
      </c>
      <c r="F53" s="43">
        <v>174</v>
      </c>
      <c r="G53" s="44">
        <v>154</v>
      </c>
      <c r="H53" s="44">
        <v>28</v>
      </c>
      <c r="I53" s="44">
        <v>0</v>
      </c>
      <c r="J53" s="44">
        <f t="shared" si="9"/>
        <v>356</v>
      </c>
      <c r="K53" s="44">
        <v>356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7</v>
      </c>
      <c r="E55" s="46">
        <v>0</v>
      </c>
      <c r="F55" s="46">
        <v>7</v>
      </c>
      <c r="G55" s="47">
        <v>1</v>
      </c>
      <c r="H55" s="47">
        <v>2</v>
      </c>
      <c r="I55" s="47">
        <v>0</v>
      </c>
      <c r="J55" s="47">
        <v>10</v>
      </c>
      <c r="K55" s="47">
        <f>J55</f>
        <v>10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15</v>
      </c>
      <c r="F57" s="46">
        <v>15</v>
      </c>
      <c r="G57" s="47">
        <v>4</v>
      </c>
      <c r="H57" s="47">
        <v>14</v>
      </c>
      <c r="I57" s="47">
        <v>0</v>
      </c>
      <c r="J57" s="47">
        <v>33</v>
      </c>
      <c r="K57" s="47">
        <f>J57</f>
        <v>33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12772</v>
      </c>
      <c r="E59" s="58">
        <v>2333</v>
      </c>
      <c r="F59" s="58">
        <v>15105</v>
      </c>
      <c r="G59" s="59">
        <v>3388</v>
      </c>
      <c r="H59" s="59">
        <v>855</v>
      </c>
      <c r="I59" s="59">
        <v>142521</v>
      </c>
      <c r="J59" s="59">
        <v>161869</v>
      </c>
      <c r="K59" s="59">
        <f>J59</f>
        <v>161869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7">
        <f t="shared" ref="D61:I61" si="10">SUM(D62:D66)</f>
        <v>0</v>
      </c>
      <c r="E61" s="47">
        <f t="shared" si="10"/>
        <v>0</v>
      </c>
      <c r="F61" s="47">
        <f t="shared" si="10"/>
        <v>0</v>
      </c>
      <c r="G61" s="47">
        <f t="shared" si="10"/>
        <v>0</v>
      </c>
      <c r="H61" s="47">
        <f t="shared" si="10"/>
        <v>0</v>
      </c>
      <c r="I61" s="47">
        <f t="shared" si="10"/>
        <v>138806</v>
      </c>
      <c r="J61" s="47">
        <f>SUM(J62:J66)</f>
        <v>138806</v>
      </c>
      <c r="K61" s="47">
        <f t="shared" ref="K61:K66" si="11">J61</f>
        <v>138806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96337</v>
      </c>
      <c r="J62" s="44">
        <v>96337</v>
      </c>
      <c r="K62" s="44">
        <f t="shared" si="11"/>
        <v>96337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6947</v>
      </c>
      <c r="J63" s="44">
        <v>6947</v>
      </c>
      <c r="K63" s="44">
        <f t="shared" si="11"/>
        <v>6947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32086</v>
      </c>
      <c r="J64" s="44">
        <v>32086</v>
      </c>
      <c r="K64" s="44">
        <f t="shared" si="11"/>
        <v>32086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1253</v>
      </c>
      <c r="J65" s="44">
        <v>1253</v>
      </c>
      <c r="K65" s="44">
        <f t="shared" si="11"/>
        <v>1253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2183</v>
      </c>
      <c r="J66" s="44">
        <v>2183</v>
      </c>
      <c r="K66" s="44">
        <f t="shared" si="11"/>
        <v>2183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10346</v>
      </c>
      <c r="E68" s="46">
        <v>1959</v>
      </c>
      <c r="F68" s="46">
        <v>12305</v>
      </c>
      <c r="G68" s="47">
        <v>515</v>
      </c>
      <c r="H68" s="47">
        <v>348</v>
      </c>
      <c r="I68" s="47">
        <v>71</v>
      </c>
      <c r="J68" s="47">
        <v>13239</v>
      </c>
      <c r="K68" s="47">
        <f>J68</f>
        <v>13239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7">
        <f t="shared" ref="D70:I70" si="12">SUM(D71:D76)</f>
        <v>2426</v>
      </c>
      <c r="E70" s="47">
        <f t="shared" si="12"/>
        <v>374</v>
      </c>
      <c r="F70" s="47">
        <f t="shared" si="12"/>
        <v>2800</v>
      </c>
      <c r="G70" s="47">
        <f t="shared" si="12"/>
        <v>2873</v>
      </c>
      <c r="H70" s="47">
        <f t="shared" si="12"/>
        <v>507</v>
      </c>
      <c r="I70" s="47">
        <f t="shared" si="12"/>
        <v>3644</v>
      </c>
      <c r="J70" s="47">
        <f>SUM(J71:J76)</f>
        <v>9824</v>
      </c>
      <c r="K70" s="47">
        <f t="shared" ref="K70:K76" si="13">J70</f>
        <v>9824</v>
      </c>
      <c r="L70" s="98"/>
    </row>
    <row r="71" spans="1:12" ht="15" x14ac:dyDescent="0.25">
      <c r="A71" s="105"/>
      <c r="B71" s="107"/>
      <c r="C71" s="108" t="s">
        <v>208</v>
      </c>
      <c r="D71" s="45">
        <v>17</v>
      </c>
      <c r="E71" s="43">
        <v>0</v>
      </c>
      <c r="F71" s="43">
        <v>17</v>
      </c>
      <c r="G71" s="44">
        <v>13</v>
      </c>
      <c r="H71" s="44">
        <v>46</v>
      </c>
      <c r="I71" s="44">
        <v>2070</v>
      </c>
      <c r="J71" s="44">
        <v>2146</v>
      </c>
      <c r="K71" s="44">
        <f t="shared" si="13"/>
        <v>2146</v>
      </c>
      <c r="L71" s="98"/>
    </row>
    <row r="72" spans="1:12" ht="15" x14ac:dyDescent="0.25">
      <c r="A72" s="105"/>
      <c r="B72" s="107"/>
      <c r="C72" s="108" t="s">
        <v>209</v>
      </c>
      <c r="D72" s="45">
        <v>380</v>
      </c>
      <c r="E72" s="43">
        <v>0</v>
      </c>
      <c r="F72" s="43">
        <v>380</v>
      </c>
      <c r="G72" s="44">
        <v>0</v>
      </c>
      <c r="H72" s="44">
        <v>0</v>
      </c>
      <c r="I72" s="44">
        <v>0</v>
      </c>
      <c r="J72" s="44">
        <v>380</v>
      </c>
      <c r="K72" s="44">
        <f t="shared" si="13"/>
        <v>380</v>
      </c>
      <c r="L72" s="98"/>
    </row>
    <row r="73" spans="1:12" ht="15" x14ac:dyDescent="0.25">
      <c r="A73" s="116"/>
      <c r="B73" s="107"/>
      <c r="C73" s="108" t="s">
        <v>210</v>
      </c>
      <c r="D73" s="45">
        <v>1897</v>
      </c>
      <c r="E73" s="43">
        <v>55</v>
      </c>
      <c r="F73" s="43">
        <v>1952</v>
      </c>
      <c r="G73" s="44">
        <v>0</v>
      </c>
      <c r="H73" s="44">
        <v>0</v>
      </c>
      <c r="I73" s="44">
        <v>1373</v>
      </c>
      <c r="J73" s="44">
        <v>3325</v>
      </c>
      <c r="K73" s="44">
        <f t="shared" si="13"/>
        <v>3325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356</v>
      </c>
      <c r="H74" s="44">
        <v>326</v>
      </c>
      <c r="I74" s="44">
        <v>67</v>
      </c>
      <c r="J74" s="44">
        <v>749</v>
      </c>
      <c r="K74" s="44">
        <f t="shared" si="13"/>
        <v>749</v>
      </c>
      <c r="L74" s="98"/>
    </row>
    <row r="75" spans="1:12" ht="15" x14ac:dyDescent="0.25">
      <c r="A75" s="120"/>
      <c r="B75" s="107"/>
      <c r="C75" s="108" t="s">
        <v>212</v>
      </c>
      <c r="D75" s="45">
        <v>99</v>
      </c>
      <c r="E75" s="43">
        <v>0</v>
      </c>
      <c r="F75" s="43">
        <v>99</v>
      </c>
      <c r="G75" s="44">
        <v>79</v>
      </c>
      <c r="H75" s="44">
        <v>0</v>
      </c>
      <c r="I75" s="44">
        <v>0</v>
      </c>
      <c r="J75" s="44">
        <v>178</v>
      </c>
      <c r="K75" s="44">
        <f t="shared" si="13"/>
        <v>178</v>
      </c>
      <c r="L75" s="98"/>
    </row>
    <row r="76" spans="1:12" ht="15" x14ac:dyDescent="0.25">
      <c r="A76" s="118"/>
      <c r="B76" s="107"/>
      <c r="C76" s="108" t="s">
        <v>205</v>
      </c>
      <c r="D76" s="45">
        <v>33</v>
      </c>
      <c r="E76" s="43">
        <v>319</v>
      </c>
      <c r="F76" s="43">
        <v>352</v>
      </c>
      <c r="G76" s="44">
        <v>2425</v>
      </c>
      <c r="H76" s="44">
        <v>135</v>
      </c>
      <c r="I76" s="44">
        <v>134</v>
      </c>
      <c r="J76" s="44">
        <v>3046</v>
      </c>
      <c r="K76" s="44">
        <f t="shared" si="13"/>
        <v>3046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E78" si="14">+D80+D82+D91+D98+D106+D84</f>
        <v>126074</v>
      </c>
      <c r="E78" s="59">
        <f t="shared" si="14"/>
        <v>1536</v>
      </c>
      <c r="F78" s="59">
        <f t="shared" ref="F78:I78" si="15">+F80+F82+F91+F98+F106+F84</f>
        <v>120661</v>
      </c>
      <c r="G78" s="59">
        <f t="shared" si="15"/>
        <v>14684</v>
      </c>
      <c r="H78" s="59">
        <f t="shared" si="15"/>
        <v>12470</v>
      </c>
      <c r="I78" s="59">
        <f t="shared" si="15"/>
        <v>6024</v>
      </c>
      <c r="J78" s="59">
        <f>+J80+J82+J91+J98+J106+J84</f>
        <v>153839</v>
      </c>
      <c r="K78" s="59">
        <v>18863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7</v>
      </c>
      <c r="F80" s="58">
        <v>17</v>
      </c>
      <c r="G80" s="59">
        <v>84</v>
      </c>
      <c r="H80" s="59">
        <v>134</v>
      </c>
      <c r="I80" s="59">
        <v>3</v>
      </c>
      <c r="J80" s="59">
        <v>238</v>
      </c>
      <c r="K80" s="59">
        <f>J80</f>
        <v>238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0</v>
      </c>
      <c r="E82" s="58">
        <v>0</v>
      </c>
      <c r="F82" s="58">
        <v>0</v>
      </c>
      <c r="G82" s="59">
        <v>0</v>
      </c>
      <c r="H82" s="59">
        <v>0</v>
      </c>
      <c r="I82" s="59">
        <v>0</v>
      </c>
      <c r="J82" s="59">
        <v>0</v>
      </c>
      <c r="K82" s="59">
        <f>J82</f>
        <v>0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9">
        <f t="shared" ref="D84:E84" si="16">SUM(D85:D89)</f>
        <v>113563</v>
      </c>
      <c r="E84" s="59">
        <f t="shared" si="16"/>
        <v>456</v>
      </c>
      <c r="F84" s="59">
        <f t="shared" ref="F84:H84" si="17">SUM(F85:F89)</f>
        <v>107070</v>
      </c>
      <c r="G84" s="59">
        <f t="shared" si="17"/>
        <v>11232</v>
      </c>
      <c r="H84" s="59">
        <f t="shared" si="17"/>
        <v>10683</v>
      </c>
      <c r="I84" s="59">
        <f>SUM(I85:I89)</f>
        <v>5991</v>
      </c>
      <c r="J84" s="59">
        <f>SUM(J85:J89)</f>
        <v>134976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229</v>
      </c>
      <c r="F85" s="43">
        <v>0</v>
      </c>
      <c r="G85" s="44">
        <v>5471</v>
      </c>
      <c r="H85" s="44">
        <v>1925</v>
      </c>
      <c r="I85" s="44">
        <v>55</v>
      </c>
      <c r="J85" s="44">
        <v>7451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6720</v>
      </c>
      <c r="E86" s="43">
        <v>0</v>
      </c>
      <c r="F86" s="43">
        <v>0</v>
      </c>
      <c r="G86" s="44">
        <v>46</v>
      </c>
      <c r="H86" s="44">
        <v>22</v>
      </c>
      <c r="I86" s="44">
        <v>241</v>
      </c>
      <c r="J86" s="44">
        <v>309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67773</v>
      </c>
      <c r="E87" s="43">
        <v>172</v>
      </c>
      <c r="F87" s="43">
        <v>67945</v>
      </c>
      <c r="G87" s="44">
        <v>0</v>
      </c>
      <c r="H87" s="44">
        <v>8736</v>
      </c>
      <c r="I87" s="44">
        <v>5226</v>
      </c>
      <c r="J87" s="44">
        <v>81907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13591</v>
      </c>
      <c r="E88" s="43">
        <v>51</v>
      </c>
      <c r="F88" s="43">
        <v>13642</v>
      </c>
      <c r="G88" s="44">
        <v>5715</v>
      </c>
      <c r="H88" s="44">
        <v>0</v>
      </c>
      <c r="I88" s="44">
        <v>469</v>
      </c>
      <c r="J88" s="44">
        <v>19826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25479</v>
      </c>
      <c r="E89" s="43">
        <v>4</v>
      </c>
      <c r="F89" s="43">
        <v>25483</v>
      </c>
      <c r="G89" s="44">
        <v>0</v>
      </c>
      <c r="H89" s="44">
        <v>0</v>
      </c>
      <c r="I89" s="44">
        <v>0</v>
      </c>
      <c r="J89" s="44">
        <v>25483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9">
        <f t="shared" ref="D91:E91" si="18">SUM(D92:D96)</f>
        <v>1573</v>
      </c>
      <c r="E91" s="59">
        <f t="shared" si="18"/>
        <v>396</v>
      </c>
      <c r="F91" s="59">
        <f t="shared" ref="F91:H91" si="19">SUM(F92:F96)</f>
        <v>1969</v>
      </c>
      <c r="G91" s="59">
        <f t="shared" si="19"/>
        <v>0</v>
      </c>
      <c r="H91" s="59">
        <f t="shared" si="19"/>
        <v>0</v>
      </c>
      <c r="I91" s="59">
        <f>SUM(I92:I96)</f>
        <v>0</v>
      </c>
      <c r="J91" s="59">
        <f>SUM(J92:J96)</f>
        <v>1969</v>
      </c>
      <c r="K91" s="59">
        <f t="shared" ref="K91:K96" si="20">J91</f>
        <v>1969</v>
      </c>
      <c r="L91" s="98"/>
    </row>
    <row r="92" spans="1:12" ht="15" x14ac:dyDescent="0.25">
      <c r="B92" s="107"/>
      <c r="C92" s="117" t="s">
        <v>214</v>
      </c>
      <c r="D92" s="45">
        <v>218</v>
      </c>
      <c r="E92" s="43">
        <v>0</v>
      </c>
      <c r="F92" s="43">
        <v>218</v>
      </c>
      <c r="G92" s="44">
        <v>0</v>
      </c>
      <c r="H92" s="44">
        <v>0</v>
      </c>
      <c r="I92" s="44">
        <v>0</v>
      </c>
      <c r="J92" s="44">
        <v>218</v>
      </c>
      <c r="K92" s="44">
        <f t="shared" si="20"/>
        <v>218</v>
      </c>
      <c r="L92" s="98"/>
    </row>
    <row r="93" spans="1:12" ht="15" x14ac:dyDescent="0.25">
      <c r="A93" s="105"/>
      <c r="B93" s="107"/>
      <c r="C93" s="121" t="s">
        <v>215</v>
      </c>
      <c r="D93" s="45">
        <v>340</v>
      </c>
      <c r="E93" s="43">
        <v>13</v>
      </c>
      <c r="F93" s="43">
        <v>353</v>
      </c>
      <c r="G93" s="44">
        <v>0</v>
      </c>
      <c r="H93" s="44">
        <v>0</v>
      </c>
      <c r="I93" s="44">
        <v>0</v>
      </c>
      <c r="J93" s="44">
        <v>353</v>
      </c>
      <c r="K93" s="44">
        <f t="shared" si="20"/>
        <v>353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20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944</v>
      </c>
      <c r="E95" s="43">
        <v>0</v>
      </c>
      <c r="F95" s="43">
        <v>944</v>
      </c>
      <c r="G95" s="44">
        <v>0</v>
      </c>
      <c r="H95" s="44">
        <v>0</v>
      </c>
      <c r="I95" s="44">
        <v>0</v>
      </c>
      <c r="J95" s="44">
        <v>944</v>
      </c>
      <c r="K95" s="44">
        <f t="shared" si="20"/>
        <v>944</v>
      </c>
      <c r="L95" s="98"/>
    </row>
    <row r="96" spans="1:12" ht="15" x14ac:dyDescent="0.25">
      <c r="A96" s="105"/>
      <c r="B96" s="107"/>
      <c r="C96" s="117" t="s">
        <v>217</v>
      </c>
      <c r="D96" s="45">
        <v>71</v>
      </c>
      <c r="E96" s="43">
        <v>383</v>
      </c>
      <c r="F96" s="43">
        <v>454</v>
      </c>
      <c r="G96" s="44">
        <v>0</v>
      </c>
      <c r="H96" s="44">
        <v>0</v>
      </c>
      <c r="I96" s="44">
        <v>0</v>
      </c>
      <c r="J96" s="44">
        <v>454</v>
      </c>
      <c r="K96" s="44">
        <f t="shared" si="20"/>
        <v>454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9">
        <f t="shared" ref="D98:E98" si="21">SUM(D99:D104)</f>
        <v>2300</v>
      </c>
      <c r="E98" s="59">
        <f t="shared" si="21"/>
        <v>677</v>
      </c>
      <c r="F98" s="59">
        <f t="shared" ref="F98:H98" si="22">SUM(F99:F104)</f>
        <v>2977</v>
      </c>
      <c r="G98" s="59">
        <f t="shared" si="22"/>
        <v>3368</v>
      </c>
      <c r="H98" s="59">
        <f t="shared" si="22"/>
        <v>1653</v>
      </c>
      <c r="I98" s="59">
        <f>SUM(I99:I104)</f>
        <v>30</v>
      </c>
      <c r="J98" s="59">
        <f>SUM(J99:J104)</f>
        <v>8028</v>
      </c>
      <c r="K98" s="59">
        <f t="shared" ref="K98:K104" si="23">J98</f>
        <v>8028</v>
      </c>
      <c r="L98" s="98"/>
    </row>
    <row r="99" spans="1:12" ht="15" x14ac:dyDescent="0.25">
      <c r="A99" s="116"/>
      <c r="B99" s="107"/>
      <c r="C99" s="140" t="s">
        <v>219</v>
      </c>
      <c r="D99" s="45">
        <v>895</v>
      </c>
      <c r="E99" s="43">
        <v>0</v>
      </c>
      <c r="F99" s="43">
        <v>895</v>
      </c>
      <c r="G99" s="44">
        <v>0</v>
      </c>
      <c r="H99" s="44">
        <v>0</v>
      </c>
      <c r="I99" s="44">
        <v>0</v>
      </c>
      <c r="J99" s="44">
        <v>895</v>
      </c>
      <c r="K99" s="44">
        <f t="shared" si="23"/>
        <v>895</v>
      </c>
      <c r="L99" s="98"/>
    </row>
    <row r="100" spans="1:12" ht="15" x14ac:dyDescent="0.25">
      <c r="A100" s="120"/>
      <c r="B100" s="107"/>
      <c r="C100" s="140" t="s">
        <v>220</v>
      </c>
      <c r="D100" s="45">
        <v>260</v>
      </c>
      <c r="E100" s="43">
        <v>0</v>
      </c>
      <c r="F100" s="43">
        <v>260</v>
      </c>
      <c r="G100" s="44">
        <v>0</v>
      </c>
      <c r="H100" s="44">
        <v>0</v>
      </c>
      <c r="I100" s="44">
        <v>0</v>
      </c>
      <c r="J100" s="44">
        <v>260</v>
      </c>
      <c r="K100" s="44">
        <f t="shared" si="23"/>
        <v>260</v>
      </c>
      <c r="L100" s="98"/>
    </row>
    <row r="101" spans="1:12" ht="15" x14ac:dyDescent="0.25">
      <c r="A101" s="118"/>
      <c r="B101" s="107"/>
      <c r="C101" s="140" t="s">
        <v>221</v>
      </c>
      <c r="D101" s="45">
        <v>95</v>
      </c>
      <c r="E101" s="43">
        <v>0</v>
      </c>
      <c r="F101" s="43">
        <v>95</v>
      </c>
      <c r="G101" s="44">
        <v>0</v>
      </c>
      <c r="H101" s="44">
        <v>0</v>
      </c>
      <c r="I101" s="44">
        <v>0</v>
      </c>
      <c r="J101" s="44">
        <v>95</v>
      </c>
      <c r="K101" s="44">
        <f t="shared" si="23"/>
        <v>95</v>
      </c>
      <c r="L101" s="98"/>
    </row>
    <row r="102" spans="1:12" ht="15" x14ac:dyDescent="0.25">
      <c r="A102" s="122"/>
      <c r="B102" s="107"/>
      <c r="C102" s="140" t="s">
        <v>222</v>
      </c>
      <c r="D102" s="45">
        <v>33</v>
      </c>
      <c r="E102" s="43">
        <v>0</v>
      </c>
      <c r="F102" s="43">
        <v>33</v>
      </c>
      <c r="G102" s="44">
        <v>0</v>
      </c>
      <c r="H102" s="44">
        <v>0</v>
      </c>
      <c r="I102" s="44">
        <v>0</v>
      </c>
      <c r="J102" s="44">
        <v>33</v>
      </c>
      <c r="K102" s="44">
        <f t="shared" si="23"/>
        <v>33</v>
      </c>
      <c r="L102" s="98"/>
    </row>
    <row r="103" spans="1:12" ht="15" x14ac:dyDescent="0.25">
      <c r="A103" s="122"/>
      <c r="B103" s="107"/>
      <c r="C103" s="140" t="s">
        <v>365</v>
      </c>
      <c r="D103" s="45">
        <v>83</v>
      </c>
      <c r="E103" s="43">
        <v>0</v>
      </c>
      <c r="F103" s="43">
        <v>83</v>
      </c>
      <c r="G103" s="44">
        <v>0</v>
      </c>
      <c r="H103" s="44">
        <v>0</v>
      </c>
      <c r="I103" s="44">
        <v>0</v>
      </c>
      <c r="J103" s="44">
        <v>83</v>
      </c>
      <c r="K103" s="44">
        <f t="shared" si="23"/>
        <v>83</v>
      </c>
      <c r="L103" s="98"/>
    </row>
    <row r="104" spans="1:12" ht="15" x14ac:dyDescent="0.25">
      <c r="A104" s="118"/>
      <c r="B104" s="107"/>
      <c r="C104" s="141" t="s">
        <v>223</v>
      </c>
      <c r="D104" s="45">
        <v>934</v>
      </c>
      <c r="E104" s="43">
        <v>677</v>
      </c>
      <c r="F104" s="43">
        <v>1611</v>
      </c>
      <c r="G104" s="44">
        <v>3368</v>
      </c>
      <c r="H104" s="44">
        <v>1653</v>
      </c>
      <c r="I104" s="44">
        <v>30</v>
      </c>
      <c r="J104" s="44">
        <v>6662</v>
      </c>
      <c r="K104" s="44">
        <f t="shared" si="23"/>
        <v>6662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9">
        <f t="shared" ref="D106:E106" si="24">SUM(D107:D111)</f>
        <v>8628</v>
      </c>
      <c r="E106" s="59">
        <f t="shared" si="24"/>
        <v>0</v>
      </c>
      <c r="F106" s="59">
        <f t="shared" ref="F106:H106" si="25">SUM(F107:F111)</f>
        <v>8628</v>
      </c>
      <c r="G106" s="59">
        <f t="shared" si="25"/>
        <v>0</v>
      </c>
      <c r="H106" s="59">
        <f t="shared" si="25"/>
        <v>0</v>
      </c>
      <c r="I106" s="59">
        <f>SUM(I107:I111)</f>
        <v>0</v>
      </c>
      <c r="J106" s="59">
        <f>SUM(J107:J111)</f>
        <v>8628</v>
      </c>
      <c r="K106" s="59">
        <f t="shared" ref="K106:K111" si="26">J106</f>
        <v>8628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760</v>
      </c>
      <c r="E107" s="40">
        <v>0</v>
      </c>
      <c r="F107" s="43">
        <v>760</v>
      </c>
      <c r="G107" s="41">
        <v>0</v>
      </c>
      <c r="H107" s="41">
        <v>0</v>
      </c>
      <c r="I107" s="41">
        <v>0</v>
      </c>
      <c r="J107" s="44">
        <v>760</v>
      </c>
      <c r="K107" s="44">
        <f t="shared" si="26"/>
        <v>760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6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7308</v>
      </c>
      <c r="E109" s="40">
        <v>0</v>
      </c>
      <c r="F109" s="43">
        <v>7308</v>
      </c>
      <c r="G109" s="41">
        <v>0</v>
      </c>
      <c r="H109" s="41">
        <v>0</v>
      </c>
      <c r="I109" s="41">
        <v>0</v>
      </c>
      <c r="J109" s="44">
        <v>7308</v>
      </c>
      <c r="K109" s="44">
        <f t="shared" si="26"/>
        <v>7308</v>
      </c>
      <c r="L109" s="98"/>
    </row>
    <row r="110" spans="1:12" ht="14.25" x14ac:dyDescent="0.2">
      <c r="B110" s="109"/>
      <c r="C110" s="141" t="s">
        <v>324</v>
      </c>
      <c r="D110" s="45">
        <v>560</v>
      </c>
      <c r="E110" s="40">
        <v>0</v>
      </c>
      <c r="F110" s="43">
        <v>560</v>
      </c>
      <c r="G110" s="41">
        <v>0</v>
      </c>
      <c r="H110" s="41">
        <v>0</v>
      </c>
      <c r="I110" s="41">
        <v>0</v>
      </c>
      <c r="J110" s="44">
        <v>560</v>
      </c>
      <c r="K110" s="44">
        <f t="shared" si="26"/>
        <v>560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6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2102</v>
      </c>
      <c r="E113" s="58">
        <v>1408</v>
      </c>
      <c r="F113" s="58">
        <v>3510</v>
      </c>
      <c r="G113" s="59">
        <v>107534</v>
      </c>
      <c r="H113" s="59">
        <v>12327</v>
      </c>
      <c r="I113" s="59">
        <v>3790</v>
      </c>
      <c r="J113" s="59">
        <v>127161</v>
      </c>
      <c r="K113" s="59">
        <f>J113</f>
        <v>127161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E115" si="27">SUM(D116:D119)</f>
        <v>1008</v>
      </c>
      <c r="E115" s="46">
        <f t="shared" si="27"/>
        <v>777</v>
      </c>
      <c r="F115" s="47">
        <f t="shared" ref="F115:H115" si="28">SUM(F116:F119)</f>
        <v>1785</v>
      </c>
      <c r="G115" s="47">
        <f t="shared" si="28"/>
        <v>78937</v>
      </c>
      <c r="H115" s="47">
        <f t="shared" si="28"/>
        <v>11695</v>
      </c>
      <c r="I115" s="47">
        <f>SUM(I116:I119)</f>
        <v>3106</v>
      </c>
      <c r="J115" s="47">
        <f>SUM(J116:J119)</f>
        <v>95523</v>
      </c>
      <c r="K115" s="47">
        <f>J115</f>
        <v>95523</v>
      </c>
      <c r="L115" s="98"/>
    </row>
    <row r="116" spans="1:12" ht="15" x14ac:dyDescent="0.25">
      <c r="B116" s="124"/>
      <c r="C116" s="117" t="s">
        <v>232</v>
      </c>
      <c r="D116" s="45">
        <v>210</v>
      </c>
      <c r="E116" s="43">
        <v>1</v>
      </c>
      <c r="F116" s="43">
        <v>211</v>
      </c>
      <c r="G116" s="44">
        <v>42615</v>
      </c>
      <c r="H116" s="44">
        <v>771</v>
      </c>
      <c r="I116" s="44">
        <v>1290</v>
      </c>
      <c r="J116" s="44">
        <v>44887</v>
      </c>
      <c r="K116" s="44">
        <f>J116</f>
        <v>44887</v>
      </c>
      <c r="L116" s="98"/>
    </row>
    <row r="117" spans="1:12" ht="15" x14ac:dyDescent="0.25">
      <c r="A117" s="105"/>
      <c r="B117" s="124"/>
      <c r="C117" s="117" t="s">
        <v>233</v>
      </c>
      <c r="D117" s="45">
        <v>55</v>
      </c>
      <c r="E117" s="43">
        <v>87</v>
      </c>
      <c r="F117" s="43">
        <v>142</v>
      </c>
      <c r="G117" s="44">
        <v>2777</v>
      </c>
      <c r="H117" s="44">
        <v>3044</v>
      </c>
      <c r="I117" s="44">
        <v>1807</v>
      </c>
      <c r="J117" s="44">
        <v>7770</v>
      </c>
      <c r="K117" s="44">
        <f>J117</f>
        <v>7770</v>
      </c>
      <c r="L117" s="98"/>
    </row>
    <row r="118" spans="1:12" ht="15" x14ac:dyDescent="0.25">
      <c r="A118" s="105"/>
      <c r="B118" s="124"/>
      <c r="C118" s="117" t="s">
        <v>234</v>
      </c>
      <c r="D118" s="45">
        <v>583</v>
      </c>
      <c r="E118" s="43">
        <v>134</v>
      </c>
      <c r="F118" s="43">
        <v>717</v>
      </c>
      <c r="G118" s="44">
        <v>32069</v>
      </c>
      <c r="H118" s="44">
        <v>1974</v>
      </c>
      <c r="I118" s="44">
        <v>9</v>
      </c>
      <c r="J118" s="44">
        <v>34769</v>
      </c>
      <c r="K118" s="44">
        <f>J118</f>
        <v>34769</v>
      </c>
      <c r="L118" s="98"/>
    </row>
    <row r="119" spans="1:12" ht="15" x14ac:dyDescent="0.25">
      <c r="A119" s="131"/>
      <c r="B119" s="124"/>
      <c r="C119" s="117" t="s">
        <v>235</v>
      </c>
      <c r="D119" s="45">
        <v>160</v>
      </c>
      <c r="E119" s="43">
        <v>555</v>
      </c>
      <c r="F119" s="43">
        <v>715</v>
      </c>
      <c r="G119" s="44">
        <v>1476</v>
      </c>
      <c r="H119" s="44">
        <v>5906</v>
      </c>
      <c r="I119" s="44">
        <v>0</v>
      </c>
      <c r="J119" s="44">
        <v>8097</v>
      </c>
      <c r="K119" s="44">
        <f>J119</f>
        <v>8097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9">
        <f t="shared" ref="D121:E121" si="29">+D122+D128+D132+D135</f>
        <v>1094</v>
      </c>
      <c r="E121" s="59">
        <f t="shared" si="29"/>
        <v>631</v>
      </c>
      <c r="F121" s="59">
        <f t="shared" ref="F121:H121" si="30">+F122+F128+F132+F135</f>
        <v>1725</v>
      </c>
      <c r="G121" s="59">
        <f t="shared" si="30"/>
        <v>28597</v>
      </c>
      <c r="H121" s="59">
        <f t="shared" si="30"/>
        <v>632</v>
      </c>
      <c r="I121" s="59">
        <f>+I122+I128+I132+I135</f>
        <v>684</v>
      </c>
      <c r="J121" s="59">
        <f>+J122+J128+J132+J135</f>
        <v>31638</v>
      </c>
      <c r="K121" s="59">
        <f t="shared" ref="K121:K136" si="31">J121</f>
        <v>31638</v>
      </c>
      <c r="L121" s="98"/>
    </row>
    <row r="122" spans="1:12" ht="14.25" x14ac:dyDescent="0.2">
      <c r="A122" s="116"/>
      <c r="B122" s="146"/>
      <c r="C122" s="108" t="s">
        <v>238</v>
      </c>
      <c r="D122" s="44">
        <f t="shared" ref="D122:E122" si="32">SUM(D123:D127)</f>
        <v>156</v>
      </c>
      <c r="E122" s="44">
        <f t="shared" si="32"/>
        <v>567</v>
      </c>
      <c r="F122" s="44">
        <f t="shared" ref="F122:H122" si="33">SUM(F123:F127)</f>
        <v>723</v>
      </c>
      <c r="G122" s="44">
        <f t="shared" si="33"/>
        <v>18228</v>
      </c>
      <c r="H122" s="44">
        <f t="shared" si="33"/>
        <v>0</v>
      </c>
      <c r="I122" s="44">
        <f>SUM(I123:I127)</f>
        <v>431</v>
      </c>
      <c r="J122" s="44">
        <f>SUM(J123:J127)</f>
        <v>19382</v>
      </c>
      <c r="K122" s="44">
        <f t="shared" si="31"/>
        <v>19382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84</v>
      </c>
      <c r="F123" s="43">
        <v>84</v>
      </c>
      <c r="G123" s="44">
        <v>163</v>
      </c>
      <c r="H123" s="44">
        <v>0</v>
      </c>
      <c r="I123" s="44">
        <v>9</v>
      </c>
      <c r="J123" s="44">
        <v>256</v>
      </c>
      <c r="K123" s="44">
        <f t="shared" si="31"/>
        <v>256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76</v>
      </c>
      <c r="H124" s="44">
        <v>0</v>
      </c>
      <c r="I124" s="44">
        <v>58</v>
      </c>
      <c r="J124" s="44">
        <v>134</v>
      </c>
      <c r="K124" s="44">
        <f t="shared" si="31"/>
        <v>134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483</v>
      </c>
      <c r="F125" s="43">
        <v>483</v>
      </c>
      <c r="G125" s="44">
        <v>12752</v>
      </c>
      <c r="H125" s="44">
        <v>0</v>
      </c>
      <c r="I125" s="44">
        <v>45</v>
      </c>
      <c r="J125" s="44">
        <v>13280</v>
      </c>
      <c r="K125" s="44">
        <f t="shared" si="31"/>
        <v>13280</v>
      </c>
      <c r="L125" s="98"/>
    </row>
    <row r="126" spans="1:12" ht="14.25" x14ac:dyDescent="0.2">
      <c r="A126" s="122"/>
      <c r="B126" s="109"/>
      <c r="C126" s="108" t="s">
        <v>242</v>
      </c>
      <c r="D126" s="45">
        <v>156</v>
      </c>
      <c r="E126" s="43">
        <v>0</v>
      </c>
      <c r="F126" s="43">
        <v>156</v>
      </c>
      <c r="G126" s="44">
        <v>5226</v>
      </c>
      <c r="H126" s="44">
        <v>0</v>
      </c>
      <c r="I126" s="44">
        <v>318</v>
      </c>
      <c r="J126" s="44">
        <v>5700</v>
      </c>
      <c r="K126" s="44">
        <f t="shared" si="31"/>
        <v>5700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11</v>
      </c>
      <c r="H127" s="44">
        <v>0</v>
      </c>
      <c r="I127" s="44">
        <v>1</v>
      </c>
      <c r="J127" s="44">
        <v>12</v>
      </c>
      <c r="K127" s="44">
        <f t="shared" si="31"/>
        <v>12</v>
      </c>
      <c r="L127" s="98"/>
    </row>
    <row r="128" spans="1:12" ht="14.25" x14ac:dyDescent="0.2">
      <c r="A128" s="118"/>
      <c r="B128" s="146"/>
      <c r="C128" s="108" t="s">
        <v>244</v>
      </c>
      <c r="D128" s="44">
        <f t="shared" ref="D128:E128" si="34">SUM(D129:D131)</f>
        <v>899</v>
      </c>
      <c r="E128" s="44">
        <f t="shared" si="34"/>
        <v>64</v>
      </c>
      <c r="F128" s="44">
        <f t="shared" ref="F128:H128" si="35">SUM(F129:F131)</f>
        <v>963</v>
      </c>
      <c r="G128" s="44">
        <f t="shared" si="35"/>
        <v>3455</v>
      </c>
      <c r="H128" s="44">
        <f t="shared" si="35"/>
        <v>620</v>
      </c>
      <c r="I128" s="44">
        <f>SUM(I129:I131)</f>
        <v>253</v>
      </c>
      <c r="J128" s="44">
        <f>SUM(J129:J131)</f>
        <v>5291</v>
      </c>
      <c r="K128" s="44">
        <f t="shared" si="31"/>
        <v>5291</v>
      </c>
      <c r="L128" s="98"/>
    </row>
    <row r="129" spans="1:12" ht="14.25" x14ac:dyDescent="0.2">
      <c r="A129" s="118"/>
      <c r="B129" s="109"/>
      <c r="C129" s="121" t="s">
        <v>245</v>
      </c>
      <c r="D129" s="45">
        <v>454</v>
      </c>
      <c r="E129" s="43">
        <v>0</v>
      </c>
      <c r="F129" s="43">
        <v>454</v>
      </c>
      <c r="G129" s="44">
        <v>73</v>
      </c>
      <c r="H129" s="44">
        <v>112</v>
      </c>
      <c r="I129" s="44">
        <v>0</v>
      </c>
      <c r="J129" s="44">
        <v>639</v>
      </c>
      <c r="K129" s="44">
        <f t="shared" si="31"/>
        <v>639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1875</v>
      </c>
      <c r="H130" s="44">
        <v>325</v>
      </c>
      <c r="I130" s="44">
        <v>169</v>
      </c>
      <c r="J130" s="44">
        <v>2369</v>
      </c>
      <c r="K130" s="44">
        <f t="shared" si="31"/>
        <v>2369</v>
      </c>
      <c r="L130" s="98"/>
    </row>
    <row r="131" spans="1:12" ht="14.25" x14ac:dyDescent="0.2">
      <c r="A131" s="118"/>
      <c r="B131" s="109"/>
      <c r="C131" s="108" t="s">
        <v>243</v>
      </c>
      <c r="D131" s="45">
        <v>445</v>
      </c>
      <c r="E131" s="43">
        <v>64</v>
      </c>
      <c r="F131" s="43">
        <v>509</v>
      </c>
      <c r="G131" s="44">
        <v>1507</v>
      </c>
      <c r="H131" s="44">
        <v>183</v>
      </c>
      <c r="I131" s="44">
        <v>84</v>
      </c>
      <c r="J131" s="44">
        <v>2283</v>
      </c>
      <c r="K131" s="44">
        <f t="shared" si="31"/>
        <v>2283</v>
      </c>
      <c r="L131" s="98"/>
    </row>
    <row r="132" spans="1:12" ht="14.25" x14ac:dyDescent="0.2">
      <c r="A132" s="120"/>
      <c r="B132" s="146"/>
      <c r="C132" s="108" t="s">
        <v>247</v>
      </c>
      <c r="D132" s="44">
        <f t="shared" ref="D132:E132" si="36">SUM(D133:D134)</f>
        <v>39</v>
      </c>
      <c r="E132" s="44">
        <f t="shared" si="36"/>
        <v>0</v>
      </c>
      <c r="F132" s="44">
        <f t="shared" ref="F132:H132" si="37">SUM(F133:F134)</f>
        <v>39</v>
      </c>
      <c r="G132" s="44">
        <f t="shared" si="37"/>
        <v>6910</v>
      </c>
      <c r="H132" s="44">
        <f t="shared" si="37"/>
        <v>11</v>
      </c>
      <c r="I132" s="44">
        <f>SUM(I133:I134)</f>
        <v>0</v>
      </c>
      <c r="J132" s="44">
        <f>SUM(J133:J134)</f>
        <v>6960</v>
      </c>
      <c r="K132" s="44">
        <f t="shared" si="31"/>
        <v>6960</v>
      </c>
      <c r="L132" s="98"/>
    </row>
    <row r="133" spans="1:12" ht="14.25" x14ac:dyDescent="0.2">
      <c r="A133" s="116"/>
      <c r="B133" s="109"/>
      <c r="C133" s="121" t="s">
        <v>248</v>
      </c>
      <c r="D133" s="45">
        <v>21</v>
      </c>
      <c r="E133" s="43">
        <v>0</v>
      </c>
      <c r="F133" s="43">
        <v>21</v>
      </c>
      <c r="G133" s="44">
        <v>5811</v>
      </c>
      <c r="H133" s="44">
        <v>0</v>
      </c>
      <c r="I133" s="44">
        <v>0</v>
      </c>
      <c r="J133" s="44">
        <v>5832</v>
      </c>
      <c r="K133" s="44">
        <f t="shared" si="31"/>
        <v>5832</v>
      </c>
      <c r="L133" s="98"/>
    </row>
    <row r="134" spans="1:12" ht="14.25" x14ac:dyDescent="0.2">
      <c r="B134" s="109"/>
      <c r="C134" s="108" t="s">
        <v>243</v>
      </c>
      <c r="D134" s="45">
        <v>18</v>
      </c>
      <c r="E134" s="43">
        <v>0</v>
      </c>
      <c r="F134" s="43">
        <v>18</v>
      </c>
      <c r="G134" s="44">
        <v>1099</v>
      </c>
      <c r="H134" s="44">
        <v>11</v>
      </c>
      <c r="I134" s="44">
        <v>0</v>
      </c>
      <c r="J134" s="44">
        <v>1128</v>
      </c>
      <c r="K134" s="44">
        <f t="shared" si="31"/>
        <v>1128</v>
      </c>
      <c r="L134" s="98"/>
    </row>
    <row r="135" spans="1:12" ht="14.25" x14ac:dyDescent="0.2">
      <c r="B135" s="146"/>
      <c r="C135" s="108" t="s">
        <v>249</v>
      </c>
      <c r="D135" s="44">
        <f t="shared" ref="D135:H135" si="38">+D136</f>
        <v>0</v>
      </c>
      <c r="E135" s="44">
        <f t="shared" si="38"/>
        <v>0</v>
      </c>
      <c r="F135" s="44">
        <f t="shared" si="38"/>
        <v>0</v>
      </c>
      <c r="G135" s="44">
        <f t="shared" si="38"/>
        <v>4</v>
      </c>
      <c r="H135" s="44">
        <f t="shared" si="38"/>
        <v>1</v>
      </c>
      <c r="I135" s="44">
        <f>+I136</f>
        <v>0</v>
      </c>
      <c r="J135" s="44">
        <f>+J136</f>
        <v>5</v>
      </c>
      <c r="K135" s="44">
        <f t="shared" si="31"/>
        <v>5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4</v>
      </c>
      <c r="H136" s="44">
        <v>1</v>
      </c>
      <c r="I136" s="44">
        <v>0</v>
      </c>
      <c r="J136" s="44">
        <v>5</v>
      </c>
      <c r="K136" s="44">
        <f t="shared" si="31"/>
        <v>5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30977</v>
      </c>
      <c r="E138" s="58">
        <v>8850</v>
      </c>
      <c r="F138" s="58">
        <v>39827</v>
      </c>
      <c r="G138" s="59">
        <v>133145</v>
      </c>
      <c r="H138" s="59">
        <v>42644</v>
      </c>
      <c r="I138" s="59">
        <v>5034</v>
      </c>
      <c r="J138" s="59">
        <v>220650</v>
      </c>
      <c r="K138" s="59">
        <f>J138</f>
        <v>220650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2102</v>
      </c>
      <c r="E140" s="46">
        <v>1408</v>
      </c>
      <c r="F140" s="46">
        <v>3510</v>
      </c>
      <c r="G140" s="47">
        <v>107534</v>
      </c>
      <c r="H140" s="47">
        <v>12327</v>
      </c>
      <c r="I140" s="47">
        <v>3790</v>
      </c>
      <c r="J140" s="47">
        <v>127161</v>
      </c>
      <c r="K140" s="47">
        <f>J140</f>
        <v>127161</v>
      </c>
      <c r="L140" s="98"/>
    </row>
    <row r="141" spans="1:12" ht="14.25" x14ac:dyDescent="0.2">
      <c r="A141" s="131"/>
      <c r="B141" s="109"/>
      <c r="C141" s="117" t="s">
        <v>254</v>
      </c>
      <c r="D141" s="45">
        <v>2102</v>
      </c>
      <c r="E141" s="43">
        <v>1408</v>
      </c>
      <c r="F141" s="43">
        <v>3510</v>
      </c>
      <c r="G141" s="44">
        <v>107534</v>
      </c>
      <c r="H141" s="44">
        <v>12327</v>
      </c>
      <c r="I141" s="44">
        <v>3790</v>
      </c>
      <c r="J141" s="44">
        <v>127161</v>
      </c>
      <c r="K141" s="44">
        <f>J141</f>
        <v>127161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7">
        <f t="shared" ref="D143:E143" si="39">SUM(D144:D148)</f>
        <v>28875</v>
      </c>
      <c r="E143" s="47">
        <f t="shared" si="39"/>
        <v>7442</v>
      </c>
      <c r="F143" s="47">
        <f t="shared" ref="F143:H143" si="40">SUM(F144:F148)</f>
        <v>36317</v>
      </c>
      <c r="G143" s="47">
        <f t="shared" si="40"/>
        <v>25611</v>
      </c>
      <c r="H143" s="47">
        <f t="shared" si="40"/>
        <v>30317</v>
      </c>
      <c r="I143" s="47">
        <f>SUM(I144:I148)</f>
        <v>1244</v>
      </c>
      <c r="J143" s="47">
        <f>SUM(J144:J148)</f>
        <v>93489</v>
      </c>
      <c r="K143" s="47">
        <f t="shared" ref="K143:K148" si="41">J143</f>
        <v>93489</v>
      </c>
      <c r="L143" s="98"/>
    </row>
    <row r="144" spans="1:12" ht="14.25" x14ac:dyDescent="0.2">
      <c r="A144" s="116"/>
      <c r="B144" s="109"/>
      <c r="C144" s="121" t="s">
        <v>257</v>
      </c>
      <c r="D144" s="45">
        <v>31694</v>
      </c>
      <c r="E144" s="43">
        <v>12177</v>
      </c>
      <c r="F144" s="43">
        <v>43871</v>
      </c>
      <c r="G144" s="44">
        <v>115895</v>
      </c>
      <c r="H144" s="44">
        <v>48831</v>
      </c>
      <c r="I144" s="44">
        <v>4428</v>
      </c>
      <c r="J144" s="44">
        <v>213025</v>
      </c>
      <c r="K144" s="44">
        <f t="shared" si="41"/>
        <v>213025</v>
      </c>
      <c r="L144" s="98"/>
    </row>
    <row r="145" spans="1:12" ht="14.25" x14ac:dyDescent="0.2">
      <c r="A145" s="116"/>
      <c r="B145" s="109"/>
      <c r="C145" s="117" t="s">
        <v>258</v>
      </c>
      <c r="D145" s="45">
        <v>-472</v>
      </c>
      <c r="E145" s="43">
        <v>-1073</v>
      </c>
      <c r="F145" s="43">
        <v>-1545</v>
      </c>
      <c r="G145" s="44">
        <v>-3622</v>
      </c>
      <c r="H145" s="44">
        <v>-4482</v>
      </c>
      <c r="I145" s="44">
        <v>-72</v>
      </c>
      <c r="J145" s="44">
        <v>-9721</v>
      </c>
      <c r="K145" s="44">
        <f t="shared" si="41"/>
        <v>-9721</v>
      </c>
      <c r="L145" s="98"/>
    </row>
    <row r="146" spans="1:12" ht="14.25" x14ac:dyDescent="0.2">
      <c r="A146" s="120"/>
      <c r="B146" s="109"/>
      <c r="C146" s="121" t="s">
        <v>259</v>
      </c>
      <c r="D146" s="45">
        <v>-154</v>
      </c>
      <c r="E146" s="43">
        <v>-2639</v>
      </c>
      <c r="F146" s="43">
        <v>-2793</v>
      </c>
      <c r="G146" s="44">
        <v>-5206</v>
      </c>
      <c r="H146" s="44">
        <v>-323</v>
      </c>
      <c r="I146" s="44">
        <v>-2</v>
      </c>
      <c r="J146" s="44">
        <v>-8324</v>
      </c>
      <c r="K146" s="44">
        <f t="shared" si="41"/>
        <v>-8324</v>
      </c>
      <c r="L146" s="98"/>
    </row>
    <row r="147" spans="1:12" ht="14.25" x14ac:dyDescent="0.2">
      <c r="A147" s="118"/>
      <c r="B147" s="109"/>
      <c r="C147" s="117" t="s">
        <v>260</v>
      </c>
      <c r="D147" s="45">
        <v>-1185</v>
      </c>
      <c r="E147" s="43">
        <v>-246</v>
      </c>
      <c r="F147" s="43">
        <v>-1431</v>
      </c>
      <c r="G147" s="44">
        <v>-2519</v>
      </c>
      <c r="H147" s="44">
        <v>-2014</v>
      </c>
      <c r="I147" s="44">
        <v>-4</v>
      </c>
      <c r="J147" s="44">
        <v>-5968</v>
      </c>
      <c r="K147" s="44">
        <f t="shared" si="41"/>
        <v>-5968</v>
      </c>
      <c r="L147" s="98"/>
    </row>
    <row r="148" spans="1:12" ht="14.25" x14ac:dyDescent="0.2">
      <c r="A148" s="122"/>
      <c r="B148" s="109"/>
      <c r="C148" s="156" t="s">
        <v>261</v>
      </c>
      <c r="D148" s="45">
        <v>-1008</v>
      </c>
      <c r="E148" s="43">
        <v>-777</v>
      </c>
      <c r="F148" s="43">
        <v>-1785</v>
      </c>
      <c r="G148" s="44">
        <v>-78937</v>
      </c>
      <c r="H148" s="44">
        <v>-11695</v>
      </c>
      <c r="I148" s="44">
        <v>-3106</v>
      </c>
      <c r="J148" s="44">
        <v>-95523</v>
      </c>
      <c r="K148" s="44">
        <f t="shared" si="41"/>
        <v>-95523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9">
        <f t="shared" ref="D150:E150" si="42">+D152+D164+D174</f>
        <v>17520</v>
      </c>
      <c r="E150" s="59">
        <f t="shared" si="42"/>
        <v>2780</v>
      </c>
      <c r="F150" s="59">
        <f t="shared" ref="F150:H150" si="43">+F152+F164+F174</f>
        <v>15028</v>
      </c>
      <c r="G150" s="59">
        <f t="shared" si="43"/>
        <v>9101</v>
      </c>
      <c r="H150" s="59">
        <f t="shared" si="43"/>
        <v>983</v>
      </c>
      <c r="I150" s="59">
        <f>+I152+I164+I174</f>
        <v>35</v>
      </c>
      <c r="J150" s="59">
        <f>+J152+J164+J174</f>
        <v>25147</v>
      </c>
      <c r="K150" s="59">
        <v>10150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7">
        <f t="shared" ref="D152:E152" si="44">SUM(D154:D162)</f>
        <v>2132</v>
      </c>
      <c r="E152" s="47">
        <f t="shared" si="44"/>
        <v>371</v>
      </c>
      <c r="F152" s="47">
        <f t="shared" ref="F152:H152" si="45">SUM(F154:F162)</f>
        <v>2503</v>
      </c>
      <c r="G152" s="47">
        <f t="shared" si="45"/>
        <v>4788</v>
      </c>
      <c r="H152" s="47">
        <f t="shared" si="45"/>
        <v>717</v>
      </c>
      <c r="I152" s="47">
        <f>SUM(I154:I162)</f>
        <v>3</v>
      </c>
      <c r="J152" s="47">
        <f>SUM(J154:J162)</f>
        <v>8011</v>
      </c>
      <c r="K152" s="47">
        <f>J152</f>
        <v>8011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689</v>
      </c>
      <c r="E154" s="43">
        <v>6</v>
      </c>
      <c r="F154" s="43">
        <v>695</v>
      </c>
      <c r="G154" s="44">
        <v>25</v>
      </c>
      <c r="H154" s="44">
        <v>11</v>
      </c>
      <c r="I154" s="44">
        <v>0</v>
      </c>
      <c r="J154" s="44">
        <v>731</v>
      </c>
      <c r="K154" s="44">
        <f>J154</f>
        <v>731</v>
      </c>
      <c r="L154" s="98"/>
    </row>
    <row r="155" spans="1:12" ht="15" x14ac:dyDescent="0.25">
      <c r="B155" s="107"/>
      <c r="C155" s="108" t="s">
        <v>265</v>
      </c>
      <c r="D155" s="45">
        <v>6</v>
      </c>
      <c r="E155" s="43">
        <v>19</v>
      </c>
      <c r="F155" s="43">
        <v>25</v>
      </c>
      <c r="G155" s="44">
        <v>326</v>
      </c>
      <c r="H155" s="44">
        <v>17</v>
      </c>
      <c r="I155" s="44">
        <v>0</v>
      </c>
      <c r="J155" s="44">
        <v>368</v>
      </c>
      <c r="K155" s="44">
        <f t="shared" ref="K155:K157" si="46">J155</f>
        <v>368</v>
      </c>
      <c r="L155" s="98"/>
    </row>
    <row r="156" spans="1:12" ht="15" x14ac:dyDescent="0.25">
      <c r="B156" s="107"/>
      <c r="C156" s="108" t="s">
        <v>266</v>
      </c>
      <c r="D156" s="45">
        <v>2</v>
      </c>
      <c r="E156" s="43">
        <v>5</v>
      </c>
      <c r="F156" s="43">
        <v>7</v>
      </c>
      <c r="G156" s="44">
        <v>15</v>
      </c>
      <c r="H156" s="44">
        <v>306</v>
      </c>
      <c r="I156" s="44">
        <v>0</v>
      </c>
      <c r="J156" s="44">
        <v>328</v>
      </c>
      <c r="K156" s="44">
        <f t="shared" si="46"/>
        <v>328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49</v>
      </c>
      <c r="H157" s="44">
        <v>0</v>
      </c>
      <c r="I157" s="44">
        <v>0</v>
      </c>
      <c r="J157" s="44">
        <v>49</v>
      </c>
      <c r="K157" s="44">
        <f t="shared" si="46"/>
        <v>49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378</v>
      </c>
      <c r="E159" s="43">
        <v>144</v>
      </c>
      <c r="F159" s="43">
        <v>522</v>
      </c>
      <c r="G159" s="44">
        <v>1051</v>
      </c>
      <c r="H159" s="44">
        <v>5</v>
      </c>
      <c r="I159" s="44">
        <v>0</v>
      </c>
      <c r="J159" s="44">
        <v>1578</v>
      </c>
      <c r="K159" s="44">
        <f>J159</f>
        <v>1578</v>
      </c>
      <c r="L159" s="98"/>
    </row>
    <row r="160" spans="1:12" ht="15" x14ac:dyDescent="0.25">
      <c r="A160" s="105"/>
      <c r="B160" s="107"/>
      <c r="C160" s="157" t="s">
        <v>270</v>
      </c>
      <c r="D160" s="45">
        <v>754</v>
      </c>
      <c r="E160" s="43">
        <v>111</v>
      </c>
      <c r="F160" s="43">
        <v>865</v>
      </c>
      <c r="G160" s="44">
        <v>0</v>
      </c>
      <c r="H160" s="44">
        <v>0</v>
      </c>
      <c r="I160" s="44">
        <v>0</v>
      </c>
      <c r="J160" s="44">
        <v>865</v>
      </c>
      <c r="K160" s="44">
        <f t="shared" ref="K160:K162" si="47">J160</f>
        <v>865</v>
      </c>
      <c r="L160" s="98"/>
    </row>
    <row r="161" spans="1:12" ht="15" x14ac:dyDescent="0.25">
      <c r="B161" s="107"/>
      <c r="C161" s="157" t="s">
        <v>271</v>
      </c>
      <c r="D161" s="45">
        <v>303</v>
      </c>
      <c r="E161" s="43">
        <v>86</v>
      </c>
      <c r="F161" s="43">
        <v>389</v>
      </c>
      <c r="G161" s="44">
        <v>0</v>
      </c>
      <c r="H161" s="44">
        <v>0</v>
      </c>
      <c r="I161" s="44">
        <v>0</v>
      </c>
      <c r="J161" s="44">
        <v>389</v>
      </c>
      <c r="K161" s="44">
        <f t="shared" si="47"/>
        <v>389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3322</v>
      </c>
      <c r="H162" s="44">
        <v>378</v>
      </c>
      <c r="I162" s="44">
        <v>3</v>
      </c>
      <c r="J162" s="44">
        <v>3703</v>
      </c>
      <c r="K162" s="44">
        <f t="shared" si="47"/>
        <v>3703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7">
        <f t="shared" ref="D164:E164" si="48">SUM(D165:D172)</f>
        <v>901</v>
      </c>
      <c r="E164" s="47">
        <f t="shared" si="48"/>
        <v>521</v>
      </c>
      <c r="F164" s="47">
        <f t="shared" ref="F164:H164" si="49">SUM(F165:F172)</f>
        <v>1422</v>
      </c>
      <c r="G164" s="47">
        <f t="shared" si="49"/>
        <v>646</v>
      </c>
      <c r="H164" s="47">
        <f t="shared" si="49"/>
        <v>71</v>
      </c>
      <c r="I164" s="47">
        <f>SUM(I165:I172)</f>
        <v>0</v>
      </c>
      <c r="J164" s="47">
        <f>SUM(J165:J172)</f>
        <v>2139</v>
      </c>
      <c r="K164" s="47">
        <f>J164</f>
        <v>2139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392</v>
      </c>
      <c r="F165" s="43">
        <v>392</v>
      </c>
      <c r="G165" s="44">
        <v>0</v>
      </c>
      <c r="H165" s="44">
        <v>0</v>
      </c>
      <c r="I165" s="44">
        <v>0</v>
      </c>
      <c r="J165" s="44">
        <v>392</v>
      </c>
      <c r="K165" s="44">
        <f>J165</f>
        <v>392</v>
      </c>
      <c r="L165" s="98"/>
    </row>
    <row r="166" spans="1:12" ht="15" x14ac:dyDescent="0.25">
      <c r="A166" s="131"/>
      <c r="B166" s="107"/>
      <c r="C166" s="140" t="s">
        <v>272</v>
      </c>
      <c r="D166" s="45">
        <v>399</v>
      </c>
      <c r="E166" s="43">
        <v>0</v>
      </c>
      <c r="F166" s="43">
        <v>399</v>
      </c>
      <c r="G166" s="44">
        <v>0</v>
      </c>
      <c r="H166" s="44">
        <v>0</v>
      </c>
      <c r="I166" s="44">
        <v>0</v>
      </c>
      <c r="J166" s="44">
        <v>399</v>
      </c>
      <c r="K166" s="44">
        <f t="shared" ref="K166:K172" si="50">J166</f>
        <v>399</v>
      </c>
      <c r="L166" s="98"/>
    </row>
    <row r="167" spans="1:12" ht="15" x14ac:dyDescent="0.25">
      <c r="A167" s="105"/>
      <c r="B167" s="107"/>
      <c r="C167" s="140" t="s">
        <v>353</v>
      </c>
      <c r="D167" s="45">
        <v>200</v>
      </c>
      <c r="E167" s="43">
        <v>0</v>
      </c>
      <c r="F167" s="43">
        <v>200</v>
      </c>
      <c r="G167" s="44">
        <v>0</v>
      </c>
      <c r="H167" s="44">
        <v>0</v>
      </c>
      <c r="I167" s="44">
        <v>0</v>
      </c>
      <c r="J167" s="44">
        <v>200</v>
      </c>
      <c r="K167" s="44">
        <f t="shared" si="50"/>
        <v>200</v>
      </c>
      <c r="L167" s="98"/>
    </row>
    <row r="168" spans="1:12" ht="15" x14ac:dyDescent="0.25">
      <c r="A168" s="105"/>
      <c r="B168" s="107"/>
      <c r="C168" s="140" t="s">
        <v>322</v>
      </c>
      <c r="D168" s="45">
        <v>64</v>
      </c>
      <c r="E168" s="43">
        <v>0</v>
      </c>
      <c r="F168" s="43">
        <v>64</v>
      </c>
      <c r="G168" s="44">
        <v>0</v>
      </c>
      <c r="H168" s="44">
        <v>0</v>
      </c>
      <c r="I168" s="44">
        <v>0</v>
      </c>
      <c r="J168" s="44">
        <v>64</v>
      </c>
      <c r="K168" s="44">
        <f t="shared" si="50"/>
        <v>64</v>
      </c>
      <c r="L168" s="98"/>
    </row>
    <row r="169" spans="1:12" ht="15" x14ac:dyDescent="0.25">
      <c r="A169" s="116"/>
      <c r="B169" s="107"/>
      <c r="C169" s="140" t="s">
        <v>354</v>
      </c>
      <c r="D169" s="45">
        <v>82</v>
      </c>
      <c r="E169" s="43">
        <v>129</v>
      </c>
      <c r="F169" s="43">
        <v>211</v>
      </c>
      <c r="G169" s="44">
        <v>77</v>
      </c>
      <c r="H169" s="44">
        <v>17</v>
      </c>
      <c r="I169" s="44">
        <v>0</v>
      </c>
      <c r="J169" s="44">
        <v>305</v>
      </c>
      <c r="K169" s="44">
        <f t="shared" si="50"/>
        <v>305</v>
      </c>
      <c r="L169" s="98"/>
    </row>
    <row r="170" spans="1:12" ht="15" x14ac:dyDescent="0.25">
      <c r="A170" s="120"/>
      <c r="B170" s="107"/>
      <c r="C170" s="140" t="s">
        <v>273</v>
      </c>
      <c r="D170" s="45">
        <v>4</v>
      </c>
      <c r="E170" s="43">
        <v>0</v>
      </c>
      <c r="F170" s="43">
        <v>4</v>
      </c>
      <c r="G170" s="44">
        <v>0</v>
      </c>
      <c r="H170" s="44">
        <v>0</v>
      </c>
      <c r="I170" s="44">
        <v>0</v>
      </c>
      <c r="J170" s="44">
        <v>4</v>
      </c>
      <c r="K170" s="44">
        <f t="shared" si="50"/>
        <v>4</v>
      </c>
      <c r="L170" s="98"/>
    </row>
    <row r="171" spans="1:12" ht="15" x14ac:dyDescent="0.25">
      <c r="A171" s="118"/>
      <c r="B171" s="107"/>
      <c r="C171" s="140" t="s">
        <v>274</v>
      </c>
      <c r="D171" s="45">
        <v>152</v>
      </c>
      <c r="E171" s="43">
        <v>0</v>
      </c>
      <c r="F171" s="43">
        <v>152</v>
      </c>
      <c r="G171" s="44">
        <v>0</v>
      </c>
      <c r="H171" s="44">
        <v>0</v>
      </c>
      <c r="I171" s="44">
        <v>0</v>
      </c>
      <c r="J171" s="44">
        <v>152</v>
      </c>
      <c r="K171" s="44">
        <f t="shared" si="50"/>
        <v>152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569</v>
      </c>
      <c r="H172" s="44">
        <v>54</v>
      </c>
      <c r="I172" s="44">
        <v>0</v>
      </c>
      <c r="J172" s="44">
        <v>623</v>
      </c>
      <c r="K172" s="44">
        <f t="shared" si="50"/>
        <v>623</v>
      </c>
      <c r="L172" s="98"/>
    </row>
    <row r="173" spans="1:12" ht="15" x14ac:dyDescent="0.25">
      <c r="A173" s="118"/>
      <c r="B173" s="107"/>
      <c r="C173" s="117"/>
      <c r="D173" s="42"/>
      <c r="E173" s="40"/>
      <c r="F173" s="40"/>
      <c r="G173" s="41"/>
      <c r="H173" s="41"/>
      <c r="I173" s="41"/>
      <c r="J173" s="41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9">
        <f t="shared" ref="D174:E174" si="51">SUM(D175:D178)</f>
        <v>14487</v>
      </c>
      <c r="E174" s="59">
        <f t="shared" si="51"/>
        <v>1888</v>
      </c>
      <c r="F174" s="59">
        <f t="shared" ref="F174:H174" si="52">SUM(F175:F178)</f>
        <v>11103</v>
      </c>
      <c r="G174" s="59">
        <f t="shared" si="52"/>
        <v>3667</v>
      </c>
      <c r="H174" s="59">
        <f t="shared" si="52"/>
        <v>195</v>
      </c>
      <c r="I174" s="59">
        <f>SUM(I175:I178)</f>
        <v>32</v>
      </c>
      <c r="J174" s="59">
        <f>SUM(J175:J178)</f>
        <v>14997</v>
      </c>
      <c r="K174" s="115">
        <v>0</v>
      </c>
      <c r="L174" s="98"/>
    </row>
    <row r="175" spans="1:12" ht="15" x14ac:dyDescent="0.25">
      <c r="A175" s="118"/>
      <c r="B175" s="107"/>
      <c r="C175" s="117" t="s">
        <v>338</v>
      </c>
      <c r="D175" s="45">
        <v>4723</v>
      </c>
      <c r="E175" s="43">
        <v>549</v>
      </c>
      <c r="F175" s="43">
        <v>0</v>
      </c>
      <c r="G175" s="44">
        <v>532</v>
      </c>
      <c r="H175" s="44">
        <v>11</v>
      </c>
      <c r="I175" s="44">
        <v>2</v>
      </c>
      <c r="J175" s="44">
        <v>545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3580</v>
      </c>
      <c r="E176" s="43">
        <v>1274</v>
      </c>
      <c r="F176" s="43">
        <v>4854</v>
      </c>
      <c r="G176" s="44">
        <v>0</v>
      </c>
      <c r="H176" s="44">
        <v>184</v>
      </c>
      <c r="I176" s="44">
        <v>30</v>
      </c>
      <c r="J176" s="44">
        <v>5068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6097</v>
      </c>
      <c r="E177" s="43">
        <v>65</v>
      </c>
      <c r="F177" s="43">
        <v>6162</v>
      </c>
      <c r="G177" s="44">
        <v>3135</v>
      </c>
      <c r="H177" s="44">
        <v>0</v>
      </c>
      <c r="I177" s="44">
        <v>0</v>
      </c>
      <c r="J177" s="44">
        <v>9297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87</v>
      </c>
      <c r="E178" s="43">
        <v>0</v>
      </c>
      <c r="F178" s="43">
        <v>87</v>
      </c>
      <c r="G178" s="44">
        <v>0</v>
      </c>
      <c r="H178" s="44">
        <v>0</v>
      </c>
      <c r="I178" s="44">
        <v>0</v>
      </c>
      <c r="J178" s="44">
        <v>87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8"/>
      <c r="F179" s="148"/>
      <c r="G179" s="148"/>
      <c r="H179" s="148"/>
      <c r="I179" s="148"/>
      <c r="J179" s="148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53">SUM(D181:D187)</f>
        <v>9591</v>
      </c>
      <c r="E180" s="58">
        <f t="shared" si="53"/>
        <v>5255</v>
      </c>
      <c r="F180" s="59">
        <f t="shared" ref="F180:H180" si="54">SUM(F181:F187)</f>
        <v>14846</v>
      </c>
      <c r="G180" s="59">
        <f t="shared" si="54"/>
        <v>20188</v>
      </c>
      <c r="H180" s="59">
        <f t="shared" si="54"/>
        <v>15538</v>
      </c>
      <c r="I180" s="59">
        <f>SUM(I181:I187)</f>
        <v>387</v>
      </c>
      <c r="J180" s="59">
        <f>SUM(J181:J187)</f>
        <v>50959</v>
      </c>
      <c r="K180" s="59">
        <f>J180</f>
        <v>50959</v>
      </c>
      <c r="L180" s="98"/>
    </row>
    <row r="181" spans="1:12" ht="15" x14ac:dyDescent="0.25">
      <c r="A181" s="131"/>
      <c r="B181" s="107"/>
      <c r="C181" s="117" t="s">
        <v>277</v>
      </c>
      <c r="D181" s="45">
        <v>9021</v>
      </c>
      <c r="E181" s="43">
        <v>2541</v>
      </c>
      <c r="F181" s="43">
        <v>11562</v>
      </c>
      <c r="G181" s="44">
        <v>14728</v>
      </c>
      <c r="H181" s="44">
        <v>15271</v>
      </c>
      <c r="I181" s="44">
        <v>360</v>
      </c>
      <c r="J181" s="44">
        <v>41921</v>
      </c>
      <c r="K181" s="44">
        <f>J181</f>
        <v>41921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1176</v>
      </c>
      <c r="F182" s="43">
        <v>1176</v>
      </c>
      <c r="G182" s="44">
        <v>47</v>
      </c>
      <c r="H182" s="44">
        <v>212</v>
      </c>
      <c r="I182" s="44">
        <v>0</v>
      </c>
      <c r="J182" s="44">
        <v>1435</v>
      </c>
      <c r="K182" s="44">
        <f t="shared" ref="K182:K187" si="55">J182</f>
        <v>1435</v>
      </c>
      <c r="L182" s="98"/>
    </row>
    <row r="183" spans="1:12" ht="15" x14ac:dyDescent="0.25">
      <c r="A183" s="105"/>
      <c r="B183" s="107"/>
      <c r="C183" s="117" t="s">
        <v>279</v>
      </c>
      <c r="D183" s="45">
        <v>-5</v>
      </c>
      <c r="E183" s="43">
        <v>-64</v>
      </c>
      <c r="F183" s="43">
        <v>-69</v>
      </c>
      <c r="G183" s="44">
        <v>-245</v>
      </c>
      <c r="H183" s="44">
        <v>-253</v>
      </c>
      <c r="I183" s="44">
        <v>-3</v>
      </c>
      <c r="J183" s="44">
        <v>-570</v>
      </c>
      <c r="K183" s="44">
        <f t="shared" si="55"/>
        <v>-570</v>
      </c>
      <c r="L183" s="98"/>
    </row>
    <row r="184" spans="1:12" ht="15" x14ac:dyDescent="0.25">
      <c r="A184" s="116"/>
      <c r="B184" s="107"/>
      <c r="C184" s="117" t="s">
        <v>280</v>
      </c>
      <c r="D184" s="45">
        <v>421</v>
      </c>
      <c r="E184" s="43">
        <v>139</v>
      </c>
      <c r="F184" s="43">
        <v>560</v>
      </c>
      <c r="G184" s="44">
        <v>499</v>
      </c>
      <c r="H184" s="44">
        <v>201</v>
      </c>
      <c r="I184" s="44">
        <v>28</v>
      </c>
      <c r="J184" s="44">
        <v>1288</v>
      </c>
      <c r="K184" s="44">
        <f t="shared" si="55"/>
        <v>1288</v>
      </c>
      <c r="L184" s="98"/>
    </row>
    <row r="185" spans="1:12" ht="15" x14ac:dyDescent="0.25">
      <c r="A185" s="116"/>
      <c r="B185" s="107"/>
      <c r="C185" s="117" t="s">
        <v>281</v>
      </c>
      <c r="D185" s="45">
        <v>128</v>
      </c>
      <c r="E185" s="43">
        <v>1451</v>
      </c>
      <c r="F185" s="43">
        <v>1579</v>
      </c>
      <c r="G185" s="44">
        <v>5064</v>
      </c>
      <c r="H185" s="44">
        <v>43</v>
      </c>
      <c r="I185" s="44">
        <v>0</v>
      </c>
      <c r="J185" s="44">
        <v>6686</v>
      </c>
      <c r="K185" s="44">
        <f t="shared" si="55"/>
        <v>6686</v>
      </c>
      <c r="L185" s="98"/>
    </row>
    <row r="186" spans="1:12" ht="15" x14ac:dyDescent="0.25">
      <c r="A186" s="120"/>
      <c r="B186" s="107"/>
      <c r="C186" s="117" t="s">
        <v>325</v>
      </c>
      <c r="D186" s="45">
        <v>26</v>
      </c>
      <c r="E186" s="43">
        <v>12</v>
      </c>
      <c r="F186" s="43">
        <v>38</v>
      </c>
      <c r="G186" s="44">
        <v>95</v>
      </c>
      <c r="H186" s="44">
        <v>68</v>
      </c>
      <c r="I186" s="44">
        <v>2</v>
      </c>
      <c r="J186" s="44">
        <v>203</v>
      </c>
      <c r="K186" s="44">
        <f t="shared" si="55"/>
        <v>203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-4</v>
      </c>
      <c r="I187" s="44">
        <v>0</v>
      </c>
      <c r="J187" s="44">
        <v>-4</v>
      </c>
      <c r="K187" s="44">
        <f t="shared" si="55"/>
        <v>-4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-31</v>
      </c>
      <c r="F189" s="58">
        <v>-31</v>
      </c>
      <c r="G189" s="59">
        <v>0</v>
      </c>
      <c r="H189" s="59">
        <v>0</v>
      </c>
      <c r="I189" s="59">
        <v>0</v>
      </c>
      <c r="J189" s="59">
        <v>-31</v>
      </c>
      <c r="K189" s="59">
        <f>J189</f>
        <v>-31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398</v>
      </c>
      <c r="C191" s="138" t="s">
        <v>393</v>
      </c>
      <c r="D191" s="57">
        <v>13</v>
      </c>
      <c r="E191" s="58">
        <v>5</v>
      </c>
      <c r="F191" s="58">
        <v>18</v>
      </c>
      <c r="G191" s="59">
        <v>0</v>
      </c>
      <c r="H191" s="59">
        <v>0</v>
      </c>
      <c r="I191" s="59">
        <v>0</v>
      </c>
      <c r="J191" s="59">
        <v>18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9">
        <f t="shared" ref="D193:E193" si="56">SUM(D194:D197)</f>
        <v>520</v>
      </c>
      <c r="E193" s="59">
        <f t="shared" si="56"/>
        <v>32</v>
      </c>
      <c r="F193" s="59">
        <f t="shared" ref="F193:H193" si="57">SUM(F194:F197)</f>
        <v>552</v>
      </c>
      <c r="G193" s="59">
        <f t="shared" si="57"/>
        <v>360</v>
      </c>
      <c r="H193" s="59">
        <f t="shared" si="57"/>
        <v>392</v>
      </c>
      <c r="I193" s="59">
        <f>SUM(I194:I197)</f>
        <v>-3</v>
      </c>
      <c r="J193" s="59">
        <f>SUM(J194:J197)</f>
        <v>1301</v>
      </c>
      <c r="K193" s="59">
        <f>J193</f>
        <v>1301</v>
      </c>
      <c r="L193" s="98"/>
    </row>
    <row r="194" spans="2:12" ht="14.25" x14ac:dyDescent="0.2">
      <c r="B194" s="109"/>
      <c r="C194" s="117" t="s">
        <v>286</v>
      </c>
      <c r="D194" s="45">
        <v>442</v>
      </c>
      <c r="E194" s="43">
        <v>73</v>
      </c>
      <c r="F194" s="43">
        <v>515</v>
      </c>
      <c r="G194" s="44">
        <v>366</v>
      </c>
      <c r="H194" s="44">
        <v>972</v>
      </c>
      <c r="I194" s="44">
        <v>1</v>
      </c>
      <c r="J194" s="44">
        <v>1854</v>
      </c>
      <c r="K194" s="44">
        <f>J194</f>
        <v>1854</v>
      </c>
      <c r="L194" s="98"/>
    </row>
    <row r="195" spans="2:12" ht="14.25" x14ac:dyDescent="0.2">
      <c r="B195" s="109"/>
      <c r="C195" s="121" t="s">
        <v>287</v>
      </c>
      <c r="D195" s="45">
        <v>-6</v>
      </c>
      <c r="E195" s="43">
        <v>-41</v>
      </c>
      <c r="F195" s="43">
        <v>-47</v>
      </c>
      <c r="G195" s="44">
        <v>-6</v>
      </c>
      <c r="H195" s="44">
        <v>-580</v>
      </c>
      <c r="I195" s="44">
        <v>-4</v>
      </c>
      <c r="J195" s="44">
        <v>-637</v>
      </c>
      <c r="K195" s="44">
        <f t="shared" ref="K195:K197" si="58">J195</f>
        <v>-637</v>
      </c>
      <c r="L195" s="98"/>
    </row>
    <row r="196" spans="2:12" ht="14.25" x14ac:dyDescent="0.2">
      <c r="B196" s="109"/>
      <c r="C196" s="117" t="s">
        <v>288</v>
      </c>
      <c r="D196" s="45">
        <v>84</v>
      </c>
      <c r="E196" s="43">
        <v>0</v>
      </c>
      <c r="F196" s="43">
        <v>84</v>
      </c>
      <c r="G196" s="44">
        <v>0</v>
      </c>
      <c r="H196" s="44">
        <v>0</v>
      </c>
      <c r="I196" s="44">
        <v>0</v>
      </c>
      <c r="J196" s="44">
        <v>84</v>
      </c>
      <c r="K196" s="44">
        <f t="shared" si="58"/>
        <v>84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58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532" priority="8" stopIfTrue="1" operator="notEqual">
      <formula>SUM(D32:D36)</formula>
    </cfRule>
  </conditionalFormatting>
  <conditionalFormatting sqref="D11:K11">
    <cfRule type="cellIs" dxfId="531" priority="5" stopIfTrue="1" operator="notEqual">
      <formula>D12+#REF!+D13+D14</formula>
    </cfRule>
  </conditionalFormatting>
  <conditionalFormatting sqref="D16:K16">
    <cfRule type="cellIs" dxfId="530" priority="3" stopIfTrue="1" operator="notEqual">
      <formula>D17+D20</formula>
    </cfRule>
  </conditionalFormatting>
  <conditionalFormatting sqref="D38:K38">
    <cfRule type="cellIs" dxfId="529" priority="1" stopIfTrue="1" operator="notEqual">
      <formula>SUM(D40:D44)</formula>
    </cfRule>
  </conditionalFormatting>
  <conditionalFormatting sqref="D48:K48">
    <cfRule type="cellIs" dxfId="528" priority="15" stopIfTrue="1" operator="notEqual">
      <formula>SUM(D49:D53)</formula>
    </cfRule>
  </conditionalFormatting>
  <conditionalFormatting sqref="D59:K59">
    <cfRule type="cellIs" dxfId="527" priority="21" stopIfTrue="1" operator="notEqual">
      <formula>D61+D68+D70</formula>
    </cfRule>
  </conditionalFormatting>
  <conditionalFormatting sqref="D91:K91">
    <cfRule type="cellIs" dxfId="526" priority="16" stopIfTrue="1" operator="notEqual">
      <formula>D92+D93+D94+D95+D96</formula>
    </cfRule>
  </conditionalFormatting>
  <conditionalFormatting sqref="D98:K98">
    <cfRule type="cellIs" dxfId="525" priority="14" stopIfTrue="1" operator="notEqual">
      <formula>SUM(D99:D104)</formula>
    </cfRule>
  </conditionalFormatting>
  <conditionalFormatting sqref="D106:K106">
    <cfRule type="cellIs" dxfId="524" priority="10" stopIfTrue="1" operator="notEqual">
      <formula>D107+D108+D109+D110+D111</formula>
    </cfRule>
  </conditionalFormatting>
  <conditionalFormatting sqref="D113:K113">
    <cfRule type="cellIs" dxfId="523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522" priority="7" stopIfTrue="1" operator="notEqual">
      <formula>SUM(D116:D119)</formula>
    </cfRule>
  </conditionalFormatting>
  <conditionalFormatting sqref="D143:K143">
    <cfRule type="cellIs" dxfId="521" priority="6" stopIfTrue="1" operator="notEqual">
      <formula>SUM(D144:D148)</formula>
    </cfRule>
  </conditionalFormatting>
  <conditionalFormatting sqref="D152:K152">
    <cfRule type="cellIs" dxfId="520" priority="9" stopIfTrue="1" operator="notEqual">
      <formula>SUM(D153:D162)</formula>
    </cfRule>
  </conditionalFormatting>
  <conditionalFormatting sqref="D164:K164">
    <cfRule type="cellIs" dxfId="519" priority="19" stopIfTrue="1" operator="notEqual">
      <formula>SUM(D165:D172)</formula>
    </cfRule>
  </conditionalFormatting>
  <conditionalFormatting sqref="D180:K180">
    <cfRule type="cellIs" dxfId="518" priority="18" stopIfTrue="1" operator="notEqual">
      <formula>SUM(D181:D187)</formula>
    </cfRule>
  </conditionalFormatting>
  <conditionalFormatting sqref="D189:K191">
    <cfRule type="cellIs" dxfId="517" priority="22" stopIfTrue="1" operator="notEqual">
      <formula>#REF!+#REF!</formula>
    </cfRule>
  </conditionalFormatting>
  <conditionalFormatting sqref="D193:K193">
    <cfRule type="cellIs" dxfId="516" priority="11" stopIfTrue="1" operator="notEqual">
      <formula>D194+D195+D196+D197</formula>
    </cfRule>
  </conditionalFormatting>
  <conditionalFormatting sqref="J28:K28">
    <cfRule type="cellIs" dxfId="515" priority="4" stopIfTrue="1" operator="notEqual">
      <formula>J30+J38</formula>
    </cfRule>
  </conditionalFormatting>
  <conditionalFormatting sqref="K30">
    <cfRule type="cellIs" dxfId="514" priority="2" stopIfTrue="1" operator="notEqual">
      <formula>SUM(K32:K36)</formula>
    </cfRule>
  </conditionalFormatting>
  <hyperlinks>
    <hyperlink ref="K5" location="Índice!A1" display="índice" xr:uid="{00000000-0004-0000-0100-000000000000}"/>
  </hyperlinks>
  <printOptions horizontalCentered="1"/>
  <pageMargins left="0.19685039370078741" right="0.19685039370078741" top="0.19685039370078741" bottom="0.19685039370078741" header="0" footer="0"/>
  <pageSetup paperSize="9" scale="60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378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5086</v>
      </c>
      <c r="E11" s="58">
        <f t="shared" si="0"/>
        <v>4764</v>
      </c>
      <c r="F11" s="58">
        <f t="shared" ref="F11:H11" si="1">SUM(F12:F14)</f>
        <v>9850</v>
      </c>
      <c r="G11" s="59">
        <f t="shared" si="1"/>
        <v>30446</v>
      </c>
      <c r="H11" s="59">
        <f t="shared" si="1"/>
        <v>22976</v>
      </c>
      <c r="I11" s="59">
        <f>SUM(I12:I14)</f>
        <v>1144</v>
      </c>
      <c r="J11" s="59">
        <f>SUM(F11:I11)</f>
        <v>64416</v>
      </c>
      <c r="K11" s="59">
        <f t="shared" ref="K11:K44" si="2">J11</f>
        <v>64416</v>
      </c>
      <c r="L11" s="98"/>
    </row>
    <row r="12" spans="1:12" ht="15" x14ac:dyDescent="0.25">
      <c r="A12" s="116"/>
      <c r="B12" s="107"/>
      <c r="C12" s="117" t="s">
        <v>168</v>
      </c>
      <c r="D12" s="45">
        <v>4507</v>
      </c>
      <c r="E12" s="43">
        <v>2570</v>
      </c>
      <c r="F12" s="43">
        <v>7077</v>
      </c>
      <c r="G12" s="44">
        <v>27000</v>
      </c>
      <c r="H12" s="44">
        <v>21699</v>
      </c>
      <c r="I12" s="44">
        <v>980</v>
      </c>
      <c r="J12" s="44">
        <v>56756</v>
      </c>
      <c r="K12" s="44">
        <f t="shared" si="2"/>
        <v>56756</v>
      </c>
      <c r="L12" s="98"/>
    </row>
    <row r="13" spans="1:12" ht="15" x14ac:dyDescent="0.25">
      <c r="A13" s="118"/>
      <c r="B13" s="107"/>
      <c r="C13" s="117" t="s">
        <v>169</v>
      </c>
      <c r="D13" s="45">
        <v>289</v>
      </c>
      <c r="E13" s="43">
        <v>0</v>
      </c>
      <c r="F13" s="43">
        <v>289</v>
      </c>
      <c r="G13" s="44">
        <v>423</v>
      </c>
      <c r="H13" s="44">
        <v>225</v>
      </c>
      <c r="I13" s="44">
        <v>132</v>
      </c>
      <c r="J13" s="44">
        <v>1069</v>
      </c>
      <c r="K13" s="44">
        <f t="shared" si="2"/>
        <v>1069</v>
      </c>
      <c r="L13" s="98"/>
    </row>
    <row r="14" spans="1:12" ht="15" x14ac:dyDescent="0.25">
      <c r="A14" s="118"/>
      <c r="B14" s="107"/>
      <c r="C14" s="117" t="s">
        <v>170</v>
      </c>
      <c r="D14" s="45">
        <v>290</v>
      </c>
      <c r="E14" s="43">
        <v>2194</v>
      </c>
      <c r="F14" s="43">
        <v>2484</v>
      </c>
      <c r="G14" s="44">
        <v>3023</v>
      </c>
      <c r="H14" s="44">
        <v>1052</v>
      </c>
      <c r="I14" s="44">
        <v>32</v>
      </c>
      <c r="J14" s="44">
        <v>6591</v>
      </c>
      <c r="K14" s="44">
        <f t="shared" si="2"/>
        <v>6591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19124</v>
      </c>
      <c r="E16" s="58">
        <f t="shared" si="3"/>
        <v>5970</v>
      </c>
      <c r="F16" s="58">
        <f t="shared" si="3"/>
        <v>25094</v>
      </c>
      <c r="G16" s="59">
        <f t="shared" si="3"/>
        <v>82083</v>
      </c>
      <c r="H16" s="59">
        <f t="shared" si="3"/>
        <v>24982</v>
      </c>
      <c r="I16" s="59">
        <f>+I17+I20</f>
        <v>2610</v>
      </c>
      <c r="J16" s="59">
        <f t="shared" ref="J16" si="4">SUM(F16:I16)</f>
        <v>134769</v>
      </c>
      <c r="K16" s="59">
        <f t="shared" si="2"/>
        <v>134769</v>
      </c>
      <c r="L16" s="98"/>
    </row>
    <row r="17" spans="1:12" ht="14.25" x14ac:dyDescent="0.2">
      <c r="A17" s="120"/>
      <c r="B17" s="109"/>
      <c r="C17" s="121" t="s">
        <v>172</v>
      </c>
      <c r="D17" s="45">
        <v>14559</v>
      </c>
      <c r="E17" s="43">
        <v>5039</v>
      </c>
      <c r="F17" s="43">
        <v>19598</v>
      </c>
      <c r="G17" s="44">
        <v>64043</v>
      </c>
      <c r="H17" s="44">
        <v>19055</v>
      </c>
      <c r="I17" s="44">
        <v>2069</v>
      </c>
      <c r="J17" s="44">
        <v>104765</v>
      </c>
      <c r="K17" s="44">
        <f t="shared" si="2"/>
        <v>104765</v>
      </c>
      <c r="L17" s="98"/>
    </row>
    <row r="18" spans="1:12" ht="15" x14ac:dyDescent="0.25">
      <c r="A18" s="122"/>
      <c r="B18" s="107"/>
      <c r="C18" s="117" t="s">
        <v>173</v>
      </c>
      <c r="D18" s="45">
        <v>146</v>
      </c>
      <c r="E18" s="43">
        <v>17</v>
      </c>
      <c r="F18" s="43">
        <v>163</v>
      </c>
      <c r="G18" s="44">
        <v>56</v>
      </c>
      <c r="H18" s="44">
        <v>3</v>
      </c>
      <c r="I18" s="44">
        <v>30</v>
      </c>
      <c r="J18" s="44">
        <v>252</v>
      </c>
      <c r="K18" s="44">
        <f t="shared" si="2"/>
        <v>252</v>
      </c>
      <c r="L18" s="98"/>
    </row>
    <row r="19" spans="1:12" ht="15" x14ac:dyDescent="0.25">
      <c r="A19" s="120"/>
      <c r="B19" s="107"/>
      <c r="C19" s="117" t="s">
        <v>174</v>
      </c>
      <c r="D19" s="45">
        <v>14413</v>
      </c>
      <c r="E19" s="43">
        <v>5022</v>
      </c>
      <c r="F19" s="43">
        <v>19435</v>
      </c>
      <c r="G19" s="44">
        <v>63987</v>
      </c>
      <c r="H19" s="44">
        <v>19052</v>
      </c>
      <c r="I19" s="44">
        <v>2039</v>
      </c>
      <c r="J19" s="44">
        <v>104513</v>
      </c>
      <c r="K19" s="44">
        <f t="shared" si="2"/>
        <v>104513</v>
      </c>
      <c r="L19" s="98"/>
    </row>
    <row r="20" spans="1:12" ht="14.25" x14ac:dyDescent="0.2">
      <c r="A20" s="120"/>
      <c r="B20" s="109"/>
      <c r="C20" s="121" t="s">
        <v>175</v>
      </c>
      <c r="D20" s="45">
        <v>4565</v>
      </c>
      <c r="E20" s="43">
        <v>931</v>
      </c>
      <c r="F20" s="43">
        <v>5496</v>
      </c>
      <c r="G20" s="44">
        <v>18040</v>
      </c>
      <c r="H20" s="44">
        <v>5927</v>
      </c>
      <c r="I20" s="44">
        <v>541</v>
      </c>
      <c r="J20" s="44">
        <v>30004</v>
      </c>
      <c r="K20" s="44">
        <f t="shared" si="2"/>
        <v>30004</v>
      </c>
      <c r="L20" s="98"/>
    </row>
    <row r="21" spans="1:12" ht="14.25" x14ac:dyDescent="0.2">
      <c r="A21" s="116"/>
      <c r="B21" s="109"/>
      <c r="C21" s="117" t="s">
        <v>176</v>
      </c>
      <c r="D21" s="45">
        <v>1803</v>
      </c>
      <c r="E21" s="43">
        <v>904</v>
      </c>
      <c r="F21" s="43">
        <v>2707</v>
      </c>
      <c r="G21" s="44">
        <v>14013</v>
      </c>
      <c r="H21" s="44">
        <v>5625</v>
      </c>
      <c r="I21" s="44">
        <v>517</v>
      </c>
      <c r="J21" s="44">
        <v>22862</v>
      </c>
      <c r="K21" s="44">
        <f t="shared" si="2"/>
        <v>22862</v>
      </c>
      <c r="L21" s="98"/>
    </row>
    <row r="22" spans="1:12" ht="14.25" x14ac:dyDescent="0.2">
      <c r="B22" s="109"/>
      <c r="C22" s="108" t="s">
        <v>177</v>
      </c>
      <c r="D22" s="45">
        <v>757</v>
      </c>
      <c r="E22" s="43">
        <v>904</v>
      </c>
      <c r="F22" s="43">
        <v>1661</v>
      </c>
      <c r="G22" s="44">
        <v>14013</v>
      </c>
      <c r="H22" s="44">
        <v>5509</v>
      </c>
      <c r="I22" s="44">
        <v>505</v>
      </c>
      <c r="J22" s="44">
        <v>21688</v>
      </c>
      <c r="K22" s="44">
        <f t="shared" si="2"/>
        <v>21688</v>
      </c>
      <c r="L22" s="98"/>
    </row>
    <row r="23" spans="1:12" ht="14.25" x14ac:dyDescent="0.2">
      <c r="B23" s="109"/>
      <c r="C23" s="108" t="s">
        <v>178</v>
      </c>
      <c r="D23" s="45">
        <v>1046</v>
      </c>
      <c r="E23" s="43">
        <v>0</v>
      </c>
      <c r="F23" s="43">
        <v>1046</v>
      </c>
      <c r="G23" s="44">
        <v>0</v>
      </c>
      <c r="H23" s="44">
        <v>116</v>
      </c>
      <c r="I23" s="44">
        <v>12</v>
      </c>
      <c r="J23" s="44">
        <v>1174</v>
      </c>
      <c r="K23" s="44">
        <f t="shared" si="2"/>
        <v>1174</v>
      </c>
      <c r="L23" s="98"/>
    </row>
    <row r="24" spans="1:12" ht="14.25" x14ac:dyDescent="0.2">
      <c r="A24" s="105"/>
      <c r="B24" s="109"/>
      <c r="C24" s="117" t="s">
        <v>179</v>
      </c>
      <c r="D24" s="45">
        <v>2762</v>
      </c>
      <c r="E24" s="43">
        <v>27</v>
      </c>
      <c r="F24" s="43">
        <v>2789</v>
      </c>
      <c r="G24" s="44">
        <v>4027</v>
      </c>
      <c r="H24" s="44">
        <v>302</v>
      </c>
      <c r="I24" s="44">
        <v>24</v>
      </c>
      <c r="J24" s="44">
        <v>7142</v>
      </c>
      <c r="K24" s="44">
        <f t="shared" si="2"/>
        <v>7142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40</v>
      </c>
      <c r="E26" s="58">
        <v>179</v>
      </c>
      <c r="F26" s="58">
        <v>219</v>
      </c>
      <c r="G26" s="59">
        <v>344</v>
      </c>
      <c r="H26" s="59">
        <v>40</v>
      </c>
      <c r="I26" s="59">
        <v>24</v>
      </c>
      <c r="J26" s="59">
        <v>627</v>
      </c>
      <c r="K26" s="59">
        <f t="shared" si="2"/>
        <v>627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4809</v>
      </c>
      <c r="E28" s="58">
        <v>499</v>
      </c>
      <c r="F28" s="58">
        <v>5308</v>
      </c>
      <c r="G28" s="59">
        <v>3570</v>
      </c>
      <c r="H28" s="59">
        <v>1210</v>
      </c>
      <c r="I28" s="59">
        <v>2611</v>
      </c>
      <c r="J28" s="59">
        <v>12699</v>
      </c>
      <c r="K28" s="59">
        <f t="shared" si="2"/>
        <v>12699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4218</v>
      </c>
      <c r="E30" s="46">
        <f t="shared" si="5"/>
        <v>13</v>
      </c>
      <c r="F30" s="46">
        <f t="shared" si="5"/>
        <v>4231</v>
      </c>
      <c r="G30" s="47">
        <f t="shared" si="5"/>
        <v>2157</v>
      </c>
      <c r="H30" s="47">
        <f t="shared" si="5"/>
        <v>1147</v>
      </c>
      <c r="I30" s="47">
        <f t="shared" si="5"/>
        <v>0</v>
      </c>
      <c r="J30" s="47">
        <f>SUM(J32:J36)</f>
        <v>7535</v>
      </c>
      <c r="K30" s="47">
        <f t="shared" si="2"/>
        <v>7535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555</v>
      </c>
      <c r="E32" s="43">
        <v>6</v>
      </c>
      <c r="F32" s="43">
        <v>561</v>
      </c>
      <c r="G32" s="44">
        <v>117</v>
      </c>
      <c r="H32" s="44">
        <v>6</v>
      </c>
      <c r="I32" s="44">
        <v>0</v>
      </c>
      <c r="J32" s="44">
        <v>684</v>
      </c>
      <c r="K32" s="44">
        <f t="shared" si="2"/>
        <v>684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843</v>
      </c>
      <c r="H33" s="44">
        <v>12</v>
      </c>
      <c r="I33" s="44">
        <v>0</v>
      </c>
      <c r="J33" s="44">
        <v>855</v>
      </c>
      <c r="K33" s="44">
        <f t="shared" si="2"/>
        <v>855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215</v>
      </c>
      <c r="H34" s="44">
        <v>499</v>
      </c>
      <c r="I34" s="44">
        <v>0</v>
      </c>
      <c r="J34" s="44">
        <v>714</v>
      </c>
      <c r="K34" s="44">
        <f t="shared" si="2"/>
        <v>714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3</v>
      </c>
      <c r="H35" s="44">
        <v>0</v>
      </c>
      <c r="I35" s="44">
        <v>0</v>
      </c>
      <c r="J35" s="44">
        <v>3</v>
      </c>
      <c r="K35" s="44">
        <f t="shared" si="2"/>
        <v>3</v>
      </c>
      <c r="L35" s="98"/>
    </row>
    <row r="36" spans="1:12" ht="15" x14ac:dyDescent="0.25">
      <c r="A36" s="118"/>
      <c r="B36" s="107"/>
      <c r="C36" s="121" t="s">
        <v>187</v>
      </c>
      <c r="D36" s="45">
        <v>3663</v>
      </c>
      <c r="E36" s="43">
        <v>7</v>
      </c>
      <c r="F36" s="43">
        <v>3670</v>
      </c>
      <c r="G36" s="44">
        <v>979</v>
      </c>
      <c r="H36" s="44">
        <v>630</v>
      </c>
      <c r="I36" s="44">
        <v>0</v>
      </c>
      <c r="J36" s="44">
        <v>5279</v>
      </c>
      <c r="K36" s="44">
        <f t="shared" si="2"/>
        <v>5279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591</v>
      </c>
      <c r="E38" s="46">
        <f t="shared" si="6"/>
        <v>486</v>
      </c>
      <c r="F38" s="46">
        <f t="shared" si="6"/>
        <v>1077</v>
      </c>
      <c r="G38" s="47">
        <f t="shared" si="6"/>
        <v>1413</v>
      </c>
      <c r="H38" s="47">
        <f t="shared" si="6"/>
        <v>63</v>
      </c>
      <c r="I38" s="47">
        <f t="shared" si="6"/>
        <v>2611</v>
      </c>
      <c r="J38" s="47">
        <f>SUM(J40:J44)</f>
        <v>5164</v>
      </c>
      <c r="K38" s="47">
        <f t="shared" si="2"/>
        <v>5164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122</v>
      </c>
      <c r="E40" s="43">
        <v>0</v>
      </c>
      <c r="F40" s="43">
        <v>122</v>
      </c>
      <c r="G40" s="44">
        <v>0</v>
      </c>
      <c r="H40" s="44">
        <v>1</v>
      </c>
      <c r="I40" s="44">
        <v>0</v>
      </c>
      <c r="J40" s="44">
        <v>123</v>
      </c>
      <c r="K40" s="44">
        <f t="shared" si="2"/>
        <v>123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4</v>
      </c>
      <c r="H41" s="44">
        <v>1</v>
      </c>
      <c r="I41" s="44">
        <v>0</v>
      </c>
      <c r="J41" s="44">
        <v>5</v>
      </c>
      <c r="K41" s="44">
        <f t="shared" si="2"/>
        <v>5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10</v>
      </c>
      <c r="I42" s="44">
        <v>0</v>
      </c>
      <c r="J42" s="44">
        <v>10</v>
      </c>
      <c r="K42" s="44">
        <f t="shared" si="2"/>
        <v>10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1</v>
      </c>
      <c r="H43" s="44">
        <v>0</v>
      </c>
      <c r="I43" s="44">
        <v>0</v>
      </c>
      <c r="J43" s="44">
        <v>1</v>
      </c>
      <c r="K43" s="44">
        <f t="shared" si="2"/>
        <v>1</v>
      </c>
      <c r="L43" s="98"/>
    </row>
    <row r="44" spans="1:12" ht="14.25" x14ac:dyDescent="0.2">
      <c r="B44" s="109"/>
      <c r="C44" s="121" t="s">
        <v>187</v>
      </c>
      <c r="D44" s="45">
        <v>469</v>
      </c>
      <c r="E44" s="43">
        <v>486</v>
      </c>
      <c r="F44" s="43">
        <v>955</v>
      </c>
      <c r="G44" s="44">
        <v>1408</v>
      </c>
      <c r="H44" s="44">
        <v>51</v>
      </c>
      <c r="I44" s="44">
        <v>2611</v>
      </c>
      <c r="J44" s="44">
        <v>5025</v>
      </c>
      <c r="K44" s="44">
        <f t="shared" si="2"/>
        <v>5025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24956</v>
      </c>
      <c r="E46" s="58">
        <v>351</v>
      </c>
      <c r="F46" s="58">
        <v>24908</v>
      </c>
      <c r="G46" s="59">
        <v>4299</v>
      </c>
      <c r="H46" s="59">
        <v>583</v>
      </c>
      <c r="I46" s="59">
        <v>0</v>
      </c>
      <c r="J46" s="59">
        <v>28242</v>
      </c>
      <c r="K46" s="59">
        <f>K48+K55</f>
        <v>28242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24948</v>
      </c>
      <c r="E48" s="58">
        <f t="shared" si="7"/>
        <v>351</v>
      </c>
      <c r="F48" s="58">
        <f t="shared" si="7"/>
        <v>24900</v>
      </c>
      <c r="G48" s="59">
        <f t="shared" si="7"/>
        <v>4299</v>
      </c>
      <c r="H48" s="59">
        <f t="shared" si="7"/>
        <v>580</v>
      </c>
      <c r="I48" s="59">
        <f t="shared" si="7"/>
        <v>0</v>
      </c>
      <c r="J48" s="59">
        <f>SUM(J49:J53)</f>
        <v>29779</v>
      </c>
      <c r="K48" s="59">
        <f>SUM(K49:K53)</f>
        <v>28231</v>
      </c>
      <c r="L48" s="98"/>
    </row>
    <row r="49" spans="1:12" ht="15" x14ac:dyDescent="0.25">
      <c r="A49" s="105"/>
      <c r="B49" s="107"/>
      <c r="C49" s="117" t="s">
        <v>190</v>
      </c>
      <c r="D49" s="45">
        <v>-252</v>
      </c>
      <c r="E49" s="43">
        <v>0</v>
      </c>
      <c r="F49" s="43">
        <v>-252</v>
      </c>
      <c r="G49" s="44">
        <v>0</v>
      </c>
      <c r="H49" s="44">
        <v>0</v>
      </c>
      <c r="I49" s="44">
        <v>0</v>
      </c>
      <c r="J49" s="44">
        <f>SUM(F49:I49)</f>
        <v>-252</v>
      </c>
      <c r="K49" s="44">
        <v>-252</v>
      </c>
      <c r="L49" s="98"/>
    </row>
    <row r="50" spans="1:12" ht="15" x14ac:dyDescent="0.25">
      <c r="A50" s="131"/>
      <c r="B50" s="107"/>
      <c r="C50" s="117" t="s">
        <v>191</v>
      </c>
      <c r="D50" s="45">
        <v>25075</v>
      </c>
      <c r="E50" s="43">
        <v>323</v>
      </c>
      <c r="F50" s="43">
        <v>24999</v>
      </c>
      <c r="G50" s="44">
        <v>4282</v>
      </c>
      <c r="H50" s="44">
        <v>449</v>
      </c>
      <c r="I50" s="44">
        <v>0</v>
      </c>
      <c r="J50" s="44">
        <f t="shared" ref="J50:J53" si="8">SUM(F50:I50)</f>
        <v>29730</v>
      </c>
      <c r="K50" s="44">
        <v>28182</v>
      </c>
      <c r="L50" s="98"/>
    </row>
    <row r="51" spans="1:12" ht="15" x14ac:dyDescent="0.25">
      <c r="A51" s="105"/>
      <c r="B51" s="107"/>
      <c r="C51" s="117" t="s">
        <v>192</v>
      </c>
      <c r="D51" s="45">
        <v>242</v>
      </c>
      <c r="E51" s="43">
        <v>0</v>
      </c>
      <c r="F51" s="43">
        <v>242</v>
      </c>
      <c r="G51" s="44">
        <v>329</v>
      </c>
      <c r="H51" s="44">
        <v>167</v>
      </c>
      <c r="I51" s="44">
        <v>0</v>
      </c>
      <c r="J51" s="44">
        <f t="shared" si="8"/>
        <v>738</v>
      </c>
      <c r="K51" s="44">
        <v>738</v>
      </c>
      <c r="L51" s="98"/>
    </row>
    <row r="52" spans="1:12" ht="15" x14ac:dyDescent="0.25">
      <c r="A52" s="105"/>
      <c r="B52" s="107"/>
      <c r="C52" s="117" t="s">
        <v>96</v>
      </c>
      <c r="D52" s="45">
        <v>-117</v>
      </c>
      <c r="E52" s="43">
        <v>0</v>
      </c>
      <c r="F52" s="43">
        <v>-117</v>
      </c>
      <c r="G52" s="44">
        <v>-312</v>
      </c>
      <c r="H52" s="44">
        <v>-41</v>
      </c>
      <c r="I52" s="44">
        <v>0</v>
      </c>
      <c r="J52" s="44">
        <f t="shared" si="8"/>
        <v>-470</v>
      </c>
      <c r="K52" s="44">
        <v>-470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28</v>
      </c>
      <c r="F53" s="43">
        <v>28</v>
      </c>
      <c r="G53" s="44">
        <v>0</v>
      </c>
      <c r="H53" s="44">
        <v>5</v>
      </c>
      <c r="I53" s="44">
        <v>0</v>
      </c>
      <c r="J53" s="44">
        <f t="shared" si="8"/>
        <v>33</v>
      </c>
      <c r="K53" s="44">
        <v>33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293</v>
      </c>
      <c r="F57" s="46">
        <v>293</v>
      </c>
      <c r="G57" s="47">
        <v>7</v>
      </c>
      <c r="H57" s="47">
        <v>27</v>
      </c>
      <c r="I57" s="47">
        <v>0</v>
      </c>
      <c r="J57" s="47">
        <v>327</v>
      </c>
      <c r="K57" s="47">
        <f>J57</f>
        <v>327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18219</v>
      </c>
      <c r="E59" s="58">
        <v>2273</v>
      </c>
      <c r="F59" s="58">
        <v>20492</v>
      </c>
      <c r="G59" s="59">
        <v>4107</v>
      </c>
      <c r="H59" s="59">
        <v>572</v>
      </c>
      <c r="I59" s="59">
        <v>171716</v>
      </c>
      <c r="J59" s="59">
        <v>196887</v>
      </c>
      <c r="K59" s="59">
        <f>J59</f>
        <v>196887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167456</v>
      </c>
      <c r="J61" s="47">
        <f>SUM(J62:J66)</f>
        <v>167456</v>
      </c>
      <c r="K61" s="47">
        <f t="shared" ref="K61:K66" si="10">J61</f>
        <v>167456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135690</v>
      </c>
      <c r="J62" s="44">
        <v>135690</v>
      </c>
      <c r="K62" s="44">
        <f t="shared" si="10"/>
        <v>135690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10129</v>
      </c>
      <c r="J63" s="44">
        <v>10129</v>
      </c>
      <c r="K63" s="44">
        <f t="shared" si="10"/>
        <v>10129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18875</v>
      </c>
      <c r="J64" s="44">
        <v>18875</v>
      </c>
      <c r="K64" s="44">
        <f t="shared" si="10"/>
        <v>18875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404</v>
      </c>
      <c r="J65" s="44">
        <v>404</v>
      </c>
      <c r="K65" s="44">
        <f t="shared" si="10"/>
        <v>404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2358</v>
      </c>
      <c r="J66" s="44">
        <v>2358</v>
      </c>
      <c r="K66" s="44">
        <f t="shared" si="10"/>
        <v>2358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15575</v>
      </c>
      <c r="E68" s="46">
        <v>2208</v>
      </c>
      <c r="F68" s="46">
        <v>17783</v>
      </c>
      <c r="G68" s="47">
        <v>459</v>
      </c>
      <c r="H68" s="47">
        <v>302</v>
      </c>
      <c r="I68" s="47">
        <v>24</v>
      </c>
      <c r="J68" s="47">
        <v>18568</v>
      </c>
      <c r="K68" s="47">
        <f>J68</f>
        <v>18568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2644</v>
      </c>
      <c r="E70" s="46">
        <f t="shared" si="11"/>
        <v>65</v>
      </c>
      <c r="F70" s="46">
        <f t="shared" si="11"/>
        <v>2709</v>
      </c>
      <c r="G70" s="47">
        <f t="shared" si="11"/>
        <v>3648</v>
      </c>
      <c r="H70" s="47">
        <f t="shared" si="11"/>
        <v>270</v>
      </c>
      <c r="I70" s="47">
        <f t="shared" si="11"/>
        <v>4236</v>
      </c>
      <c r="J70" s="47">
        <f>SUM(J71:J76)</f>
        <v>10863</v>
      </c>
      <c r="K70" s="47">
        <f t="shared" ref="K70:K76" si="12">J70</f>
        <v>10863</v>
      </c>
      <c r="L70" s="98"/>
    </row>
    <row r="71" spans="1:12" ht="15" x14ac:dyDescent="0.25">
      <c r="A71" s="105"/>
      <c r="B71" s="107"/>
      <c r="C71" s="108" t="s">
        <v>208</v>
      </c>
      <c r="D71" s="45">
        <v>16</v>
      </c>
      <c r="E71" s="43">
        <v>0</v>
      </c>
      <c r="F71" s="43">
        <v>16</v>
      </c>
      <c r="G71" s="44">
        <v>15</v>
      </c>
      <c r="H71" s="44">
        <v>22</v>
      </c>
      <c r="I71" s="44">
        <v>2428</v>
      </c>
      <c r="J71" s="44">
        <v>2481</v>
      </c>
      <c r="K71" s="44">
        <f t="shared" si="12"/>
        <v>2481</v>
      </c>
      <c r="L71" s="98"/>
    </row>
    <row r="72" spans="1:12" ht="15" x14ac:dyDescent="0.25">
      <c r="A72" s="105"/>
      <c r="B72" s="107"/>
      <c r="C72" s="108" t="s">
        <v>209</v>
      </c>
      <c r="D72" s="45">
        <v>125</v>
      </c>
      <c r="E72" s="43">
        <v>0</v>
      </c>
      <c r="F72" s="43">
        <v>125</v>
      </c>
      <c r="G72" s="44">
        <v>0</v>
      </c>
      <c r="H72" s="44">
        <v>0</v>
      </c>
      <c r="I72" s="44">
        <v>0</v>
      </c>
      <c r="J72" s="44">
        <v>125</v>
      </c>
      <c r="K72" s="44">
        <f t="shared" si="12"/>
        <v>125</v>
      </c>
      <c r="L72" s="98"/>
    </row>
    <row r="73" spans="1:12" ht="15" x14ac:dyDescent="0.25">
      <c r="A73" s="116"/>
      <c r="B73" s="107"/>
      <c r="C73" s="108" t="s">
        <v>210</v>
      </c>
      <c r="D73" s="45">
        <v>2381</v>
      </c>
      <c r="E73" s="43">
        <v>65</v>
      </c>
      <c r="F73" s="43">
        <v>2446</v>
      </c>
      <c r="G73" s="44">
        <v>119</v>
      </c>
      <c r="H73" s="44">
        <v>0</v>
      </c>
      <c r="I73" s="44">
        <v>1769</v>
      </c>
      <c r="J73" s="44">
        <v>4334</v>
      </c>
      <c r="K73" s="44">
        <f t="shared" si="12"/>
        <v>4334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928</v>
      </c>
      <c r="H74" s="44">
        <v>31</v>
      </c>
      <c r="I74" s="44">
        <v>34</v>
      </c>
      <c r="J74" s="44">
        <v>993</v>
      </c>
      <c r="K74" s="44">
        <f t="shared" si="12"/>
        <v>993</v>
      </c>
      <c r="L74" s="98"/>
    </row>
    <row r="75" spans="1:12" ht="15" x14ac:dyDescent="0.25">
      <c r="A75" s="120"/>
      <c r="B75" s="107"/>
      <c r="C75" s="108" t="s">
        <v>212</v>
      </c>
      <c r="D75" s="45">
        <v>34</v>
      </c>
      <c r="E75" s="43">
        <v>0</v>
      </c>
      <c r="F75" s="43">
        <v>34</v>
      </c>
      <c r="G75" s="44">
        <v>22</v>
      </c>
      <c r="H75" s="44">
        <v>2</v>
      </c>
      <c r="I75" s="44">
        <v>0</v>
      </c>
      <c r="J75" s="44">
        <v>58</v>
      </c>
      <c r="K75" s="44">
        <f t="shared" si="12"/>
        <v>58</v>
      </c>
      <c r="L75" s="98"/>
    </row>
    <row r="76" spans="1:12" ht="15" x14ac:dyDescent="0.25">
      <c r="A76" s="118"/>
      <c r="B76" s="107"/>
      <c r="C76" s="108" t="s">
        <v>205</v>
      </c>
      <c r="D76" s="45">
        <v>88</v>
      </c>
      <c r="E76" s="43">
        <v>0</v>
      </c>
      <c r="F76" s="43">
        <v>88</v>
      </c>
      <c r="G76" s="44">
        <v>2564</v>
      </c>
      <c r="H76" s="44">
        <v>215</v>
      </c>
      <c r="I76" s="44">
        <v>5</v>
      </c>
      <c r="J76" s="44">
        <v>2872</v>
      </c>
      <c r="K76" s="44">
        <f t="shared" si="12"/>
        <v>2872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136906</v>
      </c>
      <c r="E78" s="59">
        <f t="shared" si="13"/>
        <v>1767</v>
      </c>
      <c r="F78" s="59">
        <f t="shared" si="13"/>
        <v>131589</v>
      </c>
      <c r="G78" s="59">
        <f t="shared" si="13"/>
        <v>22701</v>
      </c>
      <c r="H78" s="59">
        <f t="shared" si="13"/>
        <v>14927</v>
      </c>
      <c r="I78" s="59">
        <f t="shared" si="13"/>
        <v>4241</v>
      </c>
      <c r="J78" s="59">
        <f>+J80+J82+J91+J98+J106+J84</f>
        <v>173458</v>
      </c>
      <c r="K78" s="59">
        <v>18331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18</v>
      </c>
      <c r="F80" s="58">
        <v>28</v>
      </c>
      <c r="G80" s="59">
        <v>88</v>
      </c>
      <c r="H80" s="59">
        <v>117</v>
      </c>
      <c r="I80" s="59">
        <v>1</v>
      </c>
      <c r="J80" s="59">
        <v>234</v>
      </c>
      <c r="K80" s="59">
        <f>J80</f>
        <v>234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23</v>
      </c>
      <c r="E82" s="58">
        <v>366</v>
      </c>
      <c r="F82" s="58">
        <v>389</v>
      </c>
      <c r="G82" s="59">
        <v>0</v>
      </c>
      <c r="H82" s="59">
        <v>0</v>
      </c>
      <c r="I82" s="59">
        <v>0</v>
      </c>
      <c r="J82" s="59">
        <v>389</v>
      </c>
      <c r="K82" s="59">
        <f>J82</f>
        <v>389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123493</v>
      </c>
      <c r="E84" s="58">
        <f t="shared" si="14"/>
        <v>899</v>
      </c>
      <c r="F84" s="58">
        <f t="shared" ref="F84:H84" si="15">SUM(F85:F89)</f>
        <v>117308</v>
      </c>
      <c r="G84" s="59">
        <f t="shared" si="15"/>
        <v>20054</v>
      </c>
      <c r="H84" s="59">
        <f t="shared" si="15"/>
        <v>13147</v>
      </c>
      <c r="I84" s="59">
        <f>SUM(I85:I89)</f>
        <v>4229</v>
      </c>
      <c r="J84" s="59">
        <f>SUM(J85:J89)</f>
        <v>154738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731</v>
      </c>
      <c r="F85" s="43">
        <v>0</v>
      </c>
      <c r="G85" s="44">
        <v>12406</v>
      </c>
      <c r="H85" s="44">
        <v>1880</v>
      </c>
      <c r="I85" s="44">
        <v>158</v>
      </c>
      <c r="J85" s="44">
        <v>14444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6353</v>
      </c>
      <c r="E86" s="43">
        <v>0</v>
      </c>
      <c r="F86" s="43">
        <v>0</v>
      </c>
      <c r="G86" s="44">
        <v>73</v>
      </c>
      <c r="H86" s="44">
        <v>40</v>
      </c>
      <c r="I86" s="44">
        <v>116</v>
      </c>
      <c r="J86" s="44">
        <v>229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83183</v>
      </c>
      <c r="E87" s="43">
        <v>118</v>
      </c>
      <c r="F87" s="43">
        <v>83301</v>
      </c>
      <c r="G87" s="44">
        <v>0</v>
      </c>
      <c r="H87" s="44">
        <v>11227</v>
      </c>
      <c r="I87" s="44">
        <v>3504</v>
      </c>
      <c r="J87" s="44">
        <v>98032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18407</v>
      </c>
      <c r="E88" s="43">
        <v>48</v>
      </c>
      <c r="F88" s="43">
        <v>18455</v>
      </c>
      <c r="G88" s="44">
        <v>7574</v>
      </c>
      <c r="H88" s="44">
        <v>0</v>
      </c>
      <c r="I88" s="44">
        <v>451</v>
      </c>
      <c r="J88" s="44">
        <v>26480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15550</v>
      </c>
      <c r="E89" s="43">
        <v>2</v>
      </c>
      <c r="F89" s="43">
        <v>15552</v>
      </c>
      <c r="G89" s="44">
        <v>1</v>
      </c>
      <c r="H89" s="44">
        <v>0</v>
      </c>
      <c r="I89" s="44">
        <v>0</v>
      </c>
      <c r="J89" s="44">
        <v>15553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1150</v>
      </c>
      <c r="E91" s="58">
        <f t="shared" si="16"/>
        <v>130</v>
      </c>
      <c r="F91" s="58">
        <f t="shared" si="16"/>
        <v>1280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1280</v>
      </c>
      <c r="K91" s="59">
        <f t="shared" ref="K91:K96" si="17">J91</f>
        <v>1280</v>
      </c>
      <c r="L91" s="98"/>
    </row>
    <row r="92" spans="1:12" ht="15" x14ac:dyDescent="0.25">
      <c r="B92" s="107"/>
      <c r="C92" s="117" t="s">
        <v>214</v>
      </c>
      <c r="D92" s="45">
        <v>349</v>
      </c>
      <c r="E92" s="43">
        <v>0</v>
      </c>
      <c r="F92" s="43">
        <v>349</v>
      </c>
      <c r="G92" s="44">
        <v>0</v>
      </c>
      <c r="H92" s="44">
        <v>0</v>
      </c>
      <c r="I92" s="44">
        <v>0</v>
      </c>
      <c r="J92" s="44">
        <v>349</v>
      </c>
      <c r="K92" s="44">
        <f t="shared" si="17"/>
        <v>349</v>
      </c>
      <c r="L92" s="98"/>
    </row>
    <row r="93" spans="1:12" ht="15" x14ac:dyDescent="0.25">
      <c r="A93" s="105"/>
      <c r="B93" s="107"/>
      <c r="C93" s="121" t="s">
        <v>215</v>
      </c>
      <c r="D93" s="45">
        <v>377</v>
      </c>
      <c r="E93" s="43">
        <v>13</v>
      </c>
      <c r="F93" s="43">
        <v>390</v>
      </c>
      <c r="G93" s="44">
        <v>0</v>
      </c>
      <c r="H93" s="44">
        <v>0</v>
      </c>
      <c r="I93" s="44">
        <v>0</v>
      </c>
      <c r="J93" s="44">
        <v>390</v>
      </c>
      <c r="K93" s="44">
        <f t="shared" si="17"/>
        <v>390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0</v>
      </c>
      <c r="E95" s="43">
        <v>0</v>
      </c>
      <c r="F95" s="43">
        <v>0</v>
      </c>
      <c r="G95" s="44">
        <v>0</v>
      </c>
      <c r="H95" s="44">
        <v>0</v>
      </c>
      <c r="I95" s="44">
        <v>0</v>
      </c>
      <c r="J95" s="44">
        <v>0</v>
      </c>
      <c r="K95" s="44">
        <f t="shared" si="17"/>
        <v>0</v>
      </c>
      <c r="L95" s="98"/>
    </row>
    <row r="96" spans="1:12" ht="15" x14ac:dyDescent="0.25">
      <c r="A96" s="105"/>
      <c r="B96" s="107"/>
      <c r="C96" s="117" t="s">
        <v>217</v>
      </c>
      <c r="D96" s="45">
        <v>424</v>
      </c>
      <c r="E96" s="43">
        <v>117</v>
      </c>
      <c r="F96" s="43">
        <v>541</v>
      </c>
      <c r="G96" s="44">
        <v>0</v>
      </c>
      <c r="H96" s="44">
        <v>0</v>
      </c>
      <c r="I96" s="44">
        <v>0</v>
      </c>
      <c r="J96" s="44">
        <v>541</v>
      </c>
      <c r="K96" s="44">
        <f t="shared" si="17"/>
        <v>541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2009</v>
      </c>
      <c r="E98" s="58">
        <f t="shared" si="18"/>
        <v>354</v>
      </c>
      <c r="F98" s="58">
        <f t="shared" si="18"/>
        <v>2363</v>
      </c>
      <c r="G98" s="59">
        <f t="shared" si="18"/>
        <v>2559</v>
      </c>
      <c r="H98" s="59">
        <f t="shared" si="18"/>
        <v>1663</v>
      </c>
      <c r="I98" s="59">
        <f>SUM(I99:I104)</f>
        <v>11</v>
      </c>
      <c r="J98" s="59">
        <f>SUM(J99:J104)</f>
        <v>6596</v>
      </c>
      <c r="K98" s="59">
        <f t="shared" ref="K98:K104" si="19">J98</f>
        <v>6596</v>
      </c>
      <c r="L98" s="98"/>
    </row>
    <row r="99" spans="1:12" ht="15" x14ac:dyDescent="0.25">
      <c r="A99" s="116"/>
      <c r="B99" s="107"/>
      <c r="C99" s="140" t="s">
        <v>219</v>
      </c>
      <c r="D99" s="45">
        <v>896</v>
      </c>
      <c r="E99" s="43">
        <v>0</v>
      </c>
      <c r="F99" s="43">
        <v>896</v>
      </c>
      <c r="G99" s="44">
        <v>532</v>
      </c>
      <c r="H99" s="44">
        <v>0</v>
      </c>
      <c r="I99" s="44">
        <v>0</v>
      </c>
      <c r="J99" s="44">
        <v>1428</v>
      </c>
      <c r="K99" s="44">
        <f t="shared" si="19"/>
        <v>1428</v>
      </c>
      <c r="L99" s="98"/>
    </row>
    <row r="100" spans="1:12" ht="15" x14ac:dyDescent="0.25">
      <c r="A100" s="120"/>
      <c r="B100" s="107"/>
      <c r="C100" s="140" t="s">
        <v>220</v>
      </c>
      <c r="D100" s="45">
        <v>274</v>
      </c>
      <c r="E100" s="43">
        <v>0</v>
      </c>
      <c r="F100" s="43">
        <v>274</v>
      </c>
      <c r="G100" s="44">
        <v>0</v>
      </c>
      <c r="H100" s="44">
        <v>0</v>
      </c>
      <c r="I100" s="44">
        <v>0</v>
      </c>
      <c r="J100" s="44">
        <v>274</v>
      </c>
      <c r="K100" s="44">
        <f t="shared" si="19"/>
        <v>274</v>
      </c>
      <c r="L100" s="98"/>
    </row>
    <row r="101" spans="1:12" ht="15" x14ac:dyDescent="0.25">
      <c r="A101" s="118"/>
      <c r="B101" s="107"/>
      <c r="C101" s="140" t="s">
        <v>221</v>
      </c>
      <c r="D101" s="45">
        <v>143</v>
      </c>
      <c r="E101" s="43">
        <v>0</v>
      </c>
      <c r="F101" s="43">
        <v>143</v>
      </c>
      <c r="G101" s="44">
        <v>54</v>
      </c>
      <c r="H101" s="44">
        <v>0</v>
      </c>
      <c r="I101" s="44">
        <v>0</v>
      </c>
      <c r="J101" s="44">
        <v>197</v>
      </c>
      <c r="K101" s="44">
        <f t="shared" si="19"/>
        <v>197</v>
      </c>
      <c r="L101" s="98"/>
    </row>
    <row r="102" spans="1:12" ht="15" x14ac:dyDescent="0.25">
      <c r="A102" s="122"/>
      <c r="B102" s="107"/>
      <c r="C102" s="140" t="s">
        <v>222</v>
      </c>
      <c r="D102" s="45">
        <v>18</v>
      </c>
      <c r="E102" s="43">
        <v>0</v>
      </c>
      <c r="F102" s="43">
        <v>18</v>
      </c>
      <c r="G102" s="44">
        <v>0</v>
      </c>
      <c r="H102" s="44">
        <v>0</v>
      </c>
      <c r="I102" s="44">
        <v>0</v>
      </c>
      <c r="J102" s="44">
        <v>18</v>
      </c>
      <c r="K102" s="44">
        <f t="shared" si="19"/>
        <v>18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678</v>
      </c>
      <c r="E104" s="43">
        <v>354</v>
      </c>
      <c r="F104" s="43">
        <v>1032</v>
      </c>
      <c r="G104" s="44">
        <v>1973</v>
      </c>
      <c r="H104" s="44">
        <v>1663</v>
      </c>
      <c r="I104" s="44">
        <v>11</v>
      </c>
      <c r="J104" s="44">
        <v>4679</v>
      </c>
      <c r="K104" s="44">
        <f t="shared" si="19"/>
        <v>4679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10221</v>
      </c>
      <c r="E106" s="58">
        <f t="shared" si="20"/>
        <v>0</v>
      </c>
      <c r="F106" s="58">
        <f t="shared" si="20"/>
        <v>10221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10221</v>
      </c>
      <c r="K106" s="59">
        <f t="shared" ref="K106:K111" si="21">J106</f>
        <v>10221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1599</v>
      </c>
      <c r="E107" s="40">
        <v>0</v>
      </c>
      <c r="F107" s="43">
        <v>1599</v>
      </c>
      <c r="G107" s="41">
        <v>0</v>
      </c>
      <c r="H107" s="41">
        <v>0</v>
      </c>
      <c r="I107" s="41">
        <v>0</v>
      </c>
      <c r="J107" s="44">
        <v>1599</v>
      </c>
      <c r="K107" s="44">
        <f t="shared" si="21"/>
        <v>1599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7882</v>
      </c>
      <c r="E109" s="40">
        <v>0</v>
      </c>
      <c r="F109" s="43">
        <v>7882</v>
      </c>
      <c r="G109" s="41">
        <v>0</v>
      </c>
      <c r="H109" s="41">
        <v>0</v>
      </c>
      <c r="I109" s="41">
        <v>0</v>
      </c>
      <c r="J109" s="44">
        <v>7882</v>
      </c>
      <c r="K109" s="44">
        <f t="shared" si="21"/>
        <v>7882</v>
      </c>
      <c r="L109" s="98"/>
    </row>
    <row r="110" spans="1:12" ht="14.25" x14ac:dyDescent="0.2">
      <c r="B110" s="109"/>
      <c r="C110" s="141" t="s">
        <v>324</v>
      </c>
      <c r="D110" s="45">
        <v>740</v>
      </c>
      <c r="E110" s="40">
        <v>0</v>
      </c>
      <c r="F110" s="43">
        <v>740</v>
      </c>
      <c r="G110" s="41">
        <v>0</v>
      </c>
      <c r="H110" s="41">
        <v>0</v>
      </c>
      <c r="I110" s="41">
        <v>0</v>
      </c>
      <c r="J110" s="44">
        <v>740</v>
      </c>
      <c r="K110" s="44">
        <f t="shared" si="21"/>
        <v>740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2054</v>
      </c>
      <c r="E113" s="58">
        <v>1416</v>
      </c>
      <c r="F113" s="58">
        <v>3470</v>
      </c>
      <c r="G113" s="59">
        <v>115734</v>
      </c>
      <c r="H113" s="59">
        <v>15757</v>
      </c>
      <c r="I113" s="59">
        <v>3448</v>
      </c>
      <c r="J113" s="59">
        <v>138409</v>
      </c>
      <c r="K113" s="59">
        <f>J113</f>
        <v>138409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933</v>
      </c>
      <c r="E115" s="46">
        <f t="shared" si="22"/>
        <v>712</v>
      </c>
      <c r="F115" s="46">
        <f t="shared" si="22"/>
        <v>1645</v>
      </c>
      <c r="G115" s="47">
        <f t="shared" si="22"/>
        <v>86142</v>
      </c>
      <c r="H115" s="47">
        <f t="shared" si="22"/>
        <v>14880</v>
      </c>
      <c r="I115" s="47">
        <f>SUM(I116:I119)</f>
        <v>2888</v>
      </c>
      <c r="J115" s="47">
        <f>SUM(J116:J119)</f>
        <v>105555</v>
      </c>
      <c r="K115" s="47">
        <f>J115</f>
        <v>105555</v>
      </c>
      <c r="L115" s="98"/>
    </row>
    <row r="116" spans="1:12" ht="15" x14ac:dyDescent="0.25">
      <c r="B116" s="124"/>
      <c r="C116" s="117" t="s">
        <v>232</v>
      </c>
      <c r="D116" s="45">
        <v>212</v>
      </c>
      <c r="E116" s="43">
        <v>2</v>
      </c>
      <c r="F116" s="43">
        <v>214</v>
      </c>
      <c r="G116" s="44">
        <v>48832</v>
      </c>
      <c r="H116" s="44">
        <v>862</v>
      </c>
      <c r="I116" s="44">
        <v>1294</v>
      </c>
      <c r="J116" s="44">
        <v>51202</v>
      </c>
      <c r="K116" s="44">
        <f>J116</f>
        <v>51202</v>
      </c>
      <c r="L116" s="98"/>
    </row>
    <row r="117" spans="1:12" ht="15" x14ac:dyDescent="0.25">
      <c r="A117" s="105"/>
      <c r="B117" s="124"/>
      <c r="C117" s="117" t="s">
        <v>233</v>
      </c>
      <c r="D117" s="45">
        <v>57</v>
      </c>
      <c r="E117" s="43">
        <v>70</v>
      </c>
      <c r="F117" s="43">
        <v>127</v>
      </c>
      <c r="G117" s="44">
        <v>2757</v>
      </c>
      <c r="H117" s="44">
        <v>5248</v>
      </c>
      <c r="I117" s="44">
        <v>1585</v>
      </c>
      <c r="J117" s="44">
        <v>9717</v>
      </c>
      <c r="K117" s="44">
        <f>J117</f>
        <v>9717</v>
      </c>
      <c r="L117" s="98"/>
    </row>
    <row r="118" spans="1:12" ht="15" x14ac:dyDescent="0.25">
      <c r="A118" s="105"/>
      <c r="B118" s="124"/>
      <c r="C118" s="117" t="s">
        <v>234</v>
      </c>
      <c r="D118" s="45">
        <v>530</v>
      </c>
      <c r="E118" s="43">
        <v>129</v>
      </c>
      <c r="F118" s="43">
        <v>659</v>
      </c>
      <c r="G118" s="44">
        <v>33363</v>
      </c>
      <c r="H118" s="44">
        <v>2180</v>
      </c>
      <c r="I118" s="44">
        <v>9</v>
      </c>
      <c r="J118" s="44">
        <v>36211</v>
      </c>
      <c r="K118" s="44">
        <f>J118</f>
        <v>36211</v>
      </c>
      <c r="L118" s="98"/>
    </row>
    <row r="119" spans="1:12" ht="15" x14ac:dyDescent="0.25">
      <c r="A119" s="131"/>
      <c r="B119" s="124"/>
      <c r="C119" s="117" t="s">
        <v>235</v>
      </c>
      <c r="D119" s="45">
        <v>134</v>
      </c>
      <c r="E119" s="43">
        <v>511</v>
      </c>
      <c r="F119" s="43">
        <v>645</v>
      </c>
      <c r="G119" s="44">
        <v>1190</v>
      </c>
      <c r="H119" s="44">
        <v>6590</v>
      </c>
      <c r="I119" s="44">
        <v>0</v>
      </c>
      <c r="J119" s="44">
        <v>8425</v>
      </c>
      <c r="K119" s="44">
        <f>J119</f>
        <v>8425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1121</v>
      </c>
      <c r="E121" s="58">
        <f t="shared" si="23"/>
        <v>704</v>
      </c>
      <c r="F121" s="58">
        <f t="shared" si="23"/>
        <v>1825</v>
      </c>
      <c r="G121" s="59">
        <f t="shared" si="23"/>
        <v>29592</v>
      </c>
      <c r="H121" s="59">
        <f t="shared" si="23"/>
        <v>877</v>
      </c>
      <c r="I121" s="59">
        <f>+I122+I128+I132+I135</f>
        <v>560</v>
      </c>
      <c r="J121" s="59">
        <f>+J122+J128+J132+J135</f>
        <v>32854</v>
      </c>
      <c r="K121" s="59">
        <f t="shared" ref="K121:K136" si="24">J121</f>
        <v>32854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592</v>
      </c>
      <c r="F122" s="43">
        <f t="shared" ref="F122:H122" si="26">SUM(F123:F127)</f>
        <v>592</v>
      </c>
      <c r="G122" s="44">
        <f t="shared" si="26"/>
        <v>17026</v>
      </c>
      <c r="H122" s="44">
        <f t="shared" si="26"/>
        <v>0</v>
      </c>
      <c r="I122" s="44">
        <f>SUM(I123:I127)</f>
        <v>440</v>
      </c>
      <c r="J122" s="44">
        <f>SUM(J123:J127)</f>
        <v>18058</v>
      </c>
      <c r="K122" s="44">
        <f t="shared" si="24"/>
        <v>18058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56</v>
      </c>
      <c r="F123" s="43">
        <v>56</v>
      </c>
      <c r="G123" s="44">
        <v>174</v>
      </c>
      <c r="H123" s="44">
        <v>0</v>
      </c>
      <c r="I123" s="44">
        <v>10</v>
      </c>
      <c r="J123" s="44">
        <v>240</v>
      </c>
      <c r="K123" s="44">
        <f t="shared" si="24"/>
        <v>240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51</v>
      </c>
      <c r="H124" s="44">
        <v>0</v>
      </c>
      <c r="I124" s="44">
        <v>68</v>
      </c>
      <c r="J124" s="44">
        <v>119</v>
      </c>
      <c r="K124" s="44">
        <f t="shared" si="24"/>
        <v>119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536</v>
      </c>
      <c r="F125" s="43">
        <v>536</v>
      </c>
      <c r="G125" s="44">
        <v>11103</v>
      </c>
      <c r="H125" s="44">
        <v>0</v>
      </c>
      <c r="I125" s="44">
        <v>63</v>
      </c>
      <c r="J125" s="44">
        <v>11702</v>
      </c>
      <c r="K125" s="44">
        <f t="shared" si="24"/>
        <v>11702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5646</v>
      </c>
      <c r="H126" s="44">
        <v>0</v>
      </c>
      <c r="I126" s="44">
        <v>298</v>
      </c>
      <c r="J126" s="44">
        <v>5944</v>
      </c>
      <c r="K126" s="44">
        <f t="shared" si="24"/>
        <v>5944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52</v>
      </c>
      <c r="H127" s="44">
        <v>0</v>
      </c>
      <c r="I127" s="44">
        <v>1</v>
      </c>
      <c r="J127" s="44">
        <v>53</v>
      </c>
      <c r="K127" s="44">
        <f t="shared" si="24"/>
        <v>53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1072</v>
      </c>
      <c r="E128" s="43">
        <f t="shared" si="27"/>
        <v>112</v>
      </c>
      <c r="F128" s="43">
        <f t="shared" si="27"/>
        <v>1184</v>
      </c>
      <c r="G128" s="44">
        <f t="shared" si="27"/>
        <v>4678</v>
      </c>
      <c r="H128" s="44">
        <f t="shared" si="27"/>
        <v>866</v>
      </c>
      <c r="I128" s="44">
        <f>SUM(I129:I131)</f>
        <v>120</v>
      </c>
      <c r="J128" s="44">
        <f>SUM(J129:J131)</f>
        <v>6848</v>
      </c>
      <c r="K128" s="44">
        <f t="shared" si="24"/>
        <v>6848</v>
      </c>
      <c r="L128" s="98"/>
    </row>
    <row r="129" spans="1:12" ht="14.25" x14ac:dyDescent="0.2">
      <c r="A129" s="118"/>
      <c r="B129" s="109"/>
      <c r="C129" s="121" t="s">
        <v>245</v>
      </c>
      <c r="D129" s="45">
        <v>1019</v>
      </c>
      <c r="E129" s="43">
        <v>0</v>
      </c>
      <c r="F129" s="43">
        <v>1019</v>
      </c>
      <c r="G129" s="44">
        <v>270</v>
      </c>
      <c r="H129" s="44">
        <v>161</v>
      </c>
      <c r="I129" s="44">
        <v>0</v>
      </c>
      <c r="J129" s="44">
        <v>1450</v>
      </c>
      <c r="K129" s="44">
        <f t="shared" si="24"/>
        <v>1450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2639</v>
      </c>
      <c r="H130" s="44">
        <v>543</v>
      </c>
      <c r="I130" s="44">
        <v>93</v>
      </c>
      <c r="J130" s="44">
        <v>3275</v>
      </c>
      <c r="K130" s="44">
        <f t="shared" si="24"/>
        <v>3275</v>
      </c>
      <c r="L130" s="98"/>
    </row>
    <row r="131" spans="1:12" ht="14.25" x14ac:dyDescent="0.2">
      <c r="A131" s="118"/>
      <c r="B131" s="109"/>
      <c r="C131" s="108" t="s">
        <v>243</v>
      </c>
      <c r="D131" s="45">
        <v>53</v>
      </c>
      <c r="E131" s="43">
        <v>112</v>
      </c>
      <c r="F131" s="43">
        <v>165</v>
      </c>
      <c r="G131" s="44">
        <v>1769</v>
      </c>
      <c r="H131" s="44">
        <v>162</v>
      </c>
      <c r="I131" s="44">
        <v>27</v>
      </c>
      <c r="J131" s="44">
        <v>2123</v>
      </c>
      <c r="K131" s="44">
        <f t="shared" si="24"/>
        <v>2123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49</v>
      </c>
      <c r="E132" s="43">
        <f t="shared" si="28"/>
        <v>0</v>
      </c>
      <c r="F132" s="43">
        <f t="shared" si="28"/>
        <v>49</v>
      </c>
      <c r="G132" s="44">
        <f t="shared" si="28"/>
        <v>7882</v>
      </c>
      <c r="H132" s="44">
        <f t="shared" si="28"/>
        <v>10</v>
      </c>
      <c r="I132" s="44">
        <f>SUM(I133:I134)</f>
        <v>0</v>
      </c>
      <c r="J132" s="44">
        <f>SUM(J133:J134)</f>
        <v>7941</v>
      </c>
      <c r="K132" s="44">
        <f t="shared" si="24"/>
        <v>7941</v>
      </c>
      <c r="L132" s="98"/>
    </row>
    <row r="133" spans="1:12" ht="14.25" x14ac:dyDescent="0.2">
      <c r="A133" s="116"/>
      <c r="B133" s="109"/>
      <c r="C133" s="121" t="s">
        <v>248</v>
      </c>
      <c r="D133" s="45">
        <v>21</v>
      </c>
      <c r="E133" s="43">
        <v>0</v>
      </c>
      <c r="F133" s="43">
        <v>21</v>
      </c>
      <c r="G133" s="44">
        <v>6773</v>
      </c>
      <c r="H133" s="44">
        <v>0</v>
      </c>
      <c r="I133" s="44">
        <v>0</v>
      </c>
      <c r="J133" s="44">
        <v>6794</v>
      </c>
      <c r="K133" s="44">
        <f t="shared" si="24"/>
        <v>6794</v>
      </c>
      <c r="L133" s="98"/>
    </row>
    <row r="134" spans="1:12" ht="14.25" x14ac:dyDescent="0.2">
      <c r="B134" s="109"/>
      <c r="C134" s="108" t="s">
        <v>243</v>
      </c>
      <c r="D134" s="45">
        <v>28</v>
      </c>
      <c r="E134" s="43">
        <v>0</v>
      </c>
      <c r="F134" s="43">
        <v>28</v>
      </c>
      <c r="G134" s="44">
        <v>1109</v>
      </c>
      <c r="H134" s="44">
        <v>10</v>
      </c>
      <c r="I134" s="44">
        <v>0</v>
      </c>
      <c r="J134" s="44">
        <v>1147</v>
      </c>
      <c r="K134" s="44">
        <f t="shared" si="24"/>
        <v>1147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6</v>
      </c>
      <c r="H135" s="44">
        <f t="shared" si="29"/>
        <v>1</v>
      </c>
      <c r="I135" s="44">
        <f>+I136</f>
        <v>0</v>
      </c>
      <c r="J135" s="44">
        <f>+J136</f>
        <v>7</v>
      </c>
      <c r="K135" s="44">
        <f t="shared" si="24"/>
        <v>7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6</v>
      </c>
      <c r="H136" s="44">
        <v>1</v>
      </c>
      <c r="I136" s="44">
        <v>0</v>
      </c>
      <c r="J136" s="44">
        <v>7</v>
      </c>
      <c r="K136" s="44">
        <f t="shared" si="24"/>
        <v>7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30747</v>
      </c>
      <c r="E138" s="58">
        <v>10336</v>
      </c>
      <c r="F138" s="58">
        <v>41083</v>
      </c>
      <c r="G138" s="59">
        <v>141671</v>
      </c>
      <c r="H138" s="59">
        <v>46801</v>
      </c>
      <c r="I138" s="59">
        <v>4572</v>
      </c>
      <c r="J138" s="59">
        <v>234127</v>
      </c>
      <c r="K138" s="59">
        <f>J138</f>
        <v>234127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2054</v>
      </c>
      <c r="E140" s="46">
        <v>1416</v>
      </c>
      <c r="F140" s="46">
        <v>3470</v>
      </c>
      <c r="G140" s="47">
        <v>115734</v>
      </c>
      <c r="H140" s="47">
        <v>15757</v>
      </c>
      <c r="I140" s="47">
        <v>3448</v>
      </c>
      <c r="J140" s="47">
        <v>138409</v>
      </c>
      <c r="K140" s="47">
        <f>J140</f>
        <v>138409</v>
      </c>
      <c r="L140" s="98"/>
    </row>
    <row r="141" spans="1:12" ht="14.25" x14ac:dyDescent="0.2">
      <c r="A141" s="131"/>
      <c r="B141" s="109"/>
      <c r="C141" s="117" t="s">
        <v>254</v>
      </c>
      <c r="D141" s="45">
        <v>2054</v>
      </c>
      <c r="E141" s="43">
        <v>1416</v>
      </c>
      <c r="F141" s="43">
        <v>3470</v>
      </c>
      <c r="G141" s="44">
        <v>115734</v>
      </c>
      <c r="H141" s="44">
        <v>15757</v>
      </c>
      <c r="I141" s="44">
        <v>3448</v>
      </c>
      <c r="J141" s="44">
        <v>138409</v>
      </c>
      <c r="K141" s="44">
        <f>J141</f>
        <v>138409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28693</v>
      </c>
      <c r="E143" s="46">
        <f t="shared" si="30"/>
        <v>8920</v>
      </c>
      <c r="F143" s="46">
        <f t="shared" si="30"/>
        <v>37613</v>
      </c>
      <c r="G143" s="47">
        <f t="shared" si="30"/>
        <v>25937</v>
      </c>
      <c r="H143" s="47">
        <f t="shared" si="30"/>
        <v>31044</v>
      </c>
      <c r="I143" s="47">
        <f>SUM(I144:I148)</f>
        <v>1124</v>
      </c>
      <c r="J143" s="47">
        <f>SUM(J144:J148)</f>
        <v>95718</v>
      </c>
      <c r="K143" s="47">
        <f t="shared" ref="K143:K148" si="31">J143</f>
        <v>95718</v>
      </c>
      <c r="L143" s="98"/>
    </row>
    <row r="144" spans="1:12" ht="14.25" x14ac:dyDescent="0.2">
      <c r="A144" s="116"/>
      <c r="B144" s="109"/>
      <c r="C144" s="121" t="s">
        <v>257</v>
      </c>
      <c r="D144" s="45">
        <v>30855</v>
      </c>
      <c r="E144" s="43">
        <v>14488</v>
      </c>
      <c r="F144" s="43">
        <v>45343</v>
      </c>
      <c r="G144" s="44">
        <v>125131</v>
      </c>
      <c r="H144" s="44">
        <v>54096</v>
      </c>
      <c r="I144" s="44">
        <v>4092</v>
      </c>
      <c r="J144" s="44">
        <v>228662</v>
      </c>
      <c r="K144" s="44">
        <f t="shared" si="31"/>
        <v>228662</v>
      </c>
      <c r="L144" s="98"/>
    </row>
    <row r="145" spans="1:12" ht="14.25" x14ac:dyDescent="0.2">
      <c r="A145" s="116"/>
      <c r="B145" s="109"/>
      <c r="C145" s="117" t="s">
        <v>258</v>
      </c>
      <c r="D145" s="45">
        <v>-346</v>
      </c>
      <c r="E145" s="43">
        <v>-2423</v>
      </c>
      <c r="F145" s="43">
        <v>-2769</v>
      </c>
      <c r="G145" s="44">
        <v>-4978</v>
      </c>
      <c r="H145" s="44">
        <v>-5529</v>
      </c>
      <c r="I145" s="44">
        <v>-65</v>
      </c>
      <c r="J145" s="44">
        <v>-13341</v>
      </c>
      <c r="K145" s="44">
        <f t="shared" si="31"/>
        <v>-13341</v>
      </c>
      <c r="L145" s="98"/>
    </row>
    <row r="146" spans="1:12" ht="14.25" x14ac:dyDescent="0.2">
      <c r="A146" s="120"/>
      <c r="B146" s="109"/>
      <c r="C146" s="121" t="s">
        <v>259</v>
      </c>
      <c r="D146" s="45">
        <v>-123</v>
      </c>
      <c r="E146" s="43">
        <v>-2187</v>
      </c>
      <c r="F146" s="43">
        <v>-2310</v>
      </c>
      <c r="G146" s="44">
        <v>-5506</v>
      </c>
      <c r="H146" s="44">
        <v>-387</v>
      </c>
      <c r="I146" s="44">
        <v>-10</v>
      </c>
      <c r="J146" s="44">
        <v>-8213</v>
      </c>
      <c r="K146" s="44">
        <f t="shared" si="31"/>
        <v>-8213</v>
      </c>
      <c r="L146" s="98"/>
    </row>
    <row r="147" spans="1:12" ht="14.25" x14ac:dyDescent="0.2">
      <c r="A147" s="118"/>
      <c r="B147" s="109"/>
      <c r="C147" s="117" t="s">
        <v>260</v>
      </c>
      <c r="D147" s="45">
        <v>-760</v>
      </c>
      <c r="E147" s="43">
        <v>-246</v>
      </c>
      <c r="F147" s="43">
        <v>-1006</v>
      </c>
      <c r="G147" s="44">
        <v>-2568</v>
      </c>
      <c r="H147" s="44">
        <v>-2256</v>
      </c>
      <c r="I147" s="44">
        <v>-5</v>
      </c>
      <c r="J147" s="44">
        <v>-5835</v>
      </c>
      <c r="K147" s="44">
        <f t="shared" si="31"/>
        <v>-5835</v>
      </c>
      <c r="L147" s="98"/>
    </row>
    <row r="148" spans="1:12" ht="14.25" x14ac:dyDescent="0.2">
      <c r="A148" s="122"/>
      <c r="B148" s="109"/>
      <c r="C148" s="156" t="s">
        <v>261</v>
      </c>
      <c r="D148" s="45">
        <v>-933</v>
      </c>
      <c r="E148" s="43">
        <v>-712</v>
      </c>
      <c r="F148" s="43">
        <v>-1645</v>
      </c>
      <c r="G148" s="44">
        <v>-86142</v>
      </c>
      <c r="H148" s="44">
        <v>-14880</v>
      </c>
      <c r="I148" s="44">
        <v>-2888</v>
      </c>
      <c r="J148" s="44">
        <v>-105555</v>
      </c>
      <c r="K148" s="44">
        <f t="shared" si="31"/>
        <v>-105555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6200</v>
      </c>
      <c r="E150" s="58">
        <f t="shared" si="32"/>
        <v>4350</v>
      </c>
      <c r="F150" s="58">
        <f t="shared" si="32"/>
        <v>8024</v>
      </c>
      <c r="G150" s="59">
        <f t="shared" si="32"/>
        <v>4549</v>
      </c>
      <c r="H150" s="59">
        <f t="shared" si="32"/>
        <v>744</v>
      </c>
      <c r="I150" s="59">
        <f>+I152+I164+I174</f>
        <v>0</v>
      </c>
      <c r="J150" s="59">
        <f>+J152+J164+J174</f>
        <v>13317</v>
      </c>
      <c r="K150" s="59">
        <v>9467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888</v>
      </c>
      <c r="E152" s="46">
        <f t="shared" si="33"/>
        <v>197</v>
      </c>
      <c r="F152" s="46">
        <f t="shared" ref="F152:H152" si="34">SUM(F154:F162)</f>
        <v>1085</v>
      </c>
      <c r="G152" s="47">
        <f t="shared" si="34"/>
        <v>2440</v>
      </c>
      <c r="H152" s="47">
        <f t="shared" si="34"/>
        <v>435</v>
      </c>
      <c r="I152" s="47">
        <f>SUM(I154:I162)</f>
        <v>0</v>
      </c>
      <c r="J152" s="47">
        <f>SUM(J154:J162)</f>
        <v>3960</v>
      </c>
      <c r="K152" s="47">
        <f>J152</f>
        <v>3960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384</v>
      </c>
      <c r="E154" s="43">
        <v>8</v>
      </c>
      <c r="F154" s="43">
        <v>392</v>
      </c>
      <c r="G154" s="44">
        <v>67</v>
      </c>
      <c r="H154" s="44">
        <v>9</v>
      </c>
      <c r="I154" s="44">
        <v>0</v>
      </c>
      <c r="J154" s="44">
        <v>468</v>
      </c>
      <c r="K154" s="44">
        <f>J154</f>
        <v>468</v>
      </c>
      <c r="L154" s="98"/>
    </row>
    <row r="155" spans="1:12" ht="15" x14ac:dyDescent="0.25">
      <c r="B155" s="107"/>
      <c r="C155" s="108" t="s">
        <v>265</v>
      </c>
      <c r="D155" s="45">
        <v>0</v>
      </c>
      <c r="E155" s="43">
        <v>12</v>
      </c>
      <c r="F155" s="43">
        <v>12</v>
      </c>
      <c r="G155" s="44">
        <v>71</v>
      </c>
      <c r="H155" s="44">
        <v>4</v>
      </c>
      <c r="I155" s="44">
        <v>0</v>
      </c>
      <c r="J155" s="44">
        <v>87</v>
      </c>
      <c r="K155" s="44">
        <f t="shared" ref="K155:K157" si="35">J155</f>
        <v>87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14</v>
      </c>
      <c r="H156" s="44">
        <v>166</v>
      </c>
      <c r="I156" s="44">
        <v>0</v>
      </c>
      <c r="J156" s="44">
        <v>180</v>
      </c>
      <c r="K156" s="44">
        <f t="shared" si="35"/>
        <v>180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1</v>
      </c>
      <c r="H157" s="44">
        <v>0</v>
      </c>
      <c r="I157" s="44">
        <v>0</v>
      </c>
      <c r="J157" s="44">
        <v>1</v>
      </c>
      <c r="K157" s="44">
        <f t="shared" si="35"/>
        <v>1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261</v>
      </c>
      <c r="E159" s="43">
        <v>110</v>
      </c>
      <c r="F159" s="43">
        <v>371</v>
      </c>
      <c r="G159" s="44">
        <v>1671</v>
      </c>
      <c r="H159" s="44">
        <v>88</v>
      </c>
      <c r="I159" s="44">
        <v>0</v>
      </c>
      <c r="J159" s="44">
        <v>2130</v>
      </c>
      <c r="K159" s="44">
        <f>J159</f>
        <v>2130</v>
      </c>
      <c r="L159" s="98"/>
    </row>
    <row r="160" spans="1:12" ht="15" x14ac:dyDescent="0.25">
      <c r="A160" s="105"/>
      <c r="B160" s="107"/>
      <c r="C160" s="157" t="s">
        <v>270</v>
      </c>
      <c r="D160" s="45">
        <v>121</v>
      </c>
      <c r="E160" s="43">
        <v>17</v>
      </c>
      <c r="F160" s="43">
        <v>138</v>
      </c>
      <c r="G160" s="44">
        <v>603</v>
      </c>
      <c r="H160" s="44">
        <v>165</v>
      </c>
      <c r="I160" s="44">
        <v>0</v>
      </c>
      <c r="J160" s="44">
        <v>906</v>
      </c>
      <c r="K160" s="44">
        <f t="shared" ref="K160:K162" si="36">J160</f>
        <v>906</v>
      </c>
      <c r="L160" s="98"/>
    </row>
    <row r="161" spans="1:12" ht="15" x14ac:dyDescent="0.25">
      <c r="B161" s="107"/>
      <c r="C161" s="157" t="s">
        <v>271</v>
      </c>
      <c r="D161" s="45">
        <v>122</v>
      </c>
      <c r="E161" s="43">
        <v>50</v>
      </c>
      <c r="F161" s="43">
        <v>172</v>
      </c>
      <c r="G161" s="44">
        <v>13</v>
      </c>
      <c r="H161" s="44">
        <v>3</v>
      </c>
      <c r="I161" s="44">
        <v>0</v>
      </c>
      <c r="J161" s="44">
        <v>188</v>
      </c>
      <c r="K161" s="44">
        <f t="shared" si="36"/>
        <v>188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1312</v>
      </c>
      <c r="E164" s="46">
        <f t="shared" si="37"/>
        <v>3564</v>
      </c>
      <c r="F164" s="46">
        <f t="shared" si="37"/>
        <v>4876</v>
      </c>
      <c r="G164" s="47">
        <f t="shared" si="37"/>
        <v>573</v>
      </c>
      <c r="H164" s="47">
        <f t="shared" si="37"/>
        <v>58</v>
      </c>
      <c r="I164" s="47">
        <f>SUM(I165:I172)</f>
        <v>0</v>
      </c>
      <c r="J164" s="47">
        <f>SUM(J165:J172)</f>
        <v>5507</v>
      </c>
      <c r="K164" s="47">
        <f>J164</f>
        <v>5507</v>
      </c>
      <c r="L164" s="98"/>
    </row>
    <row r="165" spans="1:12" ht="15" x14ac:dyDescent="0.25">
      <c r="A165" s="105"/>
      <c r="B165" s="107"/>
      <c r="C165" s="140" t="s">
        <v>352</v>
      </c>
      <c r="D165" s="45">
        <v>1</v>
      </c>
      <c r="E165" s="43">
        <v>2874</v>
      </c>
      <c r="F165" s="43">
        <v>2875</v>
      </c>
      <c r="G165" s="44">
        <v>26</v>
      </c>
      <c r="H165" s="44">
        <v>0</v>
      </c>
      <c r="I165" s="44">
        <v>0</v>
      </c>
      <c r="J165" s="44">
        <v>2901</v>
      </c>
      <c r="K165" s="44">
        <f>J165</f>
        <v>2901</v>
      </c>
      <c r="L165" s="98"/>
    </row>
    <row r="166" spans="1:12" ht="15" x14ac:dyDescent="0.25">
      <c r="A166" s="131"/>
      <c r="B166" s="107"/>
      <c r="C166" s="140" t="s">
        <v>272</v>
      </c>
      <c r="D166" s="45">
        <v>332</v>
      </c>
      <c r="E166" s="43">
        <v>0</v>
      </c>
      <c r="F166" s="43">
        <v>332</v>
      </c>
      <c r="G166" s="44">
        <v>0</v>
      </c>
      <c r="H166" s="44">
        <v>0</v>
      </c>
      <c r="I166" s="44">
        <v>0</v>
      </c>
      <c r="J166" s="44">
        <v>332</v>
      </c>
      <c r="K166" s="44">
        <f t="shared" ref="K166:K172" si="38">J166</f>
        <v>332</v>
      </c>
      <c r="L166" s="98"/>
    </row>
    <row r="167" spans="1:12" ht="15" x14ac:dyDescent="0.25">
      <c r="A167" s="105"/>
      <c r="B167" s="107"/>
      <c r="C167" s="140" t="s">
        <v>353</v>
      </c>
      <c r="D167" s="45">
        <v>0</v>
      </c>
      <c r="E167" s="43">
        <v>0</v>
      </c>
      <c r="F167" s="43">
        <v>0</v>
      </c>
      <c r="G167" s="44">
        <v>90</v>
      </c>
      <c r="H167" s="44">
        <v>0</v>
      </c>
      <c r="I167" s="44">
        <v>0</v>
      </c>
      <c r="J167" s="44">
        <v>90</v>
      </c>
      <c r="K167" s="44">
        <f t="shared" si="38"/>
        <v>90</v>
      </c>
      <c r="L167" s="98"/>
    </row>
    <row r="168" spans="1:12" ht="15" x14ac:dyDescent="0.25">
      <c r="A168" s="105"/>
      <c r="B168" s="107"/>
      <c r="C168" s="140" t="s">
        <v>322</v>
      </c>
      <c r="D168" s="45">
        <v>32</v>
      </c>
      <c r="E168" s="43">
        <v>0</v>
      </c>
      <c r="F168" s="43">
        <v>32</v>
      </c>
      <c r="G168" s="44">
        <v>0</v>
      </c>
      <c r="H168" s="44">
        <v>0</v>
      </c>
      <c r="I168" s="44">
        <v>0</v>
      </c>
      <c r="J168" s="44">
        <v>32</v>
      </c>
      <c r="K168" s="44">
        <f t="shared" si="38"/>
        <v>32</v>
      </c>
      <c r="L168" s="98"/>
    </row>
    <row r="169" spans="1:12" ht="15" x14ac:dyDescent="0.25">
      <c r="A169" s="116"/>
      <c r="B169" s="107"/>
      <c r="C169" s="140" t="s">
        <v>354</v>
      </c>
      <c r="D169" s="45">
        <v>102</v>
      </c>
      <c r="E169" s="43">
        <v>380</v>
      </c>
      <c r="F169" s="43">
        <v>482</v>
      </c>
      <c r="G169" s="44">
        <v>438</v>
      </c>
      <c r="H169" s="44">
        <v>4</v>
      </c>
      <c r="I169" s="44">
        <v>0</v>
      </c>
      <c r="J169" s="44">
        <v>924</v>
      </c>
      <c r="K169" s="44">
        <f t="shared" si="38"/>
        <v>924</v>
      </c>
      <c r="L169" s="98"/>
    </row>
    <row r="170" spans="1:12" ht="15" x14ac:dyDescent="0.25">
      <c r="A170" s="120"/>
      <c r="B170" s="107"/>
      <c r="C170" s="140" t="s">
        <v>273</v>
      </c>
      <c r="D170" s="45">
        <v>718</v>
      </c>
      <c r="E170" s="43">
        <v>309</v>
      </c>
      <c r="F170" s="43">
        <v>1027</v>
      </c>
      <c r="G170" s="44">
        <v>19</v>
      </c>
      <c r="H170" s="44">
        <v>3</v>
      </c>
      <c r="I170" s="44">
        <v>0</v>
      </c>
      <c r="J170" s="44">
        <v>1049</v>
      </c>
      <c r="K170" s="44">
        <f t="shared" si="38"/>
        <v>1049</v>
      </c>
      <c r="L170" s="98"/>
    </row>
    <row r="171" spans="1:12" ht="15" x14ac:dyDescent="0.25">
      <c r="A171" s="118"/>
      <c r="B171" s="107"/>
      <c r="C171" s="140" t="s">
        <v>274</v>
      </c>
      <c r="D171" s="45">
        <v>127</v>
      </c>
      <c r="E171" s="43">
        <v>0</v>
      </c>
      <c r="F171" s="43">
        <v>127</v>
      </c>
      <c r="G171" s="44">
        <v>0</v>
      </c>
      <c r="H171" s="44">
        <v>0</v>
      </c>
      <c r="I171" s="44">
        <v>0</v>
      </c>
      <c r="J171" s="44">
        <v>127</v>
      </c>
      <c r="K171" s="44">
        <f t="shared" si="38"/>
        <v>127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1</v>
      </c>
      <c r="F172" s="43">
        <v>1</v>
      </c>
      <c r="G172" s="44">
        <v>0</v>
      </c>
      <c r="H172" s="44">
        <v>51</v>
      </c>
      <c r="I172" s="44">
        <v>0</v>
      </c>
      <c r="J172" s="44">
        <v>52</v>
      </c>
      <c r="K172" s="44">
        <f t="shared" si="38"/>
        <v>52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4000</v>
      </c>
      <c r="E174" s="58">
        <f t="shared" si="39"/>
        <v>589</v>
      </c>
      <c r="F174" s="58">
        <f t="shared" si="39"/>
        <v>2063</v>
      </c>
      <c r="G174" s="59">
        <f t="shared" si="39"/>
        <v>1536</v>
      </c>
      <c r="H174" s="59">
        <f t="shared" si="39"/>
        <v>251</v>
      </c>
      <c r="I174" s="59">
        <f>SUM(I175:I178)</f>
        <v>0</v>
      </c>
      <c r="J174" s="59">
        <f>SUM(J175:J178)</f>
        <v>3850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2496</v>
      </c>
      <c r="E175" s="45">
        <v>30</v>
      </c>
      <c r="F175" s="45">
        <v>0</v>
      </c>
      <c r="G175" s="44">
        <v>156</v>
      </c>
      <c r="H175" s="44">
        <v>76</v>
      </c>
      <c r="I175" s="44">
        <v>0</v>
      </c>
      <c r="J175" s="44">
        <v>232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1418</v>
      </c>
      <c r="E176" s="43">
        <v>558</v>
      </c>
      <c r="F176" s="43">
        <v>1976</v>
      </c>
      <c r="G176" s="44">
        <v>0</v>
      </c>
      <c r="H176" s="44">
        <v>175</v>
      </c>
      <c r="I176" s="44">
        <v>0</v>
      </c>
      <c r="J176" s="44">
        <v>2151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66</v>
      </c>
      <c r="E177" s="43">
        <v>1</v>
      </c>
      <c r="F177" s="43">
        <v>67</v>
      </c>
      <c r="G177" s="44">
        <v>1380</v>
      </c>
      <c r="H177" s="44">
        <v>0</v>
      </c>
      <c r="I177" s="44">
        <v>0</v>
      </c>
      <c r="J177" s="44">
        <v>1447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20</v>
      </c>
      <c r="E178" s="43">
        <v>0</v>
      </c>
      <c r="F178" s="43">
        <v>20</v>
      </c>
      <c r="G178" s="44">
        <v>0</v>
      </c>
      <c r="H178" s="44">
        <v>0</v>
      </c>
      <c r="I178" s="44">
        <v>0</v>
      </c>
      <c r="J178" s="44">
        <v>20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3991</v>
      </c>
      <c r="E180" s="58">
        <f t="shared" si="40"/>
        <v>3829</v>
      </c>
      <c r="F180" s="58">
        <f t="shared" ref="F180:H180" si="41">SUM(F181:F187)</f>
        <v>7820</v>
      </c>
      <c r="G180" s="59">
        <f t="shared" si="41"/>
        <v>11654</v>
      </c>
      <c r="H180" s="59">
        <f t="shared" si="41"/>
        <v>7612</v>
      </c>
      <c r="I180" s="59">
        <f>SUM(I181:I187)</f>
        <v>120</v>
      </c>
      <c r="J180" s="59">
        <f>SUM(J181:J187)</f>
        <v>27206</v>
      </c>
      <c r="K180" s="59">
        <f>J180</f>
        <v>27206</v>
      </c>
      <c r="L180" s="98"/>
    </row>
    <row r="181" spans="1:12" ht="15" x14ac:dyDescent="0.25">
      <c r="A181" s="131"/>
      <c r="B181" s="107"/>
      <c r="C181" s="117" t="s">
        <v>277</v>
      </c>
      <c r="D181" s="45">
        <v>3752</v>
      </c>
      <c r="E181" s="43">
        <v>2600</v>
      </c>
      <c r="F181" s="43">
        <v>6352</v>
      </c>
      <c r="G181" s="44">
        <v>5775</v>
      </c>
      <c r="H181" s="44">
        <v>7179</v>
      </c>
      <c r="I181" s="44">
        <v>109</v>
      </c>
      <c r="J181" s="44">
        <v>19415</v>
      </c>
      <c r="K181" s="44">
        <f>J181</f>
        <v>19415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830</v>
      </c>
      <c r="F182" s="43">
        <v>830</v>
      </c>
      <c r="G182" s="44">
        <v>61</v>
      </c>
      <c r="H182" s="44">
        <v>237</v>
      </c>
      <c r="I182" s="44">
        <v>0</v>
      </c>
      <c r="J182" s="44">
        <v>1128</v>
      </c>
      <c r="K182" s="44">
        <f t="shared" ref="K182:K187" si="42">J182</f>
        <v>1128</v>
      </c>
      <c r="L182" s="98"/>
    </row>
    <row r="183" spans="1:12" ht="15" x14ac:dyDescent="0.25">
      <c r="A183" s="105"/>
      <c r="B183" s="107"/>
      <c r="C183" s="117" t="s">
        <v>279</v>
      </c>
      <c r="D183" s="45">
        <v>-48</v>
      </c>
      <c r="E183" s="43">
        <v>-1024</v>
      </c>
      <c r="F183" s="43">
        <v>-1072</v>
      </c>
      <c r="G183" s="44">
        <v>-128</v>
      </c>
      <c r="H183" s="44">
        <v>-87</v>
      </c>
      <c r="I183" s="44">
        <v>-34</v>
      </c>
      <c r="J183" s="44">
        <v>-1321</v>
      </c>
      <c r="K183" s="44">
        <f t="shared" si="42"/>
        <v>-1321</v>
      </c>
      <c r="L183" s="98"/>
    </row>
    <row r="184" spans="1:12" ht="15" x14ac:dyDescent="0.25">
      <c r="A184" s="116"/>
      <c r="B184" s="107"/>
      <c r="C184" s="117" t="s">
        <v>280</v>
      </c>
      <c r="D184" s="45">
        <v>164</v>
      </c>
      <c r="E184" s="43">
        <v>66</v>
      </c>
      <c r="F184" s="43">
        <v>230</v>
      </c>
      <c r="G184" s="44">
        <v>502</v>
      </c>
      <c r="H184" s="44">
        <v>132</v>
      </c>
      <c r="I184" s="44">
        <v>35</v>
      </c>
      <c r="J184" s="44">
        <v>899</v>
      </c>
      <c r="K184" s="44">
        <f t="shared" si="42"/>
        <v>899</v>
      </c>
      <c r="L184" s="98"/>
    </row>
    <row r="185" spans="1:12" ht="15" x14ac:dyDescent="0.25">
      <c r="A185" s="116"/>
      <c r="B185" s="107"/>
      <c r="C185" s="117" t="s">
        <v>281</v>
      </c>
      <c r="D185" s="45">
        <v>83</v>
      </c>
      <c r="E185" s="43">
        <v>1322</v>
      </c>
      <c r="F185" s="43">
        <v>1405</v>
      </c>
      <c r="G185" s="44">
        <v>5328</v>
      </c>
      <c r="H185" s="44">
        <v>40</v>
      </c>
      <c r="I185" s="44">
        <v>0</v>
      </c>
      <c r="J185" s="44">
        <v>6773</v>
      </c>
      <c r="K185" s="44">
        <f t="shared" si="42"/>
        <v>6773</v>
      </c>
      <c r="L185" s="98"/>
    </row>
    <row r="186" spans="1:12" ht="15" x14ac:dyDescent="0.25">
      <c r="A186" s="120"/>
      <c r="B186" s="107"/>
      <c r="C186" s="117" t="s">
        <v>325</v>
      </c>
      <c r="D186" s="45">
        <v>40</v>
      </c>
      <c r="E186" s="43">
        <v>35</v>
      </c>
      <c r="F186" s="43">
        <v>75</v>
      </c>
      <c r="G186" s="44">
        <v>117</v>
      </c>
      <c r="H186" s="44">
        <v>110</v>
      </c>
      <c r="I186" s="44">
        <v>10</v>
      </c>
      <c r="J186" s="44">
        <v>312</v>
      </c>
      <c r="K186" s="44">
        <f t="shared" si="42"/>
        <v>312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-1</v>
      </c>
      <c r="H187" s="44">
        <v>1</v>
      </c>
      <c r="I187" s="44">
        <v>0</v>
      </c>
      <c r="J187" s="44">
        <v>0</v>
      </c>
      <c r="K187" s="44">
        <f t="shared" si="42"/>
        <v>0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17</v>
      </c>
      <c r="F189" s="58">
        <v>17</v>
      </c>
      <c r="G189" s="59">
        <v>7</v>
      </c>
      <c r="H189" s="59">
        <v>15</v>
      </c>
      <c r="I189" s="59">
        <v>0</v>
      </c>
      <c r="J189" s="59">
        <v>39</v>
      </c>
      <c r="K189" s="59">
        <f>J189</f>
        <v>39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6</v>
      </c>
      <c r="E191" s="58">
        <v>1</v>
      </c>
      <c r="F191" s="58">
        <v>7</v>
      </c>
      <c r="G191" s="59">
        <v>44</v>
      </c>
      <c r="H191" s="59">
        <v>0</v>
      </c>
      <c r="I191" s="59">
        <v>0</v>
      </c>
      <c r="J191" s="59">
        <v>51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25</v>
      </c>
      <c r="E193" s="58">
        <f t="shared" si="43"/>
        <v>-25</v>
      </c>
      <c r="F193" s="58">
        <f t="shared" si="43"/>
        <v>0</v>
      </c>
      <c r="G193" s="59">
        <f t="shared" si="43"/>
        <v>46</v>
      </c>
      <c r="H193" s="59">
        <f t="shared" si="43"/>
        <v>423</v>
      </c>
      <c r="I193" s="59">
        <f>SUM(I194:I197)</f>
        <v>-4</v>
      </c>
      <c r="J193" s="59">
        <f>SUM(J194:J197)</f>
        <v>465</v>
      </c>
      <c r="K193" s="59">
        <f>J193</f>
        <v>465</v>
      </c>
      <c r="L193" s="98"/>
    </row>
    <row r="194" spans="2:12" ht="14.25" x14ac:dyDescent="0.2">
      <c r="B194" s="109"/>
      <c r="C194" s="117" t="s">
        <v>286</v>
      </c>
      <c r="D194" s="45">
        <v>68</v>
      </c>
      <c r="E194" s="43">
        <v>103</v>
      </c>
      <c r="F194" s="43">
        <v>171</v>
      </c>
      <c r="G194" s="44">
        <v>56</v>
      </c>
      <c r="H194" s="44">
        <v>666</v>
      </c>
      <c r="I194" s="44">
        <v>6</v>
      </c>
      <c r="J194" s="44">
        <v>899</v>
      </c>
      <c r="K194" s="44">
        <f>J194</f>
        <v>899</v>
      </c>
      <c r="L194" s="98"/>
    </row>
    <row r="195" spans="2:12" ht="14.25" x14ac:dyDescent="0.2">
      <c r="B195" s="109"/>
      <c r="C195" s="121" t="s">
        <v>287</v>
      </c>
      <c r="D195" s="45">
        <v>-51</v>
      </c>
      <c r="E195" s="43">
        <v>-128</v>
      </c>
      <c r="F195" s="43">
        <v>-179</v>
      </c>
      <c r="G195" s="44">
        <v>-10</v>
      </c>
      <c r="H195" s="44">
        <v>-243</v>
      </c>
      <c r="I195" s="44">
        <v>-10</v>
      </c>
      <c r="J195" s="44">
        <v>-442</v>
      </c>
      <c r="K195" s="44">
        <f t="shared" ref="K195:K197" si="44">J195</f>
        <v>-442</v>
      </c>
      <c r="L195" s="98"/>
    </row>
    <row r="196" spans="2:12" ht="14.25" x14ac:dyDescent="0.2">
      <c r="B196" s="109"/>
      <c r="C196" s="117" t="s">
        <v>288</v>
      </c>
      <c r="D196" s="45">
        <v>8</v>
      </c>
      <c r="E196" s="43">
        <v>0</v>
      </c>
      <c r="F196" s="43">
        <v>8</v>
      </c>
      <c r="G196" s="44">
        <v>0</v>
      </c>
      <c r="H196" s="44">
        <v>0</v>
      </c>
      <c r="I196" s="44">
        <v>0</v>
      </c>
      <c r="J196" s="44">
        <v>8</v>
      </c>
      <c r="K196" s="44">
        <f t="shared" si="44"/>
        <v>8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163" priority="8" stopIfTrue="1" operator="notEqual">
      <formula>SUM(D32:D36)</formula>
    </cfRule>
  </conditionalFormatting>
  <conditionalFormatting sqref="D11:K11">
    <cfRule type="cellIs" dxfId="162" priority="5" stopIfTrue="1" operator="notEqual">
      <formula>D12+#REF!+D13+D14</formula>
    </cfRule>
  </conditionalFormatting>
  <conditionalFormatting sqref="D16:K16">
    <cfRule type="cellIs" dxfId="161" priority="3" stopIfTrue="1" operator="notEqual">
      <formula>D17+D20</formula>
    </cfRule>
  </conditionalFormatting>
  <conditionalFormatting sqref="D38:K38">
    <cfRule type="cellIs" dxfId="160" priority="1" stopIfTrue="1" operator="notEqual">
      <formula>SUM(D40:D44)</formula>
    </cfRule>
  </conditionalFormatting>
  <conditionalFormatting sqref="D48:K48">
    <cfRule type="cellIs" dxfId="159" priority="15" stopIfTrue="1" operator="notEqual">
      <formula>SUM(D49:D53)</formula>
    </cfRule>
  </conditionalFormatting>
  <conditionalFormatting sqref="D59:K59">
    <cfRule type="cellIs" dxfId="158" priority="21" stopIfTrue="1" operator="notEqual">
      <formula>D61+D68+D70</formula>
    </cfRule>
  </conditionalFormatting>
  <conditionalFormatting sqref="D91:K91">
    <cfRule type="cellIs" dxfId="157" priority="16" stopIfTrue="1" operator="notEqual">
      <formula>D92+D93+D94+D95+D96</formula>
    </cfRule>
  </conditionalFormatting>
  <conditionalFormatting sqref="D98:K98">
    <cfRule type="cellIs" dxfId="156" priority="14" stopIfTrue="1" operator="notEqual">
      <formula>SUM(D99:D104)</formula>
    </cfRule>
  </conditionalFormatting>
  <conditionalFormatting sqref="D106:K106">
    <cfRule type="cellIs" dxfId="155" priority="10" stopIfTrue="1" operator="notEqual">
      <formula>D107+D108+D109+D110+D111</formula>
    </cfRule>
  </conditionalFormatting>
  <conditionalFormatting sqref="D113:K113">
    <cfRule type="cellIs" dxfId="154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153" priority="7" stopIfTrue="1" operator="notEqual">
      <formula>SUM(D116:D119)</formula>
    </cfRule>
  </conditionalFormatting>
  <conditionalFormatting sqref="D143:K143">
    <cfRule type="cellIs" dxfId="152" priority="6" stopIfTrue="1" operator="notEqual">
      <formula>SUM(D144:D148)</formula>
    </cfRule>
  </conditionalFormatting>
  <conditionalFormatting sqref="D152:K152">
    <cfRule type="cellIs" dxfId="151" priority="9" stopIfTrue="1" operator="notEqual">
      <formula>SUM(D153:D162)</formula>
    </cfRule>
  </conditionalFormatting>
  <conditionalFormatting sqref="D164:K164">
    <cfRule type="cellIs" dxfId="150" priority="19" stopIfTrue="1" operator="notEqual">
      <formula>SUM(D165:D172)</formula>
    </cfRule>
  </conditionalFormatting>
  <conditionalFormatting sqref="D180:K180">
    <cfRule type="cellIs" dxfId="149" priority="18" stopIfTrue="1" operator="notEqual">
      <formula>SUM(D181:D187)</formula>
    </cfRule>
  </conditionalFormatting>
  <conditionalFormatting sqref="D189:K191">
    <cfRule type="cellIs" dxfId="148" priority="22" stopIfTrue="1" operator="notEqual">
      <formula>#REF!+#REF!</formula>
    </cfRule>
  </conditionalFormatting>
  <conditionalFormatting sqref="D193:K193">
    <cfRule type="cellIs" dxfId="147" priority="11" stopIfTrue="1" operator="notEqual">
      <formula>D194+D195+D196+D197</formula>
    </cfRule>
  </conditionalFormatting>
  <conditionalFormatting sqref="J28:K28">
    <cfRule type="cellIs" dxfId="146" priority="4" stopIfTrue="1" operator="notEqual">
      <formula>J30+J38</formula>
    </cfRule>
  </conditionalFormatting>
  <conditionalFormatting sqref="K30">
    <cfRule type="cellIs" dxfId="145" priority="2" stopIfTrue="1" operator="notEqual">
      <formula>SUM(K32:K36)</formula>
    </cfRule>
  </conditionalFormatting>
  <hyperlinks>
    <hyperlink ref="K5" location="Índice!A1" display="índice" xr:uid="{00000000-0004-0000-13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09"/>
  <sheetViews>
    <sheetView showGridLines="0" topLeftCell="C1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379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30855</v>
      </c>
      <c r="E11" s="200">
        <v>14488</v>
      </c>
      <c r="F11" s="200">
        <v>45343</v>
      </c>
      <c r="G11" s="201">
        <v>125131</v>
      </c>
      <c r="H11" s="201">
        <v>54096</v>
      </c>
      <c r="I11" s="201">
        <v>4092</v>
      </c>
      <c r="J11" s="202">
        <v>228662</v>
      </c>
      <c r="K11" s="201">
        <f>J11</f>
        <v>228662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346</v>
      </c>
      <c r="E13" s="46">
        <f t="shared" si="0"/>
        <v>2423</v>
      </c>
      <c r="F13" s="46">
        <f t="shared" si="0"/>
        <v>2769</v>
      </c>
      <c r="G13" s="47">
        <f t="shared" si="0"/>
        <v>4978</v>
      </c>
      <c r="H13" s="47">
        <f t="shared" si="0"/>
        <v>5529</v>
      </c>
      <c r="I13" s="47">
        <f t="shared" si="0"/>
        <v>65</v>
      </c>
      <c r="J13" s="48">
        <f>SUM(J14:J20)</f>
        <v>13341</v>
      </c>
      <c r="K13" s="47">
        <f>J13</f>
        <v>13341</v>
      </c>
    </row>
    <row r="14" spans="1:11" ht="15" x14ac:dyDescent="0.25">
      <c r="A14" s="79"/>
      <c r="B14" s="11"/>
      <c r="C14" s="18" t="s">
        <v>10</v>
      </c>
      <c r="D14" s="43">
        <v>57</v>
      </c>
      <c r="E14" s="43">
        <v>90</v>
      </c>
      <c r="F14" s="43">
        <v>147</v>
      </c>
      <c r="G14" s="44">
        <v>38</v>
      </c>
      <c r="H14" s="44">
        <v>106</v>
      </c>
      <c r="I14" s="44">
        <v>0</v>
      </c>
      <c r="J14" s="45">
        <v>291</v>
      </c>
      <c r="K14" s="44">
        <f>J14</f>
        <v>291</v>
      </c>
    </row>
    <row r="15" spans="1:11" ht="15" x14ac:dyDescent="0.25">
      <c r="A15" s="79"/>
      <c r="B15" s="11"/>
      <c r="C15" s="18" t="s">
        <v>11</v>
      </c>
      <c r="D15" s="43">
        <v>170</v>
      </c>
      <c r="E15" s="43">
        <v>1350</v>
      </c>
      <c r="F15" s="43">
        <v>1520</v>
      </c>
      <c r="G15" s="44">
        <v>2067</v>
      </c>
      <c r="H15" s="44">
        <v>4332</v>
      </c>
      <c r="I15" s="44">
        <v>0</v>
      </c>
      <c r="J15" s="45">
        <v>7919</v>
      </c>
      <c r="K15" s="44">
        <f t="shared" ref="K15:K20" si="1">J15</f>
        <v>7919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1644</v>
      </c>
      <c r="H16" s="44">
        <v>0</v>
      </c>
      <c r="I16" s="44">
        <v>50</v>
      </c>
      <c r="J16" s="45">
        <v>1694</v>
      </c>
      <c r="K16" s="44">
        <f t="shared" si="1"/>
        <v>1694</v>
      </c>
    </row>
    <row r="17" spans="1:12" ht="15" x14ac:dyDescent="0.25">
      <c r="A17" s="77"/>
      <c r="B17" s="11"/>
      <c r="C17" s="19" t="s">
        <v>13</v>
      </c>
      <c r="D17" s="43">
        <v>88</v>
      </c>
      <c r="E17" s="43">
        <v>653</v>
      </c>
      <c r="F17" s="43">
        <v>741</v>
      </c>
      <c r="G17" s="44">
        <v>583</v>
      </c>
      <c r="H17" s="44">
        <v>-81</v>
      </c>
      <c r="I17" s="44">
        <v>0</v>
      </c>
      <c r="J17" s="45">
        <v>1243</v>
      </c>
      <c r="K17" s="44">
        <f t="shared" si="1"/>
        <v>1243</v>
      </c>
    </row>
    <row r="18" spans="1:12" ht="15" x14ac:dyDescent="0.25">
      <c r="A18" s="79"/>
      <c r="B18" s="11"/>
      <c r="C18" s="19" t="s">
        <v>14</v>
      </c>
      <c r="D18" s="43">
        <v>3</v>
      </c>
      <c r="E18" s="43">
        <v>162</v>
      </c>
      <c r="F18" s="43">
        <v>165</v>
      </c>
      <c r="G18" s="44">
        <v>52</v>
      </c>
      <c r="H18" s="44">
        <v>162</v>
      </c>
      <c r="I18" s="44">
        <v>3</v>
      </c>
      <c r="J18" s="45">
        <v>382</v>
      </c>
      <c r="K18" s="44">
        <f t="shared" si="1"/>
        <v>382</v>
      </c>
    </row>
    <row r="19" spans="1:12" ht="15" x14ac:dyDescent="0.25">
      <c r="A19" s="84"/>
      <c r="B19" s="11"/>
      <c r="C19" s="18" t="s">
        <v>15</v>
      </c>
      <c r="D19" s="43">
        <v>1</v>
      </c>
      <c r="E19" s="43">
        <v>15</v>
      </c>
      <c r="F19" s="43">
        <v>16</v>
      </c>
      <c r="G19" s="44">
        <v>46</v>
      </c>
      <c r="H19" s="44">
        <v>667</v>
      </c>
      <c r="I19" s="44">
        <v>0</v>
      </c>
      <c r="J19" s="45">
        <v>729</v>
      </c>
      <c r="K19" s="44">
        <f t="shared" si="1"/>
        <v>729</v>
      </c>
    </row>
    <row r="20" spans="1:12" ht="15" x14ac:dyDescent="0.25">
      <c r="A20" s="77"/>
      <c r="B20" s="11"/>
      <c r="C20" s="18" t="s">
        <v>17</v>
      </c>
      <c r="D20" s="43">
        <v>27</v>
      </c>
      <c r="E20" s="43">
        <v>153</v>
      </c>
      <c r="F20" s="43">
        <v>180</v>
      </c>
      <c r="G20" s="44">
        <v>548</v>
      </c>
      <c r="H20" s="44">
        <v>343</v>
      </c>
      <c r="I20" s="44">
        <v>12</v>
      </c>
      <c r="J20" s="45">
        <v>1083</v>
      </c>
      <c r="K20" s="44">
        <f t="shared" si="1"/>
        <v>1083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123</v>
      </c>
      <c r="E22" s="46">
        <f t="shared" si="2"/>
        <v>2187</v>
      </c>
      <c r="F22" s="46">
        <f t="shared" si="2"/>
        <v>2310</v>
      </c>
      <c r="G22" s="47">
        <f t="shared" si="2"/>
        <v>5506</v>
      </c>
      <c r="H22" s="47">
        <f t="shared" si="2"/>
        <v>387</v>
      </c>
      <c r="I22" s="47">
        <f t="shared" si="2"/>
        <v>10</v>
      </c>
      <c r="J22" s="48">
        <f>SUM(J23:J26)</f>
        <v>8213</v>
      </c>
      <c r="K22" s="47">
        <f>J22</f>
        <v>8213</v>
      </c>
    </row>
    <row r="23" spans="1:12" ht="15" x14ac:dyDescent="0.25">
      <c r="A23" s="85"/>
      <c r="B23" s="11"/>
      <c r="C23" s="18" t="s">
        <v>20</v>
      </c>
      <c r="D23" s="43">
        <v>83</v>
      </c>
      <c r="E23" s="43">
        <v>1322</v>
      </c>
      <c r="F23" s="43">
        <v>1405</v>
      </c>
      <c r="G23" s="44">
        <v>5328</v>
      </c>
      <c r="H23" s="44">
        <v>40</v>
      </c>
      <c r="I23" s="44">
        <v>0</v>
      </c>
      <c r="J23" s="45">
        <v>6773</v>
      </c>
      <c r="K23" s="44">
        <f t="shared" ref="K23:K26" si="3">J23</f>
        <v>6773</v>
      </c>
    </row>
    <row r="24" spans="1:12" ht="15" x14ac:dyDescent="0.25">
      <c r="B24" s="11"/>
      <c r="C24" s="18" t="s">
        <v>21</v>
      </c>
      <c r="D24" s="43">
        <v>40</v>
      </c>
      <c r="E24" s="43">
        <v>35</v>
      </c>
      <c r="F24" s="43">
        <v>75</v>
      </c>
      <c r="G24" s="44">
        <v>117</v>
      </c>
      <c r="H24" s="44">
        <v>110</v>
      </c>
      <c r="I24" s="44">
        <v>10</v>
      </c>
      <c r="J24" s="45">
        <v>312</v>
      </c>
      <c r="K24" s="44">
        <f t="shared" si="3"/>
        <v>312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234</v>
      </c>
      <c r="I25" s="44">
        <v>0</v>
      </c>
      <c r="J25" s="45">
        <v>234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830</v>
      </c>
      <c r="F26" s="43">
        <v>830</v>
      </c>
      <c r="G26" s="44">
        <v>61</v>
      </c>
      <c r="H26" s="44">
        <v>3</v>
      </c>
      <c r="I26" s="44">
        <v>0</v>
      </c>
      <c r="J26" s="45">
        <v>894</v>
      </c>
      <c r="K26" s="44">
        <f t="shared" si="3"/>
        <v>894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30386</v>
      </c>
      <c r="E28" s="46">
        <f t="shared" si="4"/>
        <v>9878</v>
      </c>
      <c r="F28" s="46">
        <f t="shared" si="4"/>
        <v>40264</v>
      </c>
      <c r="G28" s="47">
        <f t="shared" si="4"/>
        <v>114647</v>
      </c>
      <c r="H28" s="47">
        <f t="shared" si="4"/>
        <v>48180</v>
      </c>
      <c r="I28" s="47">
        <f t="shared" si="4"/>
        <v>4017</v>
      </c>
      <c r="J28" s="48">
        <f>SUM(J30:J34)</f>
        <v>207108</v>
      </c>
      <c r="K28" s="47">
        <f>J28</f>
        <v>207108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5086</v>
      </c>
      <c r="E30" s="43">
        <v>4764</v>
      </c>
      <c r="F30" s="43">
        <v>9850</v>
      </c>
      <c r="G30" s="44">
        <v>30446</v>
      </c>
      <c r="H30" s="44">
        <v>22976</v>
      </c>
      <c r="I30" s="44">
        <v>1144</v>
      </c>
      <c r="J30" s="45">
        <v>64416</v>
      </c>
      <c r="K30" s="44">
        <f>J30</f>
        <v>64416</v>
      </c>
    </row>
    <row r="31" spans="1:12" ht="15" x14ac:dyDescent="0.25">
      <c r="A31" s="71"/>
      <c r="B31" s="11"/>
      <c r="C31" s="22" t="s">
        <v>26</v>
      </c>
      <c r="D31" s="43">
        <v>19124</v>
      </c>
      <c r="E31" s="43">
        <v>5970</v>
      </c>
      <c r="F31" s="43">
        <v>25094</v>
      </c>
      <c r="G31" s="44">
        <v>82083</v>
      </c>
      <c r="H31" s="44">
        <v>24982</v>
      </c>
      <c r="I31" s="44">
        <v>2610</v>
      </c>
      <c r="J31" s="45">
        <v>134769</v>
      </c>
      <c r="K31" s="44">
        <f t="shared" ref="K31:K34" si="5">J31</f>
        <v>134769</v>
      </c>
    </row>
    <row r="32" spans="1:12" ht="15" x14ac:dyDescent="0.25">
      <c r="A32" s="85"/>
      <c r="B32" s="11"/>
      <c r="C32" s="22" t="s">
        <v>27</v>
      </c>
      <c r="D32" s="43">
        <v>6605</v>
      </c>
      <c r="E32" s="43">
        <v>3575</v>
      </c>
      <c r="F32" s="43">
        <v>10180</v>
      </c>
      <c r="G32" s="44">
        <v>12258</v>
      </c>
      <c r="H32" s="44">
        <v>6098</v>
      </c>
      <c r="I32" s="44">
        <v>314</v>
      </c>
      <c r="J32" s="45">
        <v>28850</v>
      </c>
      <c r="K32" s="44">
        <f t="shared" si="5"/>
        <v>28850</v>
      </c>
    </row>
    <row r="33" spans="1:11" ht="15" x14ac:dyDescent="0.25">
      <c r="A33" s="84"/>
      <c r="B33" s="23"/>
      <c r="C33" s="24" t="s">
        <v>28</v>
      </c>
      <c r="D33" s="43">
        <v>40</v>
      </c>
      <c r="E33" s="43">
        <v>179</v>
      </c>
      <c r="F33" s="43">
        <v>219</v>
      </c>
      <c r="G33" s="44">
        <v>344</v>
      </c>
      <c r="H33" s="44">
        <v>40</v>
      </c>
      <c r="I33" s="44">
        <v>24</v>
      </c>
      <c r="J33" s="45">
        <v>627</v>
      </c>
      <c r="K33" s="44">
        <f t="shared" si="5"/>
        <v>627</v>
      </c>
    </row>
    <row r="34" spans="1:11" ht="15" x14ac:dyDescent="0.25">
      <c r="A34" s="79"/>
      <c r="B34" s="11"/>
      <c r="C34" s="20" t="s">
        <v>29</v>
      </c>
      <c r="D34" s="43">
        <v>-469</v>
      </c>
      <c r="E34" s="43">
        <v>-4610</v>
      </c>
      <c r="F34" s="43">
        <v>-5079</v>
      </c>
      <c r="G34" s="44">
        <v>-10484</v>
      </c>
      <c r="H34" s="44">
        <v>-5916</v>
      </c>
      <c r="I34" s="44">
        <v>-75</v>
      </c>
      <c r="J34" s="45">
        <v>-21554</v>
      </c>
      <c r="K34" s="44">
        <f t="shared" si="5"/>
        <v>-21554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760</v>
      </c>
      <c r="E36" s="46">
        <f t="shared" si="6"/>
        <v>246</v>
      </c>
      <c r="F36" s="46">
        <f t="shared" si="6"/>
        <v>1006</v>
      </c>
      <c r="G36" s="47">
        <f t="shared" si="6"/>
        <v>2568</v>
      </c>
      <c r="H36" s="47">
        <f t="shared" si="6"/>
        <v>2256</v>
      </c>
      <c r="I36" s="47">
        <f t="shared" si="6"/>
        <v>5</v>
      </c>
      <c r="J36" s="48">
        <f>SUM(J37:J42)</f>
        <v>5835</v>
      </c>
      <c r="K36" s="47">
        <f t="shared" ref="K36:K42" si="7">J36</f>
        <v>5835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20</v>
      </c>
      <c r="I37" s="44">
        <v>0</v>
      </c>
      <c r="J37" s="45">
        <v>20</v>
      </c>
      <c r="K37" s="44">
        <f t="shared" si="7"/>
        <v>20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91</v>
      </c>
      <c r="F38" s="43">
        <v>93</v>
      </c>
      <c r="G38" s="44">
        <v>127</v>
      </c>
      <c r="H38" s="44">
        <v>656</v>
      </c>
      <c r="I38" s="44">
        <v>0</v>
      </c>
      <c r="J38" s="45">
        <v>876</v>
      </c>
      <c r="K38" s="44">
        <f t="shared" si="7"/>
        <v>876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96</v>
      </c>
      <c r="F39" s="43">
        <v>96</v>
      </c>
      <c r="G39" s="44">
        <v>1522</v>
      </c>
      <c r="H39" s="44">
        <v>293</v>
      </c>
      <c r="I39" s="44">
        <v>0</v>
      </c>
      <c r="J39" s="45">
        <v>1911</v>
      </c>
      <c r="K39" s="44">
        <f t="shared" si="7"/>
        <v>1911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2</v>
      </c>
      <c r="F40" s="43">
        <v>2</v>
      </c>
      <c r="G40" s="44">
        <v>578</v>
      </c>
      <c r="H40" s="44">
        <v>527</v>
      </c>
      <c r="I40" s="44">
        <v>5</v>
      </c>
      <c r="J40" s="45">
        <v>1112</v>
      </c>
      <c r="K40" s="44">
        <f t="shared" si="7"/>
        <v>1112</v>
      </c>
    </row>
    <row r="41" spans="1:11" ht="15" x14ac:dyDescent="0.25">
      <c r="A41" s="77"/>
      <c r="B41" s="11"/>
      <c r="C41" s="19" t="s">
        <v>16</v>
      </c>
      <c r="D41" s="43">
        <v>393</v>
      </c>
      <c r="E41" s="43">
        <v>0</v>
      </c>
      <c r="F41" s="43">
        <v>393</v>
      </c>
      <c r="G41" s="44">
        <v>0</v>
      </c>
      <c r="H41" s="44">
        <v>0</v>
      </c>
      <c r="I41" s="44">
        <v>0</v>
      </c>
      <c r="J41" s="45">
        <v>393</v>
      </c>
      <c r="K41" s="44">
        <f t="shared" si="7"/>
        <v>393</v>
      </c>
    </row>
    <row r="42" spans="1:11" ht="15" x14ac:dyDescent="0.25">
      <c r="A42" s="77"/>
      <c r="B42" s="11"/>
      <c r="C42" s="18" t="s">
        <v>36</v>
      </c>
      <c r="D42" s="43">
        <v>365</v>
      </c>
      <c r="E42" s="43">
        <v>57</v>
      </c>
      <c r="F42" s="43">
        <v>422</v>
      </c>
      <c r="G42" s="44">
        <v>341</v>
      </c>
      <c r="H42" s="44">
        <v>760</v>
      </c>
      <c r="I42" s="44">
        <v>0</v>
      </c>
      <c r="J42" s="45">
        <v>1523</v>
      </c>
      <c r="K42" s="44">
        <f t="shared" si="7"/>
        <v>1523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29626</v>
      </c>
      <c r="E44" s="46">
        <v>9632</v>
      </c>
      <c r="F44" s="46">
        <v>39258</v>
      </c>
      <c r="G44" s="47">
        <v>112079</v>
      </c>
      <c r="H44" s="47">
        <v>45924</v>
      </c>
      <c r="I44" s="47">
        <v>4012</v>
      </c>
      <c r="J44" s="48">
        <v>201273</v>
      </c>
      <c r="K44" s="47">
        <f>J44</f>
        <v>201273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98090</v>
      </c>
      <c r="E46" s="200">
        <v>1857</v>
      </c>
      <c r="F46" s="200">
        <v>99947</v>
      </c>
      <c r="G46" s="201">
        <v>16124</v>
      </c>
      <c r="H46" s="201">
        <v>26987</v>
      </c>
      <c r="I46" s="201">
        <v>0</v>
      </c>
      <c r="J46" s="202">
        <v>143058</v>
      </c>
      <c r="K46" s="201">
        <f>J46</f>
        <v>143058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71949</v>
      </c>
      <c r="E48" s="46">
        <f t="shared" si="8"/>
        <v>0</v>
      </c>
      <c r="F48" s="46">
        <f t="shared" si="8"/>
        <v>71949</v>
      </c>
      <c r="G48" s="47">
        <f t="shared" si="8"/>
        <v>2912</v>
      </c>
      <c r="H48" s="47">
        <f t="shared" si="8"/>
        <v>6028</v>
      </c>
      <c r="I48" s="47">
        <f t="shared" si="8"/>
        <v>0</v>
      </c>
      <c r="J48" s="48">
        <f>SUM(J49:J50)</f>
        <v>80889</v>
      </c>
      <c r="K48" s="47">
        <f>J48</f>
        <v>80889</v>
      </c>
    </row>
    <row r="49" spans="1:11" ht="15" x14ac:dyDescent="0.25">
      <c r="A49" s="71"/>
      <c r="B49" s="11"/>
      <c r="C49" s="20" t="s">
        <v>43</v>
      </c>
      <c r="D49" s="43">
        <v>71949</v>
      </c>
      <c r="E49" s="43">
        <v>0</v>
      </c>
      <c r="F49" s="43">
        <v>71949</v>
      </c>
      <c r="G49" s="44">
        <v>1324</v>
      </c>
      <c r="H49" s="44">
        <v>6028</v>
      </c>
      <c r="I49" s="44">
        <v>0</v>
      </c>
      <c r="J49" s="45">
        <v>79301</v>
      </c>
      <c r="K49" s="44">
        <f>J49</f>
        <v>79301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1588</v>
      </c>
      <c r="H50" s="44">
        <v>0</v>
      </c>
      <c r="I50" s="44">
        <v>0</v>
      </c>
      <c r="J50" s="45">
        <v>1588</v>
      </c>
      <c r="K50" s="44">
        <f>J50</f>
        <v>1588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31</v>
      </c>
      <c r="E52" s="46">
        <f t="shared" si="9"/>
        <v>0</v>
      </c>
      <c r="F52" s="46">
        <f t="shared" si="9"/>
        <v>31</v>
      </c>
      <c r="G52" s="47">
        <f t="shared" si="9"/>
        <v>55</v>
      </c>
      <c r="H52" s="47">
        <f t="shared" si="9"/>
        <v>44</v>
      </c>
      <c r="I52" s="47">
        <f t="shared" si="9"/>
        <v>0</v>
      </c>
      <c r="J52" s="48">
        <f>SUM(J53:J55)</f>
        <v>130</v>
      </c>
      <c r="K52" s="47">
        <f>J52</f>
        <v>130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54</v>
      </c>
      <c r="H53" s="44">
        <v>0</v>
      </c>
      <c r="I53" s="44">
        <v>0</v>
      </c>
      <c r="J53" s="45">
        <v>54</v>
      </c>
      <c r="K53" s="44">
        <f>J53</f>
        <v>54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43</v>
      </c>
      <c r="I54" s="44">
        <v>0</v>
      </c>
      <c r="J54" s="45">
        <v>43</v>
      </c>
      <c r="K54" s="44">
        <f t="shared" ref="K54:K55" si="10">J54</f>
        <v>43</v>
      </c>
    </row>
    <row r="55" spans="1:11" ht="15" x14ac:dyDescent="0.25">
      <c r="A55" s="71"/>
      <c r="B55" s="11"/>
      <c r="C55" s="20" t="s">
        <v>49</v>
      </c>
      <c r="D55" s="43">
        <v>31</v>
      </c>
      <c r="E55" s="43">
        <v>0</v>
      </c>
      <c r="F55" s="43">
        <v>31</v>
      </c>
      <c r="G55" s="44">
        <v>1</v>
      </c>
      <c r="H55" s="44">
        <v>1</v>
      </c>
      <c r="I55" s="44">
        <v>0</v>
      </c>
      <c r="J55" s="45">
        <v>33</v>
      </c>
      <c r="K55" s="44">
        <f t="shared" si="10"/>
        <v>33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24215</v>
      </c>
      <c r="E57" s="46">
        <f t="shared" si="11"/>
        <v>437</v>
      </c>
      <c r="F57" s="46">
        <f t="shared" si="11"/>
        <v>24652</v>
      </c>
      <c r="G57" s="47">
        <f t="shared" si="11"/>
        <v>12419</v>
      </c>
      <c r="H57" s="47">
        <f t="shared" si="11"/>
        <v>3328</v>
      </c>
      <c r="I57" s="47">
        <f t="shared" si="11"/>
        <v>0</v>
      </c>
      <c r="J57" s="48">
        <f>SUM(J58:J77)</f>
        <v>40399</v>
      </c>
      <c r="K57" s="47">
        <f>J57</f>
        <v>40399</v>
      </c>
    </row>
    <row r="58" spans="1:11" ht="15" x14ac:dyDescent="0.25">
      <c r="A58" s="79"/>
      <c r="B58" s="11"/>
      <c r="C58" s="12" t="s">
        <v>52</v>
      </c>
      <c r="D58" s="43">
        <v>7</v>
      </c>
      <c r="E58" s="43">
        <v>0</v>
      </c>
      <c r="F58" s="43">
        <v>7</v>
      </c>
      <c r="G58" s="44">
        <v>9112</v>
      </c>
      <c r="H58" s="44">
        <v>210</v>
      </c>
      <c r="I58" s="44">
        <v>0</v>
      </c>
      <c r="J58" s="45">
        <v>9329</v>
      </c>
      <c r="K58" s="44">
        <f>J58</f>
        <v>9329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806</v>
      </c>
      <c r="E60" s="43">
        <v>0</v>
      </c>
      <c r="F60" s="43">
        <v>806</v>
      </c>
      <c r="G60" s="44">
        <v>13</v>
      </c>
      <c r="H60" s="44">
        <v>55</v>
      </c>
      <c r="I60" s="44">
        <v>0</v>
      </c>
      <c r="J60" s="45">
        <v>874</v>
      </c>
      <c r="K60" s="44">
        <f>J60</f>
        <v>874</v>
      </c>
    </row>
    <row r="61" spans="1:11" ht="15" x14ac:dyDescent="0.25">
      <c r="A61" s="79"/>
      <c r="B61" s="11"/>
      <c r="C61" s="20" t="s">
        <v>55</v>
      </c>
      <c r="D61" s="43">
        <v>331</v>
      </c>
      <c r="E61" s="43">
        <v>0</v>
      </c>
      <c r="F61" s="43">
        <v>331</v>
      </c>
      <c r="G61" s="44">
        <v>6</v>
      </c>
      <c r="H61" s="44">
        <v>15</v>
      </c>
      <c r="I61" s="44">
        <v>0</v>
      </c>
      <c r="J61" s="45">
        <v>352</v>
      </c>
      <c r="K61" s="44">
        <f t="shared" ref="K61:K77" si="12">J61</f>
        <v>352</v>
      </c>
    </row>
    <row r="62" spans="1:11" ht="15" x14ac:dyDescent="0.25">
      <c r="A62" s="79"/>
      <c r="B62" s="11"/>
      <c r="C62" s="20" t="s">
        <v>56</v>
      </c>
      <c r="D62" s="43">
        <v>22</v>
      </c>
      <c r="E62" s="43">
        <v>0</v>
      </c>
      <c r="F62" s="43">
        <v>22</v>
      </c>
      <c r="G62" s="44">
        <v>0</v>
      </c>
      <c r="H62" s="44">
        <v>0</v>
      </c>
      <c r="I62" s="44">
        <v>0</v>
      </c>
      <c r="J62" s="45">
        <v>22</v>
      </c>
      <c r="K62" s="44">
        <f t="shared" si="12"/>
        <v>22</v>
      </c>
    </row>
    <row r="63" spans="1:11" ht="15" x14ac:dyDescent="0.25">
      <c r="A63" s="79"/>
      <c r="B63" s="11"/>
      <c r="C63" s="20" t="s">
        <v>57</v>
      </c>
      <c r="D63" s="43">
        <v>6296</v>
      </c>
      <c r="E63" s="43">
        <v>0</v>
      </c>
      <c r="F63" s="43">
        <v>6296</v>
      </c>
      <c r="G63" s="44">
        <v>287</v>
      </c>
      <c r="H63" s="44">
        <v>518</v>
      </c>
      <c r="I63" s="44">
        <v>0</v>
      </c>
      <c r="J63" s="45">
        <v>7101</v>
      </c>
      <c r="K63" s="44">
        <f t="shared" si="12"/>
        <v>7101</v>
      </c>
    </row>
    <row r="64" spans="1:11" ht="15" x14ac:dyDescent="0.25">
      <c r="A64" s="79"/>
      <c r="B64" s="11"/>
      <c r="C64" s="20" t="s">
        <v>58</v>
      </c>
      <c r="D64" s="43">
        <v>12313</v>
      </c>
      <c r="E64" s="43">
        <v>0</v>
      </c>
      <c r="F64" s="43">
        <v>12313</v>
      </c>
      <c r="G64" s="44">
        <v>379</v>
      </c>
      <c r="H64" s="44">
        <v>1027</v>
      </c>
      <c r="I64" s="44">
        <v>0</v>
      </c>
      <c r="J64" s="45">
        <v>13719</v>
      </c>
      <c r="K64" s="44">
        <f t="shared" si="12"/>
        <v>13719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669</v>
      </c>
      <c r="H65" s="44">
        <v>28</v>
      </c>
      <c r="I65" s="44">
        <v>0</v>
      </c>
      <c r="J65" s="45">
        <v>697</v>
      </c>
      <c r="K65" s="44">
        <f t="shared" si="12"/>
        <v>697</v>
      </c>
    </row>
    <row r="66" spans="1:11" ht="15" x14ac:dyDescent="0.25">
      <c r="A66" s="79"/>
      <c r="B66" s="11"/>
      <c r="C66" s="20" t="s">
        <v>60</v>
      </c>
      <c r="D66" s="43">
        <v>1372</v>
      </c>
      <c r="E66" s="43">
        <v>0</v>
      </c>
      <c r="F66" s="43">
        <v>1372</v>
      </c>
      <c r="G66" s="44">
        <v>24</v>
      </c>
      <c r="H66" s="44">
        <v>64</v>
      </c>
      <c r="I66" s="44">
        <v>0</v>
      </c>
      <c r="J66" s="45">
        <v>1460</v>
      </c>
      <c r="K66" s="44">
        <f t="shared" si="12"/>
        <v>1460</v>
      </c>
    </row>
    <row r="67" spans="1:11" ht="15" x14ac:dyDescent="0.25">
      <c r="A67" s="79"/>
      <c r="B67" s="11"/>
      <c r="C67" s="20" t="s">
        <v>61</v>
      </c>
      <c r="D67" s="43">
        <v>1</v>
      </c>
      <c r="E67" s="43">
        <v>0</v>
      </c>
      <c r="F67" s="43">
        <v>1</v>
      </c>
      <c r="G67" s="44">
        <v>331</v>
      </c>
      <c r="H67" s="44">
        <v>0</v>
      </c>
      <c r="I67" s="44">
        <v>0</v>
      </c>
      <c r="J67" s="45">
        <v>332</v>
      </c>
      <c r="K67" s="44">
        <f t="shared" si="12"/>
        <v>332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1</v>
      </c>
      <c r="H68" s="44">
        <v>0</v>
      </c>
      <c r="I68" s="44">
        <v>0</v>
      </c>
      <c r="J68" s="45">
        <v>1</v>
      </c>
      <c r="K68" s="44">
        <f t="shared" si="12"/>
        <v>1</v>
      </c>
    </row>
    <row r="69" spans="1:11" ht="15" x14ac:dyDescent="0.25">
      <c r="A69" s="79"/>
      <c r="B69" s="11"/>
      <c r="C69" s="22" t="s">
        <v>63</v>
      </c>
      <c r="D69" s="43">
        <v>1614</v>
      </c>
      <c r="E69" s="43">
        <v>0</v>
      </c>
      <c r="F69" s="43">
        <v>1614</v>
      </c>
      <c r="G69" s="44">
        <v>21</v>
      </c>
      <c r="H69" s="44">
        <v>79</v>
      </c>
      <c r="I69" s="44">
        <v>0</v>
      </c>
      <c r="J69" s="45">
        <v>1714</v>
      </c>
      <c r="K69" s="44">
        <f t="shared" si="12"/>
        <v>1714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1108</v>
      </c>
      <c r="I70" s="44">
        <v>0</v>
      </c>
      <c r="J70" s="45">
        <v>1108</v>
      </c>
      <c r="K70" s="44">
        <f t="shared" si="12"/>
        <v>1108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84</v>
      </c>
      <c r="H71" s="44">
        <v>0</v>
      </c>
      <c r="I71" s="44">
        <v>0</v>
      </c>
      <c r="J71" s="45">
        <v>84</v>
      </c>
      <c r="K71" s="44">
        <f t="shared" si="12"/>
        <v>84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113</v>
      </c>
      <c r="I72" s="44">
        <v>0</v>
      </c>
      <c r="J72" s="45">
        <v>113</v>
      </c>
      <c r="K72" s="44">
        <f t="shared" si="12"/>
        <v>113</v>
      </c>
    </row>
    <row r="73" spans="1:11" ht="15" x14ac:dyDescent="0.25">
      <c r="A73" s="79"/>
      <c r="B73" s="11"/>
      <c r="C73" s="27" t="s">
        <v>67</v>
      </c>
      <c r="D73" s="43">
        <v>1462</v>
      </c>
      <c r="E73" s="43">
        <v>3</v>
      </c>
      <c r="F73" s="43">
        <v>1465</v>
      </c>
      <c r="G73" s="44">
        <v>0</v>
      </c>
      <c r="H73" s="44">
        <v>0</v>
      </c>
      <c r="I73" s="44">
        <v>0</v>
      </c>
      <c r="J73" s="45">
        <v>1465</v>
      </c>
      <c r="K73" s="44">
        <f t="shared" si="12"/>
        <v>1465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58</v>
      </c>
      <c r="E76" s="43">
        <v>0</v>
      </c>
      <c r="F76" s="43">
        <v>58</v>
      </c>
      <c r="G76" s="44">
        <v>1257</v>
      </c>
      <c r="H76" s="44">
        <v>46</v>
      </c>
      <c r="I76" s="44">
        <v>0</v>
      </c>
      <c r="J76" s="45">
        <v>1361</v>
      </c>
      <c r="K76" s="44">
        <f t="shared" si="12"/>
        <v>1361</v>
      </c>
    </row>
    <row r="77" spans="1:11" ht="15" x14ac:dyDescent="0.2">
      <c r="A77" s="85"/>
      <c r="B77" s="29"/>
      <c r="C77" s="30" t="s">
        <v>69</v>
      </c>
      <c r="D77" s="43">
        <v>-67</v>
      </c>
      <c r="E77" s="43">
        <v>434</v>
      </c>
      <c r="F77" s="43">
        <v>367</v>
      </c>
      <c r="G77" s="44">
        <v>235</v>
      </c>
      <c r="H77" s="44">
        <v>65</v>
      </c>
      <c r="I77" s="44">
        <v>0</v>
      </c>
      <c r="J77" s="45">
        <v>667</v>
      </c>
      <c r="K77" s="44">
        <f t="shared" si="12"/>
        <v>667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1895</v>
      </c>
      <c r="E79" s="46">
        <f t="shared" si="13"/>
        <v>1420</v>
      </c>
      <c r="F79" s="46">
        <f t="shared" si="13"/>
        <v>3315</v>
      </c>
      <c r="G79" s="47">
        <f t="shared" si="13"/>
        <v>738</v>
      </c>
      <c r="H79" s="47">
        <f t="shared" si="13"/>
        <v>17587</v>
      </c>
      <c r="I79" s="47">
        <f t="shared" si="13"/>
        <v>0</v>
      </c>
      <c r="J79" s="48">
        <f>SUM(J80:J89)</f>
        <v>21640</v>
      </c>
      <c r="K79" s="47">
        <f>J79</f>
        <v>21640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19</v>
      </c>
      <c r="H80" s="44">
        <v>1871</v>
      </c>
      <c r="I80" s="44">
        <v>0</v>
      </c>
      <c r="J80" s="45">
        <v>1890</v>
      </c>
      <c r="K80" s="44">
        <f>J80</f>
        <v>1890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13437</v>
      </c>
      <c r="I81" s="44">
        <v>0</v>
      </c>
      <c r="J81" s="45">
        <v>13437</v>
      </c>
      <c r="K81" s="44">
        <f t="shared" ref="K81:K89" si="14">J81</f>
        <v>13437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491</v>
      </c>
      <c r="I82" s="44">
        <v>0</v>
      </c>
      <c r="J82" s="45">
        <v>491</v>
      </c>
      <c r="K82" s="44">
        <f t="shared" si="14"/>
        <v>491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128</v>
      </c>
      <c r="I83" s="44">
        <v>0</v>
      </c>
      <c r="J83" s="45">
        <v>130</v>
      </c>
      <c r="K83" s="44">
        <f t="shared" si="14"/>
        <v>130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333</v>
      </c>
      <c r="I84" s="44">
        <v>0</v>
      </c>
      <c r="J84" s="45">
        <v>333</v>
      </c>
      <c r="K84" s="44">
        <f t="shared" si="14"/>
        <v>333</v>
      </c>
    </row>
    <row r="85" spans="1:11" ht="15" x14ac:dyDescent="0.25">
      <c r="A85" s="71"/>
      <c r="B85" s="11"/>
      <c r="C85" s="12" t="s">
        <v>77</v>
      </c>
      <c r="D85" s="43">
        <v>1354</v>
      </c>
      <c r="E85" s="43">
        <v>25</v>
      </c>
      <c r="F85" s="43">
        <v>1379</v>
      </c>
      <c r="G85" s="44">
        <v>593</v>
      </c>
      <c r="H85" s="44">
        <v>0</v>
      </c>
      <c r="I85" s="44">
        <v>0</v>
      </c>
      <c r="J85" s="45">
        <v>1972</v>
      </c>
      <c r="K85" s="44">
        <f t="shared" si="14"/>
        <v>1972</v>
      </c>
    </row>
    <row r="86" spans="1:11" ht="15" x14ac:dyDescent="0.25">
      <c r="A86" s="74"/>
      <c r="B86" s="11"/>
      <c r="C86" s="12" t="s">
        <v>78</v>
      </c>
      <c r="D86" s="43">
        <v>2</v>
      </c>
      <c r="E86" s="43">
        <v>0</v>
      </c>
      <c r="F86" s="43">
        <v>2</v>
      </c>
      <c r="G86" s="44">
        <v>0</v>
      </c>
      <c r="H86" s="44">
        <v>0</v>
      </c>
      <c r="I86" s="44">
        <v>0</v>
      </c>
      <c r="J86" s="45">
        <v>2</v>
      </c>
      <c r="K86" s="44">
        <f t="shared" si="14"/>
        <v>2</v>
      </c>
    </row>
    <row r="87" spans="1:11" ht="15" x14ac:dyDescent="0.25">
      <c r="A87" s="71"/>
      <c r="B87" s="11"/>
      <c r="C87" s="12" t="s">
        <v>13</v>
      </c>
      <c r="D87" s="43">
        <v>187</v>
      </c>
      <c r="E87" s="43">
        <v>178</v>
      </c>
      <c r="F87" s="43">
        <v>365</v>
      </c>
      <c r="G87" s="44">
        <v>46</v>
      </c>
      <c r="H87" s="44">
        <v>1278</v>
      </c>
      <c r="I87" s="44">
        <v>0</v>
      </c>
      <c r="J87" s="45">
        <v>1689</v>
      </c>
      <c r="K87" s="44">
        <f t="shared" si="14"/>
        <v>1689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1101</v>
      </c>
      <c r="F88" s="43">
        <v>1101</v>
      </c>
      <c r="G88" s="44">
        <v>0</v>
      </c>
      <c r="H88" s="44">
        <v>0</v>
      </c>
      <c r="I88" s="44">
        <v>0</v>
      </c>
      <c r="J88" s="45">
        <v>1101</v>
      </c>
      <c r="K88" s="44">
        <f t="shared" si="14"/>
        <v>1101</v>
      </c>
    </row>
    <row r="89" spans="1:11" ht="15" x14ac:dyDescent="0.25">
      <c r="A89" s="85"/>
      <c r="B89" s="11"/>
      <c r="C89" s="12" t="s">
        <v>80</v>
      </c>
      <c r="D89" s="43">
        <v>352</v>
      </c>
      <c r="E89" s="43">
        <v>116</v>
      </c>
      <c r="F89" s="43">
        <v>468</v>
      </c>
      <c r="G89" s="44">
        <v>78</v>
      </c>
      <c r="H89" s="44">
        <v>49</v>
      </c>
      <c r="I89" s="44">
        <v>0</v>
      </c>
      <c r="J89" s="45">
        <v>595</v>
      </c>
      <c r="K89" s="44">
        <f t="shared" si="14"/>
        <v>595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1984</v>
      </c>
      <c r="E91" s="49">
        <v>0</v>
      </c>
      <c r="F91" s="49">
        <v>1984</v>
      </c>
      <c r="G91" s="50">
        <v>0</v>
      </c>
      <c r="H91" s="50">
        <v>0</v>
      </c>
      <c r="I91" s="50">
        <v>0</v>
      </c>
      <c r="J91" s="23">
        <v>1984</v>
      </c>
      <c r="K91" s="50">
        <f>J91</f>
        <v>1984</v>
      </c>
    </row>
    <row r="92" spans="1:11" ht="15" x14ac:dyDescent="0.25">
      <c r="A92" s="79"/>
      <c r="B92" s="11"/>
      <c r="C92" s="32" t="s">
        <v>82</v>
      </c>
      <c r="D92" s="43">
        <v>1984</v>
      </c>
      <c r="E92" s="43">
        <v>0</v>
      </c>
      <c r="F92" s="43">
        <v>1984</v>
      </c>
      <c r="G92" s="44">
        <v>0</v>
      </c>
      <c r="H92" s="44">
        <v>0</v>
      </c>
      <c r="I92" s="44">
        <v>0</v>
      </c>
      <c r="J92" s="45">
        <v>1984</v>
      </c>
      <c r="K92" s="44">
        <f>J92</f>
        <v>1984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5">
        <v>0</v>
      </c>
      <c r="K94" s="44">
        <f>J94</f>
        <v>0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8325</v>
      </c>
      <c r="E96" s="200">
        <v>1027</v>
      </c>
      <c r="F96" s="200">
        <v>8953</v>
      </c>
      <c r="G96" s="201">
        <v>670</v>
      </c>
      <c r="H96" s="201">
        <v>570</v>
      </c>
      <c r="I96" s="201">
        <v>384</v>
      </c>
      <c r="J96" s="202">
        <v>9029</v>
      </c>
      <c r="K96" s="201">
        <f>K98+K110+K118</f>
        <v>9029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2912</v>
      </c>
      <c r="E98" s="46">
        <f t="shared" si="15"/>
        <v>762</v>
      </c>
      <c r="F98" s="46">
        <f t="shared" si="15"/>
        <v>3275</v>
      </c>
      <c r="G98" s="47">
        <f t="shared" si="15"/>
        <v>346</v>
      </c>
      <c r="H98" s="47">
        <f t="shared" si="15"/>
        <v>385</v>
      </c>
      <c r="I98" s="47">
        <f t="shared" si="15"/>
        <v>384</v>
      </c>
      <c r="J98" s="48">
        <f>SUM(J99:J108)</f>
        <v>4390</v>
      </c>
      <c r="K98" s="47">
        <f>SUM(K99:K108)</f>
        <v>2842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132</v>
      </c>
      <c r="F99" s="43">
        <v>132</v>
      </c>
      <c r="G99" s="44">
        <v>0</v>
      </c>
      <c r="H99" s="44">
        <v>1</v>
      </c>
      <c r="I99" s="44">
        <v>77</v>
      </c>
      <c r="J99" s="45">
        <f>SUM(F99:I99)</f>
        <v>210</v>
      </c>
      <c r="K99" s="44">
        <v>130</v>
      </c>
    </row>
    <row r="100" spans="1:13" ht="15" x14ac:dyDescent="0.25">
      <c r="A100" s="79"/>
      <c r="B100" s="11"/>
      <c r="C100" s="20" t="s">
        <v>90</v>
      </c>
      <c r="D100" s="43">
        <v>445</v>
      </c>
      <c r="E100" s="43">
        <v>361</v>
      </c>
      <c r="F100" s="43">
        <v>806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806</v>
      </c>
      <c r="K100" s="44">
        <v>806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56</v>
      </c>
      <c r="E102" s="43">
        <v>0</v>
      </c>
      <c r="F102" s="43">
        <v>56</v>
      </c>
      <c r="G102" s="44">
        <v>0</v>
      </c>
      <c r="H102" s="44">
        <v>0</v>
      </c>
      <c r="I102" s="44">
        <v>0</v>
      </c>
      <c r="J102" s="45">
        <f t="shared" si="16"/>
        <v>56</v>
      </c>
      <c r="K102" s="44">
        <v>56</v>
      </c>
    </row>
    <row r="103" spans="1:13" ht="15" x14ac:dyDescent="0.25">
      <c r="A103" s="77"/>
      <c r="B103" s="11"/>
      <c r="C103" s="22" t="s">
        <v>92</v>
      </c>
      <c r="D103" s="43">
        <v>2065</v>
      </c>
      <c r="E103" s="43">
        <v>217</v>
      </c>
      <c r="F103" s="43">
        <v>1883</v>
      </c>
      <c r="G103" s="44">
        <v>141</v>
      </c>
      <c r="H103" s="44">
        <v>17</v>
      </c>
      <c r="I103" s="44">
        <v>0</v>
      </c>
      <c r="J103" s="45">
        <f t="shared" si="16"/>
        <v>2041</v>
      </c>
      <c r="K103" s="44">
        <v>573</v>
      </c>
    </row>
    <row r="104" spans="1:13" ht="15" x14ac:dyDescent="0.25">
      <c r="A104" s="79"/>
      <c r="B104" s="11"/>
      <c r="C104" s="20" t="s">
        <v>93</v>
      </c>
      <c r="D104" s="43">
        <v>-124</v>
      </c>
      <c r="E104" s="43">
        <v>0</v>
      </c>
      <c r="F104" s="43">
        <v>-124</v>
      </c>
      <c r="G104" s="44">
        <v>0</v>
      </c>
      <c r="H104" s="44">
        <v>0</v>
      </c>
      <c r="I104" s="44">
        <v>0</v>
      </c>
      <c r="J104" s="45">
        <f t="shared" si="16"/>
        <v>-124</v>
      </c>
      <c r="K104" s="44">
        <v>-124</v>
      </c>
    </row>
    <row r="105" spans="1:13" ht="15" x14ac:dyDescent="0.25">
      <c r="A105" s="79"/>
      <c r="B105" s="11"/>
      <c r="C105" s="22" t="s">
        <v>94</v>
      </c>
      <c r="D105" s="43">
        <v>82</v>
      </c>
      <c r="E105" s="43">
        <v>1</v>
      </c>
      <c r="F105" s="43">
        <v>83</v>
      </c>
      <c r="G105" s="44">
        <v>12</v>
      </c>
      <c r="H105" s="44">
        <v>7</v>
      </c>
      <c r="I105" s="44">
        <v>2</v>
      </c>
      <c r="J105" s="45">
        <f t="shared" si="16"/>
        <v>104</v>
      </c>
      <c r="K105" s="44">
        <v>104</v>
      </c>
    </row>
    <row r="106" spans="1:13" ht="15" x14ac:dyDescent="0.25">
      <c r="A106" s="79"/>
      <c r="B106" s="11"/>
      <c r="C106" s="22" t="s">
        <v>95</v>
      </c>
      <c r="D106" s="43">
        <v>216</v>
      </c>
      <c r="E106" s="43">
        <v>16</v>
      </c>
      <c r="F106" s="43">
        <v>232</v>
      </c>
      <c r="G106" s="44">
        <v>79</v>
      </c>
      <c r="H106" s="44">
        <v>176</v>
      </c>
      <c r="I106" s="44">
        <v>173</v>
      </c>
      <c r="J106" s="45">
        <f t="shared" si="16"/>
        <v>660</v>
      </c>
      <c r="K106" s="44">
        <v>660</v>
      </c>
    </row>
    <row r="107" spans="1:13" ht="15" x14ac:dyDescent="0.25">
      <c r="A107" s="79"/>
      <c r="B107" s="11"/>
      <c r="C107" s="22" t="s">
        <v>96</v>
      </c>
      <c r="D107" s="43">
        <v>172</v>
      </c>
      <c r="E107" s="43">
        <v>0</v>
      </c>
      <c r="F107" s="43">
        <v>172</v>
      </c>
      <c r="G107" s="44">
        <v>107</v>
      </c>
      <c r="H107" s="44">
        <v>184</v>
      </c>
      <c r="I107" s="44">
        <v>132</v>
      </c>
      <c r="J107" s="45">
        <f t="shared" si="16"/>
        <v>595</v>
      </c>
      <c r="K107" s="44">
        <v>595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35</v>
      </c>
      <c r="F108" s="43">
        <v>35</v>
      </c>
      <c r="G108" s="44">
        <v>7</v>
      </c>
      <c r="H108" s="44">
        <v>0</v>
      </c>
      <c r="I108" s="44">
        <v>0</v>
      </c>
      <c r="J108" s="45">
        <f t="shared" si="16"/>
        <v>42</v>
      </c>
      <c r="K108" s="44">
        <v>42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4842</v>
      </c>
      <c r="E110" s="46">
        <f t="shared" si="17"/>
        <v>265</v>
      </c>
      <c r="F110" s="46">
        <f t="shared" si="17"/>
        <v>5107</v>
      </c>
      <c r="G110" s="47">
        <f t="shared" si="17"/>
        <v>322</v>
      </c>
      <c r="H110" s="47">
        <f t="shared" si="17"/>
        <v>93</v>
      </c>
      <c r="I110" s="47">
        <f t="shared" si="17"/>
        <v>0</v>
      </c>
      <c r="J110" s="48">
        <f>SUM(J111:J116)</f>
        <v>5522</v>
      </c>
      <c r="K110" s="47">
        <f>J110</f>
        <v>5522</v>
      </c>
    </row>
    <row r="111" spans="1:13" ht="15" x14ac:dyDescent="0.25">
      <c r="A111" s="71"/>
      <c r="B111" s="11"/>
      <c r="C111" s="22" t="s">
        <v>105</v>
      </c>
      <c r="D111" s="43">
        <v>1783</v>
      </c>
      <c r="E111" s="43">
        <v>0</v>
      </c>
      <c r="F111" s="43">
        <v>1783</v>
      </c>
      <c r="G111" s="44">
        <v>0</v>
      </c>
      <c r="H111" s="44">
        <v>0</v>
      </c>
      <c r="I111" s="44">
        <v>0</v>
      </c>
      <c r="J111" s="45">
        <v>1783</v>
      </c>
      <c r="K111" s="44">
        <f>J111</f>
        <v>1783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627</v>
      </c>
      <c r="E113" s="43">
        <v>6</v>
      </c>
      <c r="F113" s="43">
        <v>633</v>
      </c>
      <c r="G113" s="44">
        <v>240</v>
      </c>
      <c r="H113" s="44">
        <v>83</v>
      </c>
      <c r="I113" s="44">
        <v>0</v>
      </c>
      <c r="J113" s="45">
        <v>956</v>
      </c>
      <c r="K113" s="44">
        <f t="shared" si="18"/>
        <v>956</v>
      </c>
    </row>
    <row r="114" spans="1:11" ht="15" x14ac:dyDescent="0.25">
      <c r="A114" s="71"/>
      <c r="B114" s="11"/>
      <c r="C114" s="22" t="s">
        <v>108</v>
      </c>
      <c r="D114" s="43">
        <v>2390</v>
      </c>
      <c r="E114" s="43">
        <v>0</v>
      </c>
      <c r="F114" s="43">
        <v>2390</v>
      </c>
      <c r="G114" s="44">
        <v>0</v>
      </c>
      <c r="H114" s="44">
        <v>0</v>
      </c>
      <c r="I114" s="44">
        <v>0</v>
      </c>
      <c r="J114" s="45">
        <v>2390</v>
      </c>
      <c r="K114" s="44">
        <f t="shared" si="18"/>
        <v>2390</v>
      </c>
    </row>
    <row r="115" spans="1:11" ht="15" x14ac:dyDescent="0.25">
      <c r="A115" s="74"/>
      <c r="B115" s="11"/>
      <c r="C115" s="22" t="s">
        <v>109</v>
      </c>
      <c r="D115" s="43">
        <v>39</v>
      </c>
      <c r="E115" s="43">
        <v>0</v>
      </c>
      <c r="F115" s="43">
        <v>39</v>
      </c>
      <c r="G115" s="44">
        <v>0</v>
      </c>
      <c r="H115" s="44">
        <v>0</v>
      </c>
      <c r="I115" s="44">
        <v>0</v>
      </c>
      <c r="J115" s="45">
        <v>39</v>
      </c>
      <c r="K115" s="44">
        <f t="shared" si="18"/>
        <v>39</v>
      </c>
    </row>
    <row r="116" spans="1:11" ht="15" x14ac:dyDescent="0.25">
      <c r="A116" s="71"/>
      <c r="B116" s="11"/>
      <c r="C116" s="20" t="s">
        <v>110</v>
      </c>
      <c r="D116" s="43">
        <v>3</v>
      </c>
      <c r="E116" s="43">
        <v>259</v>
      </c>
      <c r="F116" s="43">
        <v>262</v>
      </c>
      <c r="G116" s="44">
        <v>82</v>
      </c>
      <c r="H116" s="44">
        <v>10</v>
      </c>
      <c r="I116" s="44">
        <v>0</v>
      </c>
      <c r="J116" s="45">
        <v>354</v>
      </c>
      <c r="K116" s="44">
        <f t="shared" si="18"/>
        <v>354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571</v>
      </c>
      <c r="E118" s="46">
        <v>0</v>
      </c>
      <c r="F118" s="46">
        <v>571</v>
      </c>
      <c r="G118" s="47">
        <v>2</v>
      </c>
      <c r="H118" s="47">
        <v>92</v>
      </c>
      <c r="I118" s="47">
        <v>0</v>
      </c>
      <c r="J118" s="48">
        <v>665</v>
      </c>
      <c r="K118" s="47">
        <f>J118</f>
        <v>665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70742</v>
      </c>
      <c r="E120" s="200">
        <v>328</v>
      </c>
      <c r="F120" s="200">
        <v>71070</v>
      </c>
      <c r="G120" s="201">
        <v>48221</v>
      </c>
      <c r="H120" s="201">
        <v>9826</v>
      </c>
      <c r="I120" s="201">
        <v>0</v>
      </c>
      <c r="J120" s="201">
        <v>129117</v>
      </c>
      <c r="K120" s="201">
        <f>J120</f>
        <v>129117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70681</v>
      </c>
      <c r="E122" s="46">
        <f t="shared" si="19"/>
        <v>0</v>
      </c>
      <c r="F122" s="46">
        <f t="shared" si="19"/>
        <v>70681</v>
      </c>
      <c r="G122" s="47">
        <f t="shared" si="19"/>
        <v>46997</v>
      </c>
      <c r="H122" s="47">
        <f t="shared" si="19"/>
        <v>7069</v>
      </c>
      <c r="I122" s="47">
        <f t="shared" si="19"/>
        <v>0</v>
      </c>
      <c r="J122" s="48">
        <f>SUM(J123:J126)</f>
        <v>124747</v>
      </c>
      <c r="K122" s="47">
        <f>J122</f>
        <v>124747</v>
      </c>
    </row>
    <row r="123" spans="1:11" ht="15" x14ac:dyDescent="0.25">
      <c r="A123" s="79"/>
      <c r="B123" s="11"/>
      <c r="C123" s="22" t="s">
        <v>117</v>
      </c>
      <c r="D123" s="43">
        <v>46137</v>
      </c>
      <c r="E123" s="43">
        <v>0</v>
      </c>
      <c r="F123" s="43">
        <v>46137</v>
      </c>
      <c r="G123" s="44">
        <v>46721</v>
      </c>
      <c r="H123" s="44">
        <v>5713</v>
      </c>
      <c r="I123" s="44">
        <v>0</v>
      </c>
      <c r="J123" s="45">
        <v>98571</v>
      </c>
      <c r="K123" s="44">
        <f>J123</f>
        <v>98571</v>
      </c>
    </row>
    <row r="124" spans="1:11" ht="15" x14ac:dyDescent="0.25">
      <c r="A124" s="79"/>
      <c r="B124" s="11"/>
      <c r="C124" s="22" t="s">
        <v>118</v>
      </c>
      <c r="D124" s="43">
        <v>22178</v>
      </c>
      <c r="E124" s="43">
        <v>0</v>
      </c>
      <c r="F124" s="43">
        <v>22178</v>
      </c>
      <c r="G124" s="44">
        <v>271</v>
      </c>
      <c r="H124" s="44">
        <v>1304</v>
      </c>
      <c r="I124" s="44">
        <v>0</v>
      </c>
      <c r="J124" s="45">
        <v>23753</v>
      </c>
      <c r="K124" s="44">
        <f t="shared" ref="K124:K126" si="20">J124</f>
        <v>23753</v>
      </c>
    </row>
    <row r="125" spans="1:11" ht="15" x14ac:dyDescent="0.25">
      <c r="A125" s="79"/>
      <c r="B125" s="11"/>
      <c r="C125" s="22" t="s">
        <v>119</v>
      </c>
      <c r="D125" s="43">
        <v>2366</v>
      </c>
      <c r="E125" s="43">
        <v>0</v>
      </c>
      <c r="F125" s="43">
        <v>2366</v>
      </c>
      <c r="G125" s="44">
        <v>5</v>
      </c>
      <c r="H125" s="44">
        <v>52</v>
      </c>
      <c r="I125" s="44">
        <v>0</v>
      </c>
      <c r="J125" s="45">
        <v>2423</v>
      </c>
      <c r="K125" s="44">
        <f t="shared" si="20"/>
        <v>2423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61</v>
      </c>
      <c r="E128" s="46">
        <f t="shared" si="21"/>
        <v>328</v>
      </c>
      <c r="F128" s="46">
        <f t="shared" si="21"/>
        <v>389</v>
      </c>
      <c r="G128" s="47">
        <f t="shared" si="21"/>
        <v>1224</v>
      </c>
      <c r="H128" s="47">
        <f t="shared" si="21"/>
        <v>2757</v>
      </c>
      <c r="I128" s="47">
        <f t="shared" si="21"/>
        <v>0</v>
      </c>
      <c r="J128" s="48">
        <f>SUM(J129:J132)</f>
        <v>4370</v>
      </c>
      <c r="K128" s="47">
        <f>J128</f>
        <v>4370</v>
      </c>
    </row>
    <row r="129" spans="1:11" ht="15" x14ac:dyDescent="0.25">
      <c r="B129" s="11"/>
      <c r="C129" s="22" t="s">
        <v>122</v>
      </c>
      <c r="D129" s="43">
        <v>61</v>
      </c>
      <c r="E129" s="43">
        <v>0</v>
      </c>
      <c r="F129" s="43">
        <v>61</v>
      </c>
      <c r="G129" s="44">
        <v>1185</v>
      </c>
      <c r="H129" s="44">
        <v>168</v>
      </c>
      <c r="I129" s="44">
        <v>0</v>
      </c>
      <c r="J129" s="45">
        <v>1414</v>
      </c>
      <c r="K129" s="44">
        <f>J129</f>
        <v>1414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1775</v>
      </c>
      <c r="I130" s="44">
        <v>0</v>
      </c>
      <c r="J130" s="45">
        <v>1775</v>
      </c>
      <c r="K130" s="44">
        <f t="shared" ref="K130:K132" si="22">J130</f>
        <v>1775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812</v>
      </c>
      <c r="I131" s="44">
        <v>0</v>
      </c>
      <c r="J131" s="45">
        <v>812</v>
      </c>
      <c r="K131" s="44">
        <f t="shared" si="22"/>
        <v>812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328</v>
      </c>
      <c r="F132" s="43">
        <v>328</v>
      </c>
      <c r="G132" s="44">
        <v>39</v>
      </c>
      <c r="H132" s="44">
        <v>2</v>
      </c>
      <c r="I132" s="44">
        <v>0</v>
      </c>
      <c r="J132" s="45">
        <v>369</v>
      </c>
      <c r="K132" s="44">
        <f t="shared" si="22"/>
        <v>369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7365</v>
      </c>
      <c r="E134" s="200">
        <v>2563</v>
      </c>
      <c r="F134" s="200">
        <v>9928</v>
      </c>
      <c r="G134" s="201">
        <v>369</v>
      </c>
      <c r="H134" s="201">
        <v>302</v>
      </c>
      <c r="I134" s="201">
        <v>150057</v>
      </c>
      <c r="J134" s="202">
        <v>160656</v>
      </c>
      <c r="K134" s="201">
        <f>J134</f>
        <v>160656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2075</v>
      </c>
      <c r="F136" s="46">
        <v>2075</v>
      </c>
      <c r="G136" s="47">
        <v>0</v>
      </c>
      <c r="H136" s="47">
        <v>0</v>
      </c>
      <c r="I136" s="47">
        <v>110199</v>
      </c>
      <c r="J136" s="48">
        <v>112274</v>
      </c>
      <c r="K136" s="47">
        <f>J136</f>
        <v>112274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945</v>
      </c>
      <c r="E138" s="46">
        <f t="shared" si="23"/>
        <v>461</v>
      </c>
      <c r="F138" s="46">
        <f t="shared" si="23"/>
        <v>1406</v>
      </c>
      <c r="G138" s="47">
        <f t="shared" si="23"/>
        <v>0</v>
      </c>
      <c r="H138" s="47">
        <f t="shared" si="23"/>
        <v>0</v>
      </c>
      <c r="I138" s="47">
        <f t="shared" si="23"/>
        <v>39834</v>
      </c>
      <c r="J138" s="48">
        <f>SUM(J139:J142)</f>
        <v>41240</v>
      </c>
      <c r="K138" s="47">
        <f>J138</f>
        <v>41240</v>
      </c>
    </row>
    <row r="139" spans="1:11" ht="14.25" x14ac:dyDescent="0.2">
      <c r="A139" s="85"/>
      <c r="B139" s="35"/>
      <c r="C139" s="18" t="s">
        <v>297</v>
      </c>
      <c r="D139" s="43">
        <v>945</v>
      </c>
      <c r="E139" s="43">
        <v>461</v>
      </c>
      <c r="F139" s="43">
        <v>1406</v>
      </c>
      <c r="G139" s="44">
        <v>0</v>
      </c>
      <c r="H139" s="44">
        <v>0</v>
      </c>
      <c r="I139" s="44">
        <v>21866</v>
      </c>
      <c r="J139" s="45">
        <v>23272</v>
      </c>
      <c r="K139" s="44">
        <f>J139</f>
        <v>23272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11501</v>
      </c>
      <c r="J140" s="45">
        <v>11501</v>
      </c>
      <c r="K140" s="44">
        <f t="shared" ref="K140:K142" si="24">J140</f>
        <v>11501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5480</v>
      </c>
      <c r="J141" s="45">
        <v>5480</v>
      </c>
      <c r="K141" s="44">
        <f t="shared" si="24"/>
        <v>5480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987</v>
      </c>
      <c r="J142" s="45">
        <v>987</v>
      </c>
      <c r="K142" s="44">
        <f t="shared" si="24"/>
        <v>987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6420</v>
      </c>
      <c r="E144" s="46">
        <v>27</v>
      </c>
      <c r="F144" s="46">
        <v>6447</v>
      </c>
      <c r="G144" s="47">
        <v>369</v>
      </c>
      <c r="H144" s="47">
        <v>302</v>
      </c>
      <c r="I144" s="47">
        <v>24</v>
      </c>
      <c r="J144" s="48">
        <v>7142</v>
      </c>
      <c r="K144" s="47">
        <f>J144</f>
        <v>7142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17391</v>
      </c>
      <c r="E146" s="200">
        <v>8456</v>
      </c>
      <c r="F146" s="200">
        <v>18763</v>
      </c>
      <c r="G146" s="201">
        <v>100144</v>
      </c>
      <c r="H146" s="201">
        <v>28367</v>
      </c>
      <c r="I146" s="201">
        <v>16610</v>
      </c>
      <c r="J146" s="202">
        <v>9146</v>
      </c>
      <c r="K146" s="201">
        <f>J146-J152</f>
        <v>-145592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91</v>
      </c>
      <c r="E148" s="46">
        <v>938</v>
      </c>
      <c r="F148" s="46">
        <v>1029</v>
      </c>
      <c r="G148" s="47">
        <v>0</v>
      </c>
      <c r="H148" s="47">
        <v>0</v>
      </c>
      <c r="I148" s="47">
        <v>0</v>
      </c>
      <c r="J148" s="48">
        <v>1029</v>
      </c>
      <c r="K148" s="47">
        <f>J148</f>
        <v>1029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3</v>
      </c>
      <c r="F150" s="46">
        <v>12</v>
      </c>
      <c r="G150" s="47">
        <v>44</v>
      </c>
      <c r="H150" s="47">
        <v>106</v>
      </c>
      <c r="I150" s="47">
        <v>0</v>
      </c>
      <c r="J150" s="48">
        <v>162</v>
      </c>
      <c r="K150" s="47">
        <f>+J150</f>
        <v>162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15175</v>
      </c>
      <c r="E152" s="48">
        <f t="shared" si="25"/>
        <v>6582</v>
      </c>
      <c r="F152" s="48">
        <f t="shared" si="25"/>
        <v>14673</v>
      </c>
      <c r="G152" s="48">
        <f t="shared" si="25"/>
        <v>98032</v>
      </c>
      <c r="H152" s="48">
        <f t="shared" si="25"/>
        <v>26480</v>
      </c>
      <c r="I152" s="48">
        <f t="shared" si="25"/>
        <v>15553</v>
      </c>
      <c r="J152" s="48">
        <f>SUM(J153:J157)</f>
        <v>154738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6353</v>
      </c>
      <c r="F153" s="43">
        <v>0</v>
      </c>
      <c r="G153" s="44">
        <v>83183</v>
      </c>
      <c r="H153" s="44">
        <v>18407</v>
      </c>
      <c r="I153" s="44">
        <v>15550</v>
      </c>
      <c r="J153" s="45">
        <v>117140</v>
      </c>
      <c r="K153" s="44"/>
    </row>
    <row r="154" spans="1:11" ht="15" x14ac:dyDescent="0.25">
      <c r="B154" s="11"/>
      <c r="C154" s="22" t="s">
        <v>99</v>
      </c>
      <c r="D154" s="43">
        <v>731</v>
      </c>
      <c r="E154" s="43">
        <v>0</v>
      </c>
      <c r="F154" s="43">
        <v>0</v>
      </c>
      <c r="G154" s="44">
        <v>118</v>
      </c>
      <c r="H154" s="44">
        <v>48</v>
      </c>
      <c r="I154" s="44">
        <v>2</v>
      </c>
      <c r="J154" s="45">
        <v>168</v>
      </c>
      <c r="K154" s="44"/>
    </row>
    <row r="155" spans="1:11" ht="15" x14ac:dyDescent="0.25">
      <c r="A155" s="71"/>
      <c r="B155" s="11"/>
      <c r="C155" s="22" t="s">
        <v>100</v>
      </c>
      <c r="D155" s="43">
        <v>12406</v>
      </c>
      <c r="E155" s="43">
        <v>73</v>
      </c>
      <c r="F155" s="43">
        <v>12479</v>
      </c>
      <c r="G155" s="44">
        <v>0</v>
      </c>
      <c r="H155" s="44">
        <v>7574</v>
      </c>
      <c r="I155" s="44">
        <v>1</v>
      </c>
      <c r="J155" s="45">
        <v>20054</v>
      </c>
      <c r="K155" s="44"/>
    </row>
    <row r="156" spans="1:11" ht="15" x14ac:dyDescent="0.25">
      <c r="A156" s="79"/>
      <c r="B156" s="11"/>
      <c r="C156" s="22" t="s">
        <v>101</v>
      </c>
      <c r="D156" s="43">
        <v>1880</v>
      </c>
      <c r="E156" s="43">
        <v>40</v>
      </c>
      <c r="F156" s="43">
        <v>1920</v>
      </c>
      <c r="G156" s="44">
        <v>11227</v>
      </c>
      <c r="H156" s="44">
        <v>0</v>
      </c>
      <c r="I156" s="44">
        <v>0</v>
      </c>
      <c r="J156" s="45">
        <v>13147</v>
      </c>
      <c r="K156" s="44"/>
    </row>
    <row r="157" spans="1:11" ht="15" x14ac:dyDescent="0.25">
      <c r="A157" s="79"/>
      <c r="B157" s="11"/>
      <c r="C157" s="20" t="s">
        <v>102</v>
      </c>
      <c r="D157" s="43">
        <v>158</v>
      </c>
      <c r="E157" s="43">
        <v>116</v>
      </c>
      <c r="F157" s="43">
        <v>274</v>
      </c>
      <c r="G157" s="44">
        <v>3504</v>
      </c>
      <c r="H157" s="44">
        <v>451</v>
      </c>
      <c r="I157" s="44">
        <v>0</v>
      </c>
      <c r="J157" s="45">
        <v>4229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199</v>
      </c>
      <c r="E159" s="48">
        <f t="shared" si="26"/>
        <v>220</v>
      </c>
      <c r="F159" s="48">
        <f t="shared" si="26"/>
        <v>419</v>
      </c>
      <c r="G159" s="48">
        <f t="shared" si="26"/>
        <v>730</v>
      </c>
      <c r="H159" s="48">
        <f t="shared" si="26"/>
        <v>30</v>
      </c>
      <c r="I159" s="48">
        <f t="shared" si="26"/>
        <v>406</v>
      </c>
      <c r="J159" s="48">
        <f>SUM(J160:J164)</f>
        <v>1585</v>
      </c>
      <c r="K159" s="47">
        <f>J159</f>
        <v>1585</v>
      </c>
    </row>
    <row r="160" spans="1:11" ht="15" x14ac:dyDescent="0.25">
      <c r="A160" s="71"/>
      <c r="B160" s="11"/>
      <c r="C160" s="22" t="s">
        <v>137</v>
      </c>
      <c r="D160" s="43">
        <v>24</v>
      </c>
      <c r="E160" s="43">
        <v>12</v>
      </c>
      <c r="F160" s="43">
        <v>36</v>
      </c>
      <c r="G160" s="44">
        <v>577</v>
      </c>
      <c r="H160" s="44">
        <v>14</v>
      </c>
      <c r="I160" s="44">
        <v>406</v>
      </c>
      <c r="J160" s="45">
        <v>1033</v>
      </c>
      <c r="K160" s="44">
        <f>J160</f>
        <v>1033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154</v>
      </c>
      <c r="E163" s="43">
        <v>184</v>
      </c>
      <c r="F163" s="43">
        <v>338</v>
      </c>
      <c r="G163" s="44">
        <v>153</v>
      </c>
      <c r="H163" s="44">
        <v>16</v>
      </c>
      <c r="I163" s="44">
        <v>0</v>
      </c>
      <c r="J163" s="45">
        <v>507</v>
      </c>
      <c r="K163" s="44">
        <f t="shared" si="27"/>
        <v>507</v>
      </c>
    </row>
    <row r="164" spans="1:11" ht="15" x14ac:dyDescent="0.25">
      <c r="A164" s="71"/>
      <c r="B164" s="11"/>
      <c r="C164" s="20" t="s">
        <v>36</v>
      </c>
      <c r="D164" s="43">
        <v>21</v>
      </c>
      <c r="E164" s="43">
        <v>24</v>
      </c>
      <c r="F164" s="43">
        <v>45</v>
      </c>
      <c r="G164" s="44">
        <v>0</v>
      </c>
      <c r="H164" s="44">
        <v>0</v>
      </c>
      <c r="I164" s="44">
        <v>0</v>
      </c>
      <c r="J164" s="45">
        <v>45</v>
      </c>
      <c r="K164" s="44">
        <f t="shared" si="27"/>
        <v>45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1917</v>
      </c>
      <c r="E166" s="48">
        <f t="shared" si="28"/>
        <v>713</v>
      </c>
      <c r="F166" s="48">
        <f t="shared" si="28"/>
        <v>2630</v>
      </c>
      <c r="G166" s="48">
        <f t="shared" si="28"/>
        <v>1338</v>
      </c>
      <c r="H166" s="48">
        <f t="shared" si="28"/>
        <v>1751</v>
      </c>
      <c r="I166" s="48">
        <f t="shared" si="28"/>
        <v>651</v>
      </c>
      <c r="J166" s="48">
        <f>SUM(J167:J174)</f>
        <v>6370</v>
      </c>
      <c r="K166" s="47">
        <f>J166</f>
        <v>6370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23</v>
      </c>
      <c r="H167" s="44">
        <v>123</v>
      </c>
      <c r="I167" s="44">
        <v>0</v>
      </c>
      <c r="J167" s="45">
        <v>146</v>
      </c>
      <c r="K167" s="44">
        <f>J167</f>
        <v>146</v>
      </c>
    </row>
    <row r="168" spans="1:11" ht="15" x14ac:dyDescent="0.25">
      <c r="A168" s="71"/>
      <c r="B168" s="11"/>
      <c r="C168" s="22" t="s">
        <v>142</v>
      </c>
      <c r="D168" s="43">
        <v>66</v>
      </c>
      <c r="E168" s="43">
        <v>4</v>
      </c>
      <c r="F168" s="43">
        <v>70</v>
      </c>
      <c r="G168" s="44">
        <v>85</v>
      </c>
      <c r="H168" s="44">
        <v>78</v>
      </c>
      <c r="I168" s="44">
        <v>0</v>
      </c>
      <c r="J168" s="45">
        <v>233</v>
      </c>
      <c r="K168" s="44">
        <f t="shared" ref="K168:K174" si="29">J168</f>
        <v>233</v>
      </c>
    </row>
    <row r="169" spans="1:11" ht="15" x14ac:dyDescent="0.25">
      <c r="A169" s="71"/>
      <c r="B169" s="11"/>
      <c r="C169" s="22" t="s">
        <v>143</v>
      </c>
      <c r="D169" s="43">
        <v>816</v>
      </c>
      <c r="E169" s="43">
        <v>0</v>
      </c>
      <c r="F169" s="43">
        <v>816</v>
      </c>
      <c r="G169" s="44">
        <v>126</v>
      </c>
      <c r="H169" s="44">
        <v>363</v>
      </c>
      <c r="I169" s="44">
        <v>415</v>
      </c>
      <c r="J169" s="45">
        <v>1720</v>
      </c>
      <c r="K169" s="44">
        <f t="shared" si="29"/>
        <v>1720</v>
      </c>
    </row>
    <row r="170" spans="1:11" ht="15" x14ac:dyDescent="0.25">
      <c r="A170" s="74"/>
      <c r="B170" s="11"/>
      <c r="C170" s="20" t="s">
        <v>144</v>
      </c>
      <c r="D170" s="43">
        <v>309</v>
      </c>
      <c r="E170" s="43">
        <v>405</v>
      </c>
      <c r="F170" s="43">
        <v>714</v>
      </c>
      <c r="G170" s="44">
        <v>333</v>
      </c>
      <c r="H170" s="44">
        <v>631</v>
      </c>
      <c r="I170" s="44">
        <v>88</v>
      </c>
      <c r="J170" s="45">
        <v>1766</v>
      </c>
      <c r="K170" s="44">
        <f t="shared" si="29"/>
        <v>1766</v>
      </c>
    </row>
    <row r="171" spans="1:11" ht="15" x14ac:dyDescent="0.25">
      <c r="A171" s="71"/>
      <c r="B171" s="11"/>
      <c r="C171" s="20" t="s">
        <v>145</v>
      </c>
      <c r="D171" s="43">
        <v>223</v>
      </c>
      <c r="E171" s="43">
        <v>0</v>
      </c>
      <c r="F171" s="43">
        <v>223</v>
      </c>
      <c r="G171" s="44">
        <v>29</v>
      </c>
      <c r="H171" s="44">
        <v>345</v>
      </c>
      <c r="I171" s="44">
        <v>0</v>
      </c>
      <c r="J171" s="45">
        <v>597</v>
      </c>
      <c r="K171" s="44">
        <f t="shared" si="29"/>
        <v>597</v>
      </c>
    </row>
    <row r="172" spans="1:11" ht="15" x14ac:dyDescent="0.25">
      <c r="A172" s="71"/>
      <c r="B172" s="11"/>
      <c r="C172" s="20" t="s">
        <v>146</v>
      </c>
      <c r="D172" s="43">
        <v>166</v>
      </c>
      <c r="E172" s="43">
        <v>70</v>
      </c>
      <c r="F172" s="43">
        <v>236</v>
      </c>
      <c r="G172" s="44">
        <v>438</v>
      </c>
      <c r="H172" s="44">
        <v>131</v>
      </c>
      <c r="I172" s="44">
        <v>61</v>
      </c>
      <c r="J172" s="45">
        <v>866</v>
      </c>
      <c r="K172" s="44">
        <f t="shared" si="29"/>
        <v>866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337</v>
      </c>
      <c r="E174" s="43">
        <v>234</v>
      </c>
      <c r="F174" s="43">
        <v>571</v>
      </c>
      <c r="G174" s="44">
        <v>304</v>
      </c>
      <c r="H174" s="44">
        <v>80</v>
      </c>
      <c r="I174" s="44">
        <v>87</v>
      </c>
      <c r="J174" s="45">
        <v>1042</v>
      </c>
      <c r="K174" s="44">
        <f t="shared" si="29"/>
        <v>1042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413</v>
      </c>
      <c r="E176" s="200">
        <v>3844</v>
      </c>
      <c r="F176" s="200">
        <v>1731</v>
      </c>
      <c r="G176" s="201">
        <v>7466</v>
      </c>
      <c r="H176" s="201">
        <v>4574</v>
      </c>
      <c r="I176" s="201">
        <v>31</v>
      </c>
      <c r="J176" s="202">
        <v>9952</v>
      </c>
      <c r="K176" s="201">
        <f>J176-J195</f>
        <v>6102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-19</v>
      </c>
      <c r="E178" s="48">
        <f t="shared" si="30"/>
        <v>234</v>
      </c>
      <c r="F178" s="48">
        <f t="shared" si="30"/>
        <v>215</v>
      </c>
      <c r="G178" s="48">
        <f t="shared" si="30"/>
        <v>2410</v>
      </c>
      <c r="H178" s="48">
        <f t="shared" si="30"/>
        <v>2885</v>
      </c>
      <c r="I178" s="48">
        <f t="shared" si="30"/>
        <v>0</v>
      </c>
      <c r="J178" s="48">
        <f>SUM(J179:J184)</f>
        <v>5510</v>
      </c>
      <c r="K178" s="47">
        <f>J178</f>
        <v>5510</v>
      </c>
    </row>
    <row r="179" spans="1:11" ht="15" x14ac:dyDescent="0.25">
      <c r="A179" s="79"/>
      <c r="B179" s="11"/>
      <c r="C179" s="20" t="s">
        <v>152</v>
      </c>
      <c r="D179" s="43">
        <v>-19</v>
      </c>
      <c r="E179" s="43">
        <v>0</v>
      </c>
      <c r="F179" s="43">
        <v>-19</v>
      </c>
      <c r="G179" s="44">
        <v>2410</v>
      </c>
      <c r="H179" s="44">
        <v>122</v>
      </c>
      <c r="I179" s="44">
        <v>0</v>
      </c>
      <c r="J179" s="45">
        <v>2513</v>
      </c>
      <c r="K179" s="44">
        <f>J179</f>
        <v>2513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74</v>
      </c>
      <c r="I180" s="44">
        <v>0</v>
      </c>
      <c r="J180" s="45">
        <v>74</v>
      </c>
      <c r="K180" s="44">
        <f t="shared" ref="K180:K184" si="31">J180</f>
        <v>74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170</v>
      </c>
      <c r="I181" s="44">
        <v>0</v>
      </c>
      <c r="J181" s="45">
        <v>170</v>
      </c>
      <c r="K181" s="44">
        <f t="shared" si="31"/>
        <v>170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2519</v>
      </c>
      <c r="I182" s="44">
        <v>0</v>
      </c>
      <c r="J182" s="45">
        <v>2519</v>
      </c>
      <c r="K182" s="44">
        <f t="shared" si="31"/>
        <v>2519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f t="shared" si="31"/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265</v>
      </c>
      <c r="E186" s="48">
        <f t="shared" si="32"/>
        <v>643</v>
      </c>
      <c r="F186" s="48">
        <f t="shared" si="32"/>
        <v>908</v>
      </c>
      <c r="G186" s="48">
        <f t="shared" si="32"/>
        <v>2545</v>
      </c>
      <c r="H186" s="48">
        <f t="shared" si="32"/>
        <v>57</v>
      </c>
      <c r="I186" s="48">
        <f t="shared" si="32"/>
        <v>11</v>
      </c>
      <c r="J186" s="48">
        <f>SUM(J187:J193)</f>
        <v>3521</v>
      </c>
      <c r="K186" s="47">
        <f>J186</f>
        <v>3521</v>
      </c>
    </row>
    <row r="187" spans="1:11" ht="15" x14ac:dyDescent="0.25">
      <c r="A187" s="83"/>
      <c r="B187" s="11"/>
      <c r="C187" s="22" t="s">
        <v>158</v>
      </c>
      <c r="D187" s="43">
        <v>242</v>
      </c>
      <c r="E187" s="43">
        <v>496</v>
      </c>
      <c r="F187" s="43">
        <v>738</v>
      </c>
      <c r="G187" s="44">
        <v>1005</v>
      </c>
      <c r="H187" s="44">
        <v>36</v>
      </c>
      <c r="I187" s="44">
        <v>11</v>
      </c>
      <c r="J187" s="45">
        <v>1790</v>
      </c>
      <c r="K187" s="44">
        <f>J187</f>
        <v>1790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41</v>
      </c>
      <c r="F188" s="43">
        <v>41</v>
      </c>
      <c r="G188" s="44">
        <v>1168</v>
      </c>
      <c r="H188" s="44">
        <v>0</v>
      </c>
      <c r="I188" s="44">
        <v>0</v>
      </c>
      <c r="J188" s="45">
        <v>1209</v>
      </c>
      <c r="K188" s="44">
        <f t="shared" ref="K188:K193" si="33">J188</f>
        <v>1209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0</v>
      </c>
      <c r="F189" s="43">
        <v>0</v>
      </c>
      <c r="G189" s="44">
        <v>0</v>
      </c>
      <c r="H189" s="44">
        <v>0</v>
      </c>
      <c r="I189" s="44">
        <v>0</v>
      </c>
      <c r="J189" s="45">
        <v>0</v>
      </c>
      <c r="K189" s="44">
        <f t="shared" si="33"/>
        <v>0</v>
      </c>
    </row>
    <row r="190" spans="1:11" ht="15" x14ac:dyDescent="0.25">
      <c r="A190" s="79"/>
      <c r="B190" s="11"/>
      <c r="C190" s="20" t="s">
        <v>304</v>
      </c>
      <c r="D190" s="43">
        <v>23</v>
      </c>
      <c r="E190" s="43">
        <v>8</v>
      </c>
      <c r="F190" s="43">
        <v>31</v>
      </c>
      <c r="G190" s="44">
        <v>67</v>
      </c>
      <c r="H190" s="44">
        <v>0</v>
      </c>
      <c r="I190" s="44">
        <v>0</v>
      </c>
      <c r="J190" s="45">
        <v>98</v>
      </c>
      <c r="K190" s="44">
        <f t="shared" si="33"/>
        <v>98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96</v>
      </c>
      <c r="F192" s="43">
        <v>96</v>
      </c>
      <c r="G192" s="44">
        <v>293</v>
      </c>
      <c r="H192" s="44">
        <v>21</v>
      </c>
      <c r="I192" s="44">
        <v>0</v>
      </c>
      <c r="J192" s="45">
        <v>410</v>
      </c>
      <c r="K192" s="44">
        <f t="shared" si="33"/>
        <v>410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2</v>
      </c>
      <c r="F193" s="43">
        <v>2</v>
      </c>
      <c r="G193" s="44">
        <v>12</v>
      </c>
      <c r="H193" s="44">
        <v>0</v>
      </c>
      <c r="I193" s="44">
        <v>0</v>
      </c>
      <c r="J193" s="45">
        <v>14</v>
      </c>
      <c r="K193" s="44">
        <f t="shared" si="33"/>
        <v>14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57</v>
      </c>
      <c r="E195" s="46">
        <f t="shared" si="34"/>
        <v>2701</v>
      </c>
      <c r="F195" s="46">
        <f t="shared" si="34"/>
        <v>232</v>
      </c>
      <c r="G195" s="47">
        <f t="shared" si="34"/>
        <v>2151</v>
      </c>
      <c r="H195" s="47">
        <f t="shared" si="34"/>
        <v>1447</v>
      </c>
      <c r="I195" s="47">
        <f t="shared" si="34"/>
        <v>20</v>
      </c>
      <c r="J195" s="48">
        <f>SUM(J196:J199)</f>
        <v>3850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30</v>
      </c>
      <c r="E196" s="43">
        <v>2496</v>
      </c>
      <c r="F196" s="43">
        <v>0</v>
      </c>
      <c r="G196" s="44">
        <v>1976</v>
      </c>
      <c r="H196" s="44">
        <v>67</v>
      </c>
      <c r="I196" s="44">
        <v>20</v>
      </c>
      <c r="J196" s="45">
        <v>2063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19</v>
      </c>
      <c r="E197" s="43">
        <v>137</v>
      </c>
      <c r="F197" s="43">
        <v>156</v>
      </c>
      <c r="G197" s="44">
        <v>0</v>
      </c>
      <c r="H197" s="44">
        <v>1380</v>
      </c>
      <c r="I197" s="44">
        <v>0</v>
      </c>
      <c r="J197" s="45">
        <v>1536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8</v>
      </c>
      <c r="E198" s="43">
        <v>68</v>
      </c>
      <c r="F198" s="43">
        <v>76</v>
      </c>
      <c r="G198" s="44">
        <v>175</v>
      </c>
      <c r="H198" s="44">
        <v>0</v>
      </c>
      <c r="I198" s="44">
        <v>0</v>
      </c>
      <c r="J198" s="45">
        <v>251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374</v>
      </c>
      <c r="D203" s="54">
        <f t="shared" ref="D203:I203" si="35">SUM(D204:D205)</f>
        <v>110</v>
      </c>
      <c r="E203" s="54">
        <f t="shared" si="35"/>
        <v>266</v>
      </c>
      <c r="F203" s="54">
        <f t="shared" si="35"/>
        <v>376</v>
      </c>
      <c r="G203" s="55">
        <f t="shared" si="35"/>
        <v>360</v>
      </c>
      <c r="H203" s="55">
        <f t="shared" si="35"/>
        <v>185</v>
      </c>
      <c r="I203" s="55">
        <f t="shared" si="35"/>
        <v>0</v>
      </c>
      <c r="J203" s="56">
        <f>SUM(J204:J205)</f>
        <v>921</v>
      </c>
      <c r="K203" s="55">
        <f>J203</f>
        <v>921</v>
      </c>
    </row>
    <row r="204" spans="1:11" ht="15" x14ac:dyDescent="0.25">
      <c r="B204" s="37"/>
      <c r="C204" s="22" t="s">
        <v>164</v>
      </c>
      <c r="D204" s="43">
        <v>4</v>
      </c>
      <c r="E204" s="43">
        <v>0</v>
      </c>
      <c r="F204" s="43">
        <v>4</v>
      </c>
      <c r="G204" s="44">
        <v>0</v>
      </c>
      <c r="H204" s="44">
        <v>0</v>
      </c>
      <c r="I204" s="44">
        <v>0</v>
      </c>
      <c r="J204" s="45">
        <v>4</v>
      </c>
      <c r="K204" s="44">
        <f>J204</f>
        <v>4</v>
      </c>
    </row>
    <row r="205" spans="1:11" ht="15" x14ac:dyDescent="0.25">
      <c r="B205" s="37"/>
      <c r="C205" s="22" t="s">
        <v>97</v>
      </c>
      <c r="D205" s="43">
        <v>106</v>
      </c>
      <c r="E205" s="43">
        <v>266</v>
      </c>
      <c r="F205" s="43">
        <v>372</v>
      </c>
      <c r="G205" s="44">
        <v>360</v>
      </c>
      <c r="H205" s="44">
        <v>185</v>
      </c>
      <c r="I205" s="44">
        <v>0</v>
      </c>
      <c r="J205" s="45">
        <v>917</v>
      </c>
      <c r="K205" s="44">
        <f>J205</f>
        <v>917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144" priority="18" stopIfTrue="1" operator="notEqual">
      <formula>SUM(D14:D20)</formula>
    </cfRule>
  </conditionalFormatting>
  <conditionalFormatting sqref="D22:K22">
    <cfRule type="cellIs" dxfId="143" priority="14" stopIfTrue="1" operator="notEqual">
      <formula>D23+D24+#REF!+D26</formula>
    </cfRule>
  </conditionalFormatting>
  <conditionalFormatting sqref="D36:K36">
    <cfRule type="cellIs" dxfId="142" priority="17" stopIfTrue="1" operator="notEqual">
      <formula>D37+D38+D39+D40+D42+D41</formula>
    </cfRule>
  </conditionalFormatting>
  <conditionalFormatting sqref="D48:K48">
    <cfRule type="cellIs" dxfId="141" priority="3" stopIfTrue="1" operator="notEqual">
      <formula>D49+D50</formula>
    </cfRule>
  </conditionalFormatting>
  <conditionalFormatting sqref="D52:K52">
    <cfRule type="cellIs" dxfId="140" priority="4" stopIfTrue="1" operator="notEqual">
      <formula>D53+D54+D55</formula>
    </cfRule>
  </conditionalFormatting>
  <conditionalFormatting sqref="D57:K57">
    <cfRule type="cellIs" dxfId="139" priority="11" stopIfTrue="1" operator="notEqual">
      <formula>D58+D60+D61+D63+D64+D65+D62+D66+D67+D68+D69+D70+D71+D72+D73+D76+D77</formula>
    </cfRule>
  </conditionalFormatting>
  <conditionalFormatting sqref="D79:K79">
    <cfRule type="cellIs" dxfId="138" priority="6" stopIfTrue="1" operator="notEqual">
      <formula>D80+D81+D82+D83+D84+D85+D86+D87+D88+D89</formula>
    </cfRule>
  </conditionalFormatting>
  <conditionalFormatting sqref="D98:K98">
    <cfRule type="cellIs" dxfId="137" priority="7" stopIfTrue="1" operator="notEqual">
      <formula>D99+D100+D101+D102+D103+D104+D105+D106+D107+D108</formula>
    </cfRule>
  </conditionalFormatting>
  <conditionalFormatting sqref="D110:K110">
    <cfRule type="cellIs" dxfId="136" priority="8" stopIfTrue="1" operator="notEqual">
      <formula>D111+D112+D113+D114+D115+D116</formula>
    </cfRule>
  </conditionalFormatting>
  <conditionalFormatting sqref="D136:K136">
    <cfRule type="cellIs" dxfId="135" priority="12" stopIfTrue="1" operator="notEqual">
      <formula>#REF!+#REF!</formula>
    </cfRule>
  </conditionalFormatting>
  <conditionalFormatting sqref="D138:K138">
    <cfRule type="cellIs" dxfId="134" priority="13" stopIfTrue="1" operator="notEqual">
      <formula>D140+D139+D141+#REF!</formula>
    </cfRule>
  </conditionalFormatting>
  <conditionalFormatting sqref="D152:K152">
    <cfRule type="cellIs" dxfId="133" priority="2" stopIfTrue="1" operator="notEqual">
      <formula>D153+D154+D155+D156+D157</formula>
    </cfRule>
  </conditionalFormatting>
  <conditionalFormatting sqref="D159:K159">
    <cfRule type="cellIs" dxfId="132" priority="1" stopIfTrue="1" operator="notEqual">
      <formula>D160+D163+D164</formula>
    </cfRule>
  </conditionalFormatting>
  <conditionalFormatting sqref="D166:K166">
    <cfRule type="cellIs" dxfId="131" priority="5" stopIfTrue="1" operator="notEqual">
      <formula>SUM(D167:D174)</formula>
    </cfRule>
  </conditionalFormatting>
  <conditionalFormatting sqref="D178:K178">
    <cfRule type="cellIs" dxfId="130" priority="9" stopIfTrue="1" operator="notEqual">
      <formula>SUM(D179:D184)</formula>
    </cfRule>
  </conditionalFormatting>
  <conditionalFormatting sqref="D195:K195">
    <cfRule type="cellIs" dxfId="129" priority="16" stopIfTrue="1" operator="notEqual">
      <formula>D196+#REF!+D197+D198+D199</formula>
    </cfRule>
  </conditionalFormatting>
  <conditionalFormatting sqref="D203:K203">
    <cfRule type="cellIs" dxfId="128" priority="19" stopIfTrue="1" operator="notEqual">
      <formula>#REF!+D204+D205</formula>
    </cfRule>
  </conditionalFormatting>
  <conditionalFormatting sqref="D204:K206">
    <cfRule type="cellIs" dxfId="127" priority="20" stopIfTrue="1" operator="notEqual">
      <formula>#REF!+#REF!+#REF!+#REF!</formula>
    </cfRule>
  </conditionalFormatting>
  <conditionalFormatting sqref="D28:L28">
    <cfRule type="cellIs" dxfId="126" priority="10" stopIfTrue="1" operator="notEqual">
      <formula>D30+D31+D32+D33+D34</formula>
    </cfRule>
  </conditionalFormatting>
  <conditionalFormatting sqref="K23">
    <cfRule type="cellIs" dxfId="125" priority="131" stopIfTrue="1" operator="notEqual">
      <formula>K24+K26+#REF!+K27</formula>
    </cfRule>
  </conditionalFormatting>
  <conditionalFormatting sqref="K24:K25">
    <cfRule type="cellIs" dxfId="124" priority="130" stopIfTrue="1" operator="notEqual">
      <formula>K26+K27+#REF!+K28</formula>
    </cfRule>
  </conditionalFormatting>
  <conditionalFormatting sqref="K26">
    <cfRule type="cellIs" dxfId="123" priority="129" stopIfTrue="1" operator="notEqual">
      <formula>K27+K28+#REF!+K29</formula>
    </cfRule>
  </conditionalFormatting>
  <hyperlinks>
    <hyperlink ref="K5" location="Índice!A1" display="índice" xr:uid="{00000000-0004-0000-14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380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4630</v>
      </c>
      <c r="E11" s="58">
        <f t="shared" si="0"/>
        <v>4477</v>
      </c>
      <c r="F11" s="58">
        <f t="shared" ref="F11:H11" si="1">SUM(F12:F14)</f>
        <v>9107</v>
      </c>
      <c r="G11" s="59">
        <f t="shared" si="1"/>
        <v>34021</v>
      </c>
      <c r="H11" s="59">
        <f t="shared" si="1"/>
        <v>21956</v>
      </c>
      <c r="I11" s="59">
        <f>SUM(I12:I14)</f>
        <v>1147</v>
      </c>
      <c r="J11" s="59">
        <f>SUM(F11:I11)</f>
        <v>66231</v>
      </c>
      <c r="K11" s="59">
        <f t="shared" ref="K11:K44" si="2">J11</f>
        <v>66231</v>
      </c>
      <c r="L11" s="98"/>
    </row>
    <row r="12" spans="1:12" ht="15" x14ac:dyDescent="0.25">
      <c r="A12" s="116"/>
      <c r="B12" s="107"/>
      <c r="C12" s="117" t="s">
        <v>168</v>
      </c>
      <c r="D12" s="45">
        <v>4166</v>
      </c>
      <c r="E12" s="43">
        <v>2476</v>
      </c>
      <c r="F12" s="43">
        <v>6642</v>
      </c>
      <c r="G12" s="44">
        <v>29657</v>
      </c>
      <c r="H12" s="44">
        <v>20767</v>
      </c>
      <c r="I12" s="44">
        <v>1034</v>
      </c>
      <c r="J12" s="44">
        <v>58100</v>
      </c>
      <c r="K12" s="44">
        <f t="shared" si="2"/>
        <v>58100</v>
      </c>
      <c r="L12" s="98"/>
    </row>
    <row r="13" spans="1:12" ht="15" x14ac:dyDescent="0.25">
      <c r="A13" s="118"/>
      <c r="B13" s="107"/>
      <c r="C13" s="117" t="s">
        <v>169</v>
      </c>
      <c r="D13" s="45">
        <v>267</v>
      </c>
      <c r="E13" s="43">
        <v>0</v>
      </c>
      <c r="F13" s="43">
        <v>267</v>
      </c>
      <c r="G13" s="44">
        <v>411</v>
      </c>
      <c r="H13" s="44">
        <v>187</v>
      </c>
      <c r="I13" s="44">
        <v>100</v>
      </c>
      <c r="J13" s="44">
        <v>965</v>
      </c>
      <c r="K13" s="44">
        <f t="shared" si="2"/>
        <v>965</v>
      </c>
      <c r="L13" s="98"/>
    </row>
    <row r="14" spans="1:12" ht="15" x14ac:dyDescent="0.25">
      <c r="A14" s="118"/>
      <c r="B14" s="107"/>
      <c r="C14" s="117" t="s">
        <v>170</v>
      </c>
      <c r="D14" s="45">
        <v>197</v>
      </c>
      <c r="E14" s="43">
        <v>2001</v>
      </c>
      <c r="F14" s="43">
        <v>2198</v>
      </c>
      <c r="G14" s="44">
        <v>3953</v>
      </c>
      <c r="H14" s="44">
        <v>1002</v>
      </c>
      <c r="I14" s="44">
        <v>13</v>
      </c>
      <c r="J14" s="44">
        <v>7166</v>
      </c>
      <c r="K14" s="44">
        <f t="shared" si="2"/>
        <v>7166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19531</v>
      </c>
      <c r="E16" s="58">
        <f t="shared" si="3"/>
        <v>6269</v>
      </c>
      <c r="F16" s="58">
        <f t="shared" si="3"/>
        <v>25800</v>
      </c>
      <c r="G16" s="59">
        <f t="shared" si="3"/>
        <v>86880</v>
      </c>
      <c r="H16" s="59">
        <f t="shared" si="3"/>
        <v>25289</v>
      </c>
      <c r="I16" s="59">
        <f>+I17+I20</f>
        <v>2683</v>
      </c>
      <c r="J16" s="59">
        <f t="shared" ref="J16" si="4">SUM(F16:I16)</f>
        <v>140652</v>
      </c>
      <c r="K16" s="59">
        <f t="shared" si="2"/>
        <v>140652</v>
      </c>
      <c r="L16" s="98"/>
    </row>
    <row r="17" spans="1:12" ht="14.25" x14ac:dyDescent="0.2">
      <c r="A17" s="120"/>
      <c r="B17" s="109"/>
      <c r="C17" s="121" t="s">
        <v>172</v>
      </c>
      <c r="D17" s="45">
        <v>14953</v>
      </c>
      <c r="E17" s="43">
        <v>5308</v>
      </c>
      <c r="F17" s="43">
        <v>20261</v>
      </c>
      <c r="G17" s="44">
        <v>67920</v>
      </c>
      <c r="H17" s="44">
        <v>19313</v>
      </c>
      <c r="I17" s="44">
        <v>2126</v>
      </c>
      <c r="J17" s="44">
        <v>109620</v>
      </c>
      <c r="K17" s="44">
        <f t="shared" si="2"/>
        <v>109620</v>
      </c>
      <c r="L17" s="98"/>
    </row>
    <row r="18" spans="1:12" ht="15" x14ac:dyDescent="0.25">
      <c r="A18" s="122"/>
      <c r="B18" s="107"/>
      <c r="C18" s="117" t="s">
        <v>173</v>
      </c>
      <c r="D18" s="45">
        <v>117</v>
      </c>
      <c r="E18" s="43">
        <v>14</v>
      </c>
      <c r="F18" s="43">
        <v>131</v>
      </c>
      <c r="G18" s="44">
        <v>54</v>
      </c>
      <c r="H18" s="44">
        <v>4</v>
      </c>
      <c r="I18" s="44">
        <v>26</v>
      </c>
      <c r="J18" s="44">
        <v>215</v>
      </c>
      <c r="K18" s="44">
        <f t="shared" si="2"/>
        <v>215</v>
      </c>
      <c r="L18" s="98"/>
    </row>
    <row r="19" spans="1:12" ht="15" x14ac:dyDescent="0.25">
      <c r="A19" s="120"/>
      <c r="B19" s="107"/>
      <c r="C19" s="117" t="s">
        <v>174</v>
      </c>
      <c r="D19" s="45">
        <v>14836</v>
      </c>
      <c r="E19" s="43">
        <v>5294</v>
      </c>
      <c r="F19" s="43">
        <v>20130</v>
      </c>
      <c r="G19" s="44">
        <v>67866</v>
      </c>
      <c r="H19" s="44">
        <v>19309</v>
      </c>
      <c r="I19" s="44">
        <v>2100</v>
      </c>
      <c r="J19" s="44">
        <v>109405</v>
      </c>
      <c r="K19" s="44">
        <f t="shared" si="2"/>
        <v>109405</v>
      </c>
      <c r="L19" s="98"/>
    </row>
    <row r="20" spans="1:12" ht="14.25" x14ac:dyDescent="0.2">
      <c r="A20" s="120"/>
      <c r="B20" s="109"/>
      <c r="C20" s="121" t="s">
        <v>175</v>
      </c>
      <c r="D20" s="45">
        <v>4578</v>
      </c>
      <c r="E20" s="43">
        <v>961</v>
      </c>
      <c r="F20" s="43">
        <v>5539</v>
      </c>
      <c r="G20" s="44">
        <v>18960</v>
      </c>
      <c r="H20" s="44">
        <v>5976</v>
      </c>
      <c r="I20" s="44">
        <v>557</v>
      </c>
      <c r="J20" s="44">
        <v>31032</v>
      </c>
      <c r="K20" s="44">
        <f t="shared" si="2"/>
        <v>31032</v>
      </c>
      <c r="L20" s="98"/>
    </row>
    <row r="21" spans="1:12" ht="14.25" x14ac:dyDescent="0.2">
      <c r="A21" s="116"/>
      <c r="B21" s="109"/>
      <c r="C21" s="117" t="s">
        <v>176</v>
      </c>
      <c r="D21" s="45">
        <v>1900</v>
      </c>
      <c r="E21" s="43">
        <v>930</v>
      </c>
      <c r="F21" s="43">
        <v>2830</v>
      </c>
      <c r="G21" s="44">
        <v>14994</v>
      </c>
      <c r="H21" s="44">
        <v>5688</v>
      </c>
      <c r="I21" s="44">
        <v>535</v>
      </c>
      <c r="J21" s="44">
        <v>24047</v>
      </c>
      <c r="K21" s="44">
        <f t="shared" si="2"/>
        <v>24047</v>
      </c>
      <c r="L21" s="98"/>
    </row>
    <row r="22" spans="1:12" ht="14.25" x14ac:dyDescent="0.2">
      <c r="B22" s="109"/>
      <c r="C22" s="108" t="s">
        <v>177</v>
      </c>
      <c r="D22" s="45">
        <v>828</v>
      </c>
      <c r="E22" s="43">
        <v>930</v>
      </c>
      <c r="F22" s="43">
        <v>1758</v>
      </c>
      <c r="G22" s="44">
        <v>14994</v>
      </c>
      <c r="H22" s="44">
        <v>5558</v>
      </c>
      <c r="I22" s="44">
        <v>521</v>
      </c>
      <c r="J22" s="44">
        <v>22831</v>
      </c>
      <c r="K22" s="44">
        <f t="shared" si="2"/>
        <v>22831</v>
      </c>
      <c r="L22" s="98"/>
    </row>
    <row r="23" spans="1:12" ht="14.25" x14ac:dyDescent="0.2">
      <c r="B23" s="109"/>
      <c r="C23" s="108" t="s">
        <v>178</v>
      </c>
      <c r="D23" s="45">
        <v>1072</v>
      </c>
      <c r="E23" s="43">
        <v>0</v>
      </c>
      <c r="F23" s="43">
        <v>1072</v>
      </c>
      <c r="G23" s="44">
        <v>0</v>
      </c>
      <c r="H23" s="44">
        <v>130</v>
      </c>
      <c r="I23" s="44">
        <v>14</v>
      </c>
      <c r="J23" s="44">
        <v>1216</v>
      </c>
      <c r="K23" s="44">
        <f t="shared" si="2"/>
        <v>1216</v>
      </c>
      <c r="L23" s="98"/>
    </row>
    <row r="24" spans="1:12" ht="14.25" x14ac:dyDescent="0.2">
      <c r="A24" s="105"/>
      <c r="B24" s="109"/>
      <c r="C24" s="117" t="s">
        <v>179</v>
      </c>
      <c r="D24" s="45">
        <v>2678</v>
      </c>
      <c r="E24" s="43">
        <v>31</v>
      </c>
      <c r="F24" s="43">
        <v>2709</v>
      </c>
      <c r="G24" s="44">
        <v>3966</v>
      </c>
      <c r="H24" s="44">
        <v>288</v>
      </c>
      <c r="I24" s="44">
        <v>22</v>
      </c>
      <c r="J24" s="44">
        <v>6985</v>
      </c>
      <c r="K24" s="44">
        <f t="shared" si="2"/>
        <v>6985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38</v>
      </c>
      <c r="E26" s="58">
        <v>195</v>
      </c>
      <c r="F26" s="58">
        <v>233</v>
      </c>
      <c r="G26" s="59">
        <v>348</v>
      </c>
      <c r="H26" s="59">
        <v>34</v>
      </c>
      <c r="I26" s="59">
        <v>20</v>
      </c>
      <c r="J26" s="59">
        <v>635</v>
      </c>
      <c r="K26" s="59">
        <f t="shared" si="2"/>
        <v>635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5513</v>
      </c>
      <c r="E28" s="58">
        <v>509</v>
      </c>
      <c r="F28" s="58">
        <v>6022</v>
      </c>
      <c r="G28" s="59">
        <v>3636</v>
      </c>
      <c r="H28" s="59">
        <v>1629</v>
      </c>
      <c r="I28" s="59">
        <v>10134</v>
      </c>
      <c r="J28" s="59">
        <v>21421</v>
      </c>
      <c r="K28" s="59">
        <f t="shared" si="2"/>
        <v>21421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4755</v>
      </c>
      <c r="E30" s="46">
        <f t="shared" si="5"/>
        <v>0</v>
      </c>
      <c r="F30" s="46">
        <f t="shared" si="5"/>
        <v>4755</v>
      </c>
      <c r="G30" s="47">
        <f t="shared" si="5"/>
        <v>2279</v>
      </c>
      <c r="H30" s="47">
        <f t="shared" si="5"/>
        <v>1550</v>
      </c>
      <c r="I30" s="47">
        <f t="shared" si="5"/>
        <v>0</v>
      </c>
      <c r="J30" s="47">
        <f>SUM(J32:J36)</f>
        <v>8584</v>
      </c>
      <c r="K30" s="47">
        <f t="shared" si="2"/>
        <v>8584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963</v>
      </c>
      <c r="E32" s="43">
        <v>0</v>
      </c>
      <c r="F32" s="43">
        <v>963</v>
      </c>
      <c r="G32" s="44">
        <v>121</v>
      </c>
      <c r="H32" s="44">
        <v>5</v>
      </c>
      <c r="I32" s="44">
        <v>0</v>
      </c>
      <c r="J32" s="44">
        <v>1089</v>
      </c>
      <c r="K32" s="44">
        <f t="shared" si="2"/>
        <v>1089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650</v>
      </c>
      <c r="H33" s="44">
        <v>10</v>
      </c>
      <c r="I33" s="44">
        <v>0</v>
      </c>
      <c r="J33" s="44">
        <v>660</v>
      </c>
      <c r="K33" s="44">
        <f t="shared" si="2"/>
        <v>660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745</v>
      </c>
      <c r="H34" s="44">
        <v>650</v>
      </c>
      <c r="I34" s="44">
        <v>0</v>
      </c>
      <c r="J34" s="44">
        <v>1395</v>
      </c>
      <c r="K34" s="44">
        <f t="shared" si="2"/>
        <v>1395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5</v>
      </c>
      <c r="H35" s="44">
        <v>0</v>
      </c>
      <c r="I35" s="44">
        <v>0</v>
      </c>
      <c r="J35" s="44">
        <v>5</v>
      </c>
      <c r="K35" s="44">
        <f t="shared" si="2"/>
        <v>5</v>
      </c>
      <c r="L35" s="98"/>
    </row>
    <row r="36" spans="1:12" ht="15" x14ac:dyDescent="0.25">
      <c r="A36" s="118"/>
      <c r="B36" s="107"/>
      <c r="C36" s="121" t="s">
        <v>187</v>
      </c>
      <c r="D36" s="45">
        <v>3792</v>
      </c>
      <c r="E36" s="43">
        <v>0</v>
      </c>
      <c r="F36" s="43">
        <v>3792</v>
      </c>
      <c r="G36" s="44">
        <v>758</v>
      </c>
      <c r="H36" s="44">
        <v>885</v>
      </c>
      <c r="I36" s="44">
        <v>0</v>
      </c>
      <c r="J36" s="44">
        <v>5435</v>
      </c>
      <c r="K36" s="44">
        <f t="shared" si="2"/>
        <v>5435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758</v>
      </c>
      <c r="E38" s="46">
        <f t="shared" si="6"/>
        <v>509</v>
      </c>
      <c r="F38" s="46">
        <f t="shared" si="6"/>
        <v>1267</v>
      </c>
      <c r="G38" s="47">
        <f t="shared" si="6"/>
        <v>1357</v>
      </c>
      <c r="H38" s="47">
        <f t="shared" si="6"/>
        <v>79</v>
      </c>
      <c r="I38" s="47">
        <f t="shared" si="6"/>
        <v>10134</v>
      </c>
      <c r="J38" s="47">
        <f>SUM(J40:J44)</f>
        <v>12837</v>
      </c>
      <c r="K38" s="47">
        <f t="shared" si="2"/>
        <v>12837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118</v>
      </c>
      <c r="E40" s="43">
        <v>0</v>
      </c>
      <c r="F40" s="43">
        <v>118</v>
      </c>
      <c r="G40" s="44">
        <v>0</v>
      </c>
      <c r="H40" s="44">
        <v>1</v>
      </c>
      <c r="I40" s="44">
        <v>0</v>
      </c>
      <c r="J40" s="44">
        <v>119</v>
      </c>
      <c r="K40" s="44">
        <f t="shared" si="2"/>
        <v>119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7</v>
      </c>
      <c r="H41" s="44">
        <v>1</v>
      </c>
      <c r="I41" s="44">
        <v>0</v>
      </c>
      <c r="J41" s="44">
        <v>8</v>
      </c>
      <c r="K41" s="44">
        <f t="shared" si="2"/>
        <v>8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8</v>
      </c>
      <c r="I42" s="44">
        <v>0</v>
      </c>
      <c r="J42" s="44">
        <v>8</v>
      </c>
      <c r="K42" s="44">
        <f t="shared" si="2"/>
        <v>8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1</v>
      </c>
      <c r="H43" s="44">
        <v>0</v>
      </c>
      <c r="I43" s="44">
        <v>0</v>
      </c>
      <c r="J43" s="44">
        <v>1</v>
      </c>
      <c r="K43" s="44">
        <f t="shared" si="2"/>
        <v>1</v>
      </c>
      <c r="L43" s="98"/>
    </row>
    <row r="44" spans="1:12" ht="14.25" x14ac:dyDescent="0.2">
      <c r="B44" s="109"/>
      <c r="C44" s="121" t="s">
        <v>187</v>
      </c>
      <c r="D44" s="45">
        <v>640</v>
      </c>
      <c r="E44" s="43">
        <v>509</v>
      </c>
      <c r="F44" s="43">
        <v>1149</v>
      </c>
      <c r="G44" s="44">
        <v>1349</v>
      </c>
      <c r="H44" s="44">
        <v>69</v>
      </c>
      <c r="I44" s="44">
        <v>10134</v>
      </c>
      <c r="J44" s="44">
        <v>12701</v>
      </c>
      <c r="K44" s="44">
        <f t="shared" si="2"/>
        <v>12701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22382</v>
      </c>
      <c r="E46" s="58">
        <v>319</v>
      </c>
      <c r="F46" s="58">
        <v>22366</v>
      </c>
      <c r="G46" s="59">
        <v>3682</v>
      </c>
      <c r="H46" s="59">
        <v>485</v>
      </c>
      <c r="I46" s="59">
        <v>0</v>
      </c>
      <c r="J46" s="59">
        <v>25134</v>
      </c>
      <c r="K46" s="59">
        <f>K48+K55</f>
        <v>25134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22378</v>
      </c>
      <c r="E48" s="58">
        <f t="shared" si="7"/>
        <v>319</v>
      </c>
      <c r="F48" s="58">
        <f t="shared" si="7"/>
        <v>22362</v>
      </c>
      <c r="G48" s="59">
        <f t="shared" si="7"/>
        <v>3682</v>
      </c>
      <c r="H48" s="59">
        <f t="shared" si="7"/>
        <v>482</v>
      </c>
      <c r="I48" s="59">
        <f t="shared" si="7"/>
        <v>0</v>
      </c>
      <c r="J48" s="59">
        <f>SUM(J49:J53)</f>
        <v>26526</v>
      </c>
      <c r="K48" s="59">
        <f>SUM(K49:K53)</f>
        <v>25127</v>
      </c>
      <c r="L48" s="98"/>
    </row>
    <row r="49" spans="1:12" ht="15" x14ac:dyDescent="0.25">
      <c r="A49" s="105"/>
      <c r="B49" s="107"/>
      <c r="C49" s="117" t="s">
        <v>190</v>
      </c>
      <c r="D49" s="45">
        <v>-298</v>
      </c>
      <c r="E49" s="43">
        <v>0</v>
      </c>
      <c r="F49" s="43">
        <v>-298</v>
      </c>
      <c r="G49" s="44">
        <v>0</v>
      </c>
      <c r="H49" s="44">
        <v>0</v>
      </c>
      <c r="I49" s="44">
        <v>0</v>
      </c>
      <c r="J49" s="44">
        <f>SUM(F49:I49)</f>
        <v>-298</v>
      </c>
      <c r="K49" s="44">
        <v>-298</v>
      </c>
      <c r="L49" s="98"/>
    </row>
    <row r="50" spans="1:12" ht="15" x14ac:dyDescent="0.25">
      <c r="A50" s="131"/>
      <c r="B50" s="107"/>
      <c r="C50" s="117" t="s">
        <v>191</v>
      </c>
      <c r="D50" s="45">
        <v>22669</v>
      </c>
      <c r="E50" s="43">
        <v>305</v>
      </c>
      <c r="F50" s="43">
        <v>22639</v>
      </c>
      <c r="G50" s="44">
        <v>3868</v>
      </c>
      <c r="H50" s="44">
        <v>335</v>
      </c>
      <c r="I50" s="44">
        <v>0</v>
      </c>
      <c r="J50" s="44">
        <f t="shared" ref="J50:J53" si="8">SUM(F50:I50)</f>
        <v>26842</v>
      </c>
      <c r="K50" s="44">
        <v>25443</v>
      </c>
      <c r="L50" s="98"/>
    </row>
    <row r="51" spans="1:12" ht="15" x14ac:dyDescent="0.25">
      <c r="A51" s="105"/>
      <c r="B51" s="107"/>
      <c r="C51" s="117" t="s">
        <v>192</v>
      </c>
      <c r="D51" s="45">
        <v>137</v>
      </c>
      <c r="E51" s="43">
        <v>1</v>
      </c>
      <c r="F51" s="43">
        <v>138</v>
      </c>
      <c r="G51" s="44">
        <v>140</v>
      </c>
      <c r="H51" s="44">
        <v>184</v>
      </c>
      <c r="I51" s="44">
        <v>0</v>
      </c>
      <c r="J51" s="44">
        <f t="shared" si="8"/>
        <v>462</v>
      </c>
      <c r="K51" s="44">
        <v>462</v>
      </c>
      <c r="L51" s="98"/>
    </row>
    <row r="52" spans="1:12" ht="15" x14ac:dyDescent="0.25">
      <c r="A52" s="105"/>
      <c r="B52" s="107"/>
      <c r="C52" s="117" t="s">
        <v>96</v>
      </c>
      <c r="D52" s="45">
        <v>-130</v>
      </c>
      <c r="E52" s="43">
        <v>0</v>
      </c>
      <c r="F52" s="43">
        <v>-130</v>
      </c>
      <c r="G52" s="44">
        <v>-326</v>
      </c>
      <c r="H52" s="44">
        <v>-42</v>
      </c>
      <c r="I52" s="44">
        <v>0</v>
      </c>
      <c r="J52" s="44">
        <f t="shared" si="8"/>
        <v>-498</v>
      </c>
      <c r="K52" s="44">
        <v>-498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13</v>
      </c>
      <c r="F53" s="43">
        <v>13</v>
      </c>
      <c r="G53" s="44">
        <v>0</v>
      </c>
      <c r="H53" s="44">
        <v>5</v>
      </c>
      <c r="I53" s="44">
        <v>0</v>
      </c>
      <c r="J53" s="44">
        <f t="shared" si="8"/>
        <v>18</v>
      </c>
      <c r="K53" s="44">
        <v>18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4</v>
      </c>
      <c r="E55" s="46">
        <v>0</v>
      </c>
      <c r="F55" s="46">
        <v>4</v>
      </c>
      <c r="G55" s="47">
        <v>0</v>
      </c>
      <c r="H55" s="47">
        <v>3</v>
      </c>
      <c r="I55" s="47">
        <v>0</v>
      </c>
      <c r="J55" s="47">
        <v>7</v>
      </c>
      <c r="K55" s="47">
        <f>J55</f>
        <v>7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289</v>
      </c>
      <c r="F57" s="46">
        <v>289</v>
      </c>
      <c r="G57" s="47">
        <v>22</v>
      </c>
      <c r="H57" s="47">
        <v>21</v>
      </c>
      <c r="I57" s="47">
        <v>0</v>
      </c>
      <c r="J57" s="47">
        <v>332</v>
      </c>
      <c r="K57" s="47">
        <f>J57</f>
        <v>332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19241</v>
      </c>
      <c r="E59" s="58">
        <v>2276</v>
      </c>
      <c r="F59" s="58">
        <v>21517</v>
      </c>
      <c r="G59" s="59">
        <v>4570</v>
      </c>
      <c r="H59" s="59">
        <v>559</v>
      </c>
      <c r="I59" s="59">
        <v>201375</v>
      </c>
      <c r="J59" s="59">
        <v>228021</v>
      </c>
      <c r="K59" s="59">
        <f>J59</f>
        <v>228021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196308</v>
      </c>
      <c r="J61" s="47">
        <f>SUM(J62:J66)</f>
        <v>196308</v>
      </c>
      <c r="K61" s="47">
        <f t="shared" ref="K61:K66" si="10">J61</f>
        <v>196308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139446</v>
      </c>
      <c r="J62" s="44">
        <v>139446</v>
      </c>
      <c r="K62" s="44">
        <f t="shared" si="10"/>
        <v>139446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12539</v>
      </c>
      <c r="J63" s="44">
        <v>12539</v>
      </c>
      <c r="K63" s="44">
        <f t="shared" si="10"/>
        <v>12539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41165</v>
      </c>
      <c r="J64" s="44">
        <v>41165</v>
      </c>
      <c r="K64" s="44">
        <f t="shared" si="10"/>
        <v>41165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368</v>
      </c>
      <c r="J65" s="44">
        <v>368</v>
      </c>
      <c r="K65" s="44">
        <f t="shared" si="10"/>
        <v>368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2790</v>
      </c>
      <c r="J66" s="44">
        <v>2790</v>
      </c>
      <c r="K66" s="44">
        <f t="shared" si="10"/>
        <v>2790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16240</v>
      </c>
      <c r="E68" s="46">
        <v>2211</v>
      </c>
      <c r="F68" s="46">
        <v>18451</v>
      </c>
      <c r="G68" s="47">
        <v>500</v>
      </c>
      <c r="H68" s="47">
        <v>288</v>
      </c>
      <c r="I68" s="47">
        <v>22</v>
      </c>
      <c r="J68" s="47">
        <v>19261</v>
      </c>
      <c r="K68" s="47">
        <f>J68</f>
        <v>19261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3001</v>
      </c>
      <c r="E70" s="46">
        <f t="shared" si="11"/>
        <v>65</v>
      </c>
      <c r="F70" s="46">
        <f t="shared" si="11"/>
        <v>3066</v>
      </c>
      <c r="G70" s="47">
        <f t="shared" si="11"/>
        <v>4070</v>
      </c>
      <c r="H70" s="47">
        <f t="shared" si="11"/>
        <v>271</v>
      </c>
      <c r="I70" s="47">
        <f t="shared" si="11"/>
        <v>5045</v>
      </c>
      <c r="J70" s="47">
        <f>SUM(J71:J76)</f>
        <v>12452</v>
      </c>
      <c r="K70" s="47">
        <f t="shared" ref="K70:K76" si="12">J70</f>
        <v>12452</v>
      </c>
      <c r="L70" s="98"/>
    </row>
    <row r="71" spans="1:12" ht="15" x14ac:dyDescent="0.25">
      <c r="A71" s="105"/>
      <c r="B71" s="107"/>
      <c r="C71" s="108" t="s">
        <v>208</v>
      </c>
      <c r="D71" s="45">
        <v>14</v>
      </c>
      <c r="E71" s="43">
        <v>0</v>
      </c>
      <c r="F71" s="43">
        <v>14</v>
      </c>
      <c r="G71" s="44">
        <v>15</v>
      </c>
      <c r="H71" s="44">
        <v>55</v>
      </c>
      <c r="I71" s="44">
        <v>2438</v>
      </c>
      <c r="J71" s="44">
        <v>2522</v>
      </c>
      <c r="K71" s="44">
        <f t="shared" si="12"/>
        <v>2522</v>
      </c>
      <c r="L71" s="98"/>
    </row>
    <row r="72" spans="1:12" ht="15" x14ac:dyDescent="0.25">
      <c r="A72" s="105"/>
      <c r="B72" s="107"/>
      <c r="C72" s="108" t="s">
        <v>209</v>
      </c>
      <c r="D72" s="45">
        <v>109</v>
      </c>
      <c r="E72" s="43">
        <v>0</v>
      </c>
      <c r="F72" s="43">
        <v>109</v>
      </c>
      <c r="G72" s="44">
        <v>0</v>
      </c>
      <c r="H72" s="44">
        <v>0</v>
      </c>
      <c r="I72" s="44">
        <v>0</v>
      </c>
      <c r="J72" s="44">
        <v>109</v>
      </c>
      <c r="K72" s="44">
        <f t="shared" si="12"/>
        <v>109</v>
      </c>
      <c r="L72" s="98"/>
    </row>
    <row r="73" spans="1:12" ht="15" x14ac:dyDescent="0.25">
      <c r="A73" s="116"/>
      <c r="B73" s="107"/>
      <c r="C73" s="108" t="s">
        <v>210</v>
      </c>
      <c r="D73" s="45">
        <v>2823</v>
      </c>
      <c r="E73" s="43">
        <v>65</v>
      </c>
      <c r="F73" s="43">
        <v>2888</v>
      </c>
      <c r="G73" s="44">
        <v>123</v>
      </c>
      <c r="H73" s="44">
        <v>0</v>
      </c>
      <c r="I73" s="44">
        <v>1736</v>
      </c>
      <c r="J73" s="44">
        <v>4747</v>
      </c>
      <c r="K73" s="44">
        <f t="shared" si="12"/>
        <v>4747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1286</v>
      </c>
      <c r="H74" s="44">
        <v>33</v>
      </c>
      <c r="I74" s="44">
        <v>866</v>
      </c>
      <c r="J74" s="44">
        <v>2185</v>
      </c>
      <c r="K74" s="44">
        <f t="shared" si="12"/>
        <v>2185</v>
      </c>
      <c r="L74" s="98"/>
    </row>
    <row r="75" spans="1:12" ht="15" x14ac:dyDescent="0.25">
      <c r="A75" s="120"/>
      <c r="B75" s="107"/>
      <c r="C75" s="108" t="s">
        <v>212</v>
      </c>
      <c r="D75" s="45">
        <v>40</v>
      </c>
      <c r="E75" s="43">
        <v>0</v>
      </c>
      <c r="F75" s="43">
        <v>40</v>
      </c>
      <c r="G75" s="44">
        <v>22</v>
      </c>
      <c r="H75" s="44">
        <v>2</v>
      </c>
      <c r="I75" s="44">
        <v>0</v>
      </c>
      <c r="J75" s="44">
        <v>64</v>
      </c>
      <c r="K75" s="44">
        <f t="shared" si="12"/>
        <v>64</v>
      </c>
      <c r="L75" s="98"/>
    </row>
    <row r="76" spans="1:12" ht="15" x14ac:dyDescent="0.25">
      <c r="A76" s="118"/>
      <c r="B76" s="107"/>
      <c r="C76" s="108" t="s">
        <v>205</v>
      </c>
      <c r="D76" s="45">
        <v>15</v>
      </c>
      <c r="E76" s="43">
        <v>0</v>
      </c>
      <c r="F76" s="43">
        <v>15</v>
      </c>
      <c r="G76" s="44">
        <v>2624</v>
      </c>
      <c r="H76" s="44">
        <v>181</v>
      </c>
      <c r="I76" s="44">
        <v>5</v>
      </c>
      <c r="J76" s="44">
        <v>2825</v>
      </c>
      <c r="K76" s="44">
        <f t="shared" si="12"/>
        <v>2825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179730</v>
      </c>
      <c r="E78" s="59">
        <f t="shared" si="13"/>
        <v>1431</v>
      </c>
      <c r="F78" s="59">
        <f t="shared" si="13"/>
        <v>174274</v>
      </c>
      <c r="G78" s="59">
        <f t="shared" si="13"/>
        <v>22060</v>
      </c>
      <c r="H78" s="59">
        <f t="shared" si="13"/>
        <v>13596</v>
      </c>
      <c r="I78" s="59">
        <f t="shared" si="13"/>
        <v>3867</v>
      </c>
      <c r="J78" s="59">
        <f>+J80+J82+J91+J98+J106+J84</f>
        <v>213797</v>
      </c>
      <c r="K78" s="59">
        <v>19509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20</v>
      </c>
      <c r="F80" s="58">
        <v>30</v>
      </c>
      <c r="G80" s="59">
        <v>97</v>
      </c>
      <c r="H80" s="59">
        <v>118</v>
      </c>
      <c r="I80" s="59">
        <v>2</v>
      </c>
      <c r="J80" s="59">
        <v>247</v>
      </c>
      <c r="K80" s="59">
        <f>J80</f>
        <v>247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-4</v>
      </c>
      <c r="E82" s="58">
        <v>250</v>
      </c>
      <c r="F82" s="58">
        <v>246</v>
      </c>
      <c r="G82" s="59">
        <v>0</v>
      </c>
      <c r="H82" s="59">
        <v>0</v>
      </c>
      <c r="I82" s="59">
        <v>0</v>
      </c>
      <c r="J82" s="59">
        <v>246</v>
      </c>
      <c r="K82" s="59">
        <f>J82</f>
        <v>246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165236</v>
      </c>
      <c r="E84" s="58">
        <f t="shared" si="14"/>
        <v>661</v>
      </c>
      <c r="F84" s="58">
        <f t="shared" ref="F84:H84" si="15">SUM(F85:F89)</f>
        <v>159010</v>
      </c>
      <c r="G84" s="59">
        <f t="shared" si="15"/>
        <v>19573</v>
      </c>
      <c r="H84" s="59">
        <f t="shared" si="15"/>
        <v>11601</v>
      </c>
      <c r="I84" s="59">
        <f>SUM(I85:I89)</f>
        <v>3858</v>
      </c>
      <c r="J84" s="59">
        <f>SUM(J85:J89)</f>
        <v>194042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491</v>
      </c>
      <c r="F85" s="43">
        <v>0</v>
      </c>
      <c r="G85" s="44">
        <v>11612</v>
      </c>
      <c r="H85" s="44">
        <v>1444</v>
      </c>
      <c r="I85" s="44">
        <v>164</v>
      </c>
      <c r="J85" s="44">
        <v>13220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6396</v>
      </c>
      <c r="E86" s="43">
        <v>0</v>
      </c>
      <c r="F86" s="43">
        <v>0</v>
      </c>
      <c r="G86" s="44">
        <v>72</v>
      </c>
      <c r="H86" s="44">
        <v>46</v>
      </c>
      <c r="I86" s="44">
        <v>111</v>
      </c>
      <c r="J86" s="44">
        <v>229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101828</v>
      </c>
      <c r="E87" s="43">
        <v>124</v>
      </c>
      <c r="F87" s="43">
        <v>101952</v>
      </c>
      <c r="G87" s="44">
        <v>0</v>
      </c>
      <c r="H87" s="44">
        <v>10111</v>
      </c>
      <c r="I87" s="44">
        <v>3134</v>
      </c>
      <c r="J87" s="44">
        <v>115197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19047</v>
      </c>
      <c r="E88" s="43">
        <v>45</v>
      </c>
      <c r="F88" s="43">
        <v>19092</v>
      </c>
      <c r="G88" s="44">
        <v>7886</v>
      </c>
      <c r="H88" s="44">
        <v>0</v>
      </c>
      <c r="I88" s="44">
        <v>449</v>
      </c>
      <c r="J88" s="44">
        <v>27427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37965</v>
      </c>
      <c r="E89" s="43">
        <v>1</v>
      </c>
      <c r="F89" s="43">
        <v>37966</v>
      </c>
      <c r="G89" s="44">
        <v>3</v>
      </c>
      <c r="H89" s="44">
        <v>0</v>
      </c>
      <c r="I89" s="44">
        <v>0</v>
      </c>
      <c r="J89" s="44">
        <v>37969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1212</v>
      </c>
      <c r="E91" s="58">
        <f t="shared" si="16"/>
        <v>168</v>
      </c>
      <c r="F91" s="58">
        <f t="shared" si="16"/>
        <v>1380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1380</v>
      </c>
      <c r="K91" s="59">
        <f t="shared" ref="K91:K96" si="17">J91</f>
        <v>1380</v>
      </c>
      <c r="L91" s="98"/>
    </row>
    <row r="92" spans="1:12" ht="15" x14ac:dyDescent="0.25">
      <c r="B92" s="107"/>
      <c r="C92" s="117" t="s">
        <v>214</v>
      </c>
      <c r="D92" s="45">
        <v>349</v>
      </c>
      <c r="E92" s="43">
        <v>0</v>
      </c>
      <c r="F92" s="43">
        <v>349</v>
      </c>
      <c r="G92" s="44">
        <v>0</v>
      </c>
      <c r="H92" s="44">
        <v>0</v>
      </c>
      <c r="I92" s="44">
        <v>0</v>
      </c>
      <c r="J92" s="44">
        <v>349</v>
      </c>
      <c r="K92" s="44">
        <f t="shared" si="17"/>
        <v>349</v>
      </c>
      <c r="L92" s="98"/>
    </row>
    <row r="93" spans="1:12" ht="15" x14ac:dyDescent="0.25">
      <c r="A93" s="105"/>
      <c r="B93" s="107"/>
      <c r="C93" s="121" t="s">
        <v>215</v>
      </c>
      <c r="D93" s="45">
        <v>418</v>
      </c>
      <c r="E93" s="43">
        <v>13</v>
      </c>
      <c r="F93" s="43">
        <v>431</v>
      </c>
      <c r="G93" s="44">
        <v>0</v>
      </c>
      <c r="H93" s="44">
        <v>0</v>
      </c>
      <c r="I93" s="44">
        <v>0</v>
      </c>
      <c r="J93" s="44">
        <v>431</v>
      </c>
      <c r="K93" s="44">
        <f t="shared" si="17"/>
        <v>431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1</v>
      </c>
      <c r="E95" s="43">
        <v>0</v>
      </c>
      <c r="F95" s="43">
        <v>1</v>
      </c>
      <c r="G95" s="44">
        <v>0</v>
      </c>
      <c r="H95" s="44">
        <v>0</v>
      </c>
      <c r="I95" s="44">
        <v>0</v>
      </c>
      <c r="J95" s="44">
        <v>1</v>
      </c>
      <c r="K95" s="44">
        <f t="shared" si="17"/>
        <v>1</v>
      </c>
      <c r="L95" s="98"/>
    </row>
    <row r="96" spans="1:12" ht="15" x14ac:dyDescent="0.25">
      <c r="A96" s="105"/>
      <c r="B96" s="107"/>
      <c r="C96" s="117" t="s">
        <v>217</v>
      </c>
      <c r="D96" s="45">
        <v>444</v>
      </c>
      <c r="E96" s="43">
        <v>155</v>
      </c>
      <c r="F96" s="43">
        <v>599</v>
      </c>
      <c r="G96" s="44">
        <v>0</v>
      </c>
      <c r="H96" s="44">
        <v>0</v>
      </c>
      <c r="I96" s="44">
        <v>0</v>
      </c>
      <c r="J96" s="44">
        <v>599</v>
      </c>
      <c r="K96" s="44">
        <f t="shared" si="17"/>
        <v>599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2235</v>
      </c>
      <c r="E98" s="58">
        <f t="shared" si="18"/>
        <v>332</v>
      </c>
      <c r="F98" s="58">
        <f t="shared" si="18"/>
        <v>2567</v>
      </c>
      <c r="G98" s="59">
        <f t="shared" si="18"/>
        <v>2390</v>
      </c>
      <c r="H98" s="59">
        <f t="shared" si="18"/>
        <v>1877</v>
      </c>
      <c r="I98" s="59">
        <f>SUM(I99:I104)</f>
        <v>7</v>
      </c>
      <c r="J98" s="59">
        <f>SUM(J99:J104)</f>
        <v>6841</v>
      </c>
      <c r="K98" s="59">
        <f t="shared" ref="K98:K104" si="19">J98</f>
        <v>6841</v>
      </c>
      <c r="L98" s="98"/>
    </row>
    <row r="99" spans="1:12" ht="15" x14ac:dyDescent="0.25">
      <c r="A99" s="116"/>
      <c r="B99" s="107"/>
      <c r="C99" s="140" t="s">
        <v>219</v>
      </c>
      <c r="D99" s="45">
        <v>1003</v>
      </c>
      <c r="E99" s="43">
        <v>0</v>
      </c>
      <c r="F99" s="43">
        <v>1003</v>
      </c>
      <c r="G99" s="44">
        <v>233</v>
      </c>
      <c r="H99" s="44">
        <v>0</v>
      </c>
      <c r="I99" s="44">
        <v>0</v>
      </c>
      <c r="J99" s="44">
        <v>1236</v>
      </c>
      <c r="K99" s="44">
        <f t="shared" si="19"/>
        <v>1236</v>
      </c>
      <c r="L99" s="98"/>
    </row>
    <row r="100" spans="1:12" ht="15" x14ac:dyDescent="0.25">
      <c r="A100" s="120"/>
      <c r="B100" s="107"/>
      <c r="C100" s="140" t="s">
        <v>220</v>
      </c>
      <c r="D100" s="45">
        <v>420</v>
      </c>
      <c r="E100" s="43">
        <v>0</v>
      </c>
      <c r="F100" s="43">
        <v>420</v>
      </c>
      <c r="G100" s="44">
        <v>0</v>
      </c>
      <c r="H100" s="44">
        <v>0</v>
      </c>
      <c r="I100" s="44">
        <v>0</v>
      </c>
      <c r="J100" s="44">
        <v>420</v>
      </c>
      <c r="K100" s="44">
        <f t="shared" si="19"/>
        <v>420</v>
      </c>
      <c r="L100" s="98"/>
    </row>
    <row r="101" spans="1:12" ht="15" x14ac:dyDescent="0.25">
      <c r="A101" s="118"/>
      <c r="B101" s="107"/>
      <c r="C101" s="140" t="s">
        <v>221</v>
      </c>
      <c r="D101" s="45">
        <v>109</v>
      </c>
      <c r="E101" s="43">
        <v>0</v>
      </c>
      <c r="F101" s="43">
        <v>109</v>
      </c>
      <c r="G101" s="44">
        <v>58</v>
      </c>
      <c r="H101" s="44">
        <v>0</v>
      </c>
      <c r="I101" s="44">
        <v>0</v>
      </c>
      <c r="J101" s="44">
        <v>167</v>
      </c>
      <c r="K101" s="44">
        <f t="shared" si="19"/>
        <v>167</v>
      </c>
      <c r="L101" s="98"/>
    </row>
    <row r="102" spans="1:12" ht="15" x14ac:dyDescent="0.25">
      <c r="A102" s="122"/>
      <c r="B102" s="107"/>
      <c r="C102" s="140" t="s">
        <v>222</v>
      </c>
      <c r="D102" s="45">
        <v>15</v>
      </c>
      <c r="E102" s="43">
        <v>0</v>
      </c>
      <c r="F102" s="43">
        <v>15</v>
      </c>
      <c r="G102" s="44">
        <v>0</v>
      </c>
      <c r="H102" s="44">
        <v>0</v>
      </c>
      <c r="I102" s="44">
        <v>0</v>
      </c>
      <c r="J102" s="44">
        <v>15</v>
      </c>
      <c r="K102" s="44">
        <f t="shared" si="19"/>
        <v>15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688</v>
      </c>
      <c r="E104" s="43">
        <v>332</v>
      </c>
      <c r="F104" s="43">
        <v>1020</v>
      </c>
      <c r="G104" s="44">
        <v>2099</v>
      </c>
      <c r="H104" s="44">
        <v>1877</v>
      </c>
      <c r="I104" s="44">
        <v>7</v>
      </c>
      <c r="J104" s="44">
        <v>5003</v>
      </c>
      <c r="K104" s="44">
        <f t="shared" si="19"/>
        <v>5003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11041</v>
      </c>
      <c r="E106" s="58">
        <f t="shared" si="20"/>
        <v>0</v>
      </c>
      <c r="F106" s="58">
        <f t="shared" si="20"/>
        <v>11041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11041</v>
      </c>
      <c r="K106" s="59">
        <f t="shared" ref="K106:K111" si="21">J106</f>
        <v>11041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1706</v>
      </c>
      <c r="E107" s="40">
        <v>0</v>
      </c>
      <c r="F107" s="43">
        <v>1706</v>
      </c>
      <c r="G107" s="41">
        <v>0</v>
      </c>
      <c r="H107" s="41">
        <v>0</v>
      </c>
      <c r="I107" s="41">
        <v>0</v>
      </c>
      <c r="J107" s="44">
        <v>1706</v>
      </c>
      <c r="K107" s="44">
        <f t="shared" si="21"/>
        <v>1706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8507</v>
      </c>
      <c r="E109" s="40">
        <v>0</v>
      </c>
      <c r="F109" s="43">
        <v>8507</v>
      </c>
      <c r="G109" s="41">
        <v>0</v>
      </c>
      <c r="H109" s="41">
        <v>0</v>
      </c>
      <c r="I109" s="41">
        <v>0</v>
      </c>
      <c r="J109" s="44">
        <v>8507</v>
      </c>
      <c r="K109" s="44">
        <f t="shared" si="21"/>
        <v>8507</v>
      </c>
      <c r="L109" s="98"/>
    </row>
    <row r="110" spans="1:12" ht="14.25" x14ac:dyDescent="0.2">
      <c r="B110" s="109"/>
      <c r="C110" s="141" t="s">
        <v>324</v>
      </c>
      <c r="D110" s="45">
        <v>828</v>
      </c>
      <c r="E110" s="40">
        <v>0</v>
      </c>
      <c r="F110" s="43">
        <v>828</v>
      </c>
      <c r="G110" s="41">
        <v>0</v>
      </c>
      <c r="H110" s="41">
        <v>0</v>
      </c>
      <c r="I110" s="41">
        <v>0</v>
      </c>
      <c r="J110" s="44">
        <v>828</v>
      </c>
      <c r="K110" s="44">
        <f t="shared" si="21"/>
        <v>828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1681</v>
      </c>
      <c r="E113" s="58">
        <v>1403</v>
      </c>
      <c r="F113" s="58">
        <v>3084</v>
      </c>
      <c r="G113" s="59">
        <v>125592</v>
      </c>
      <c r="H113" s="59">
        <v>15540</v>
      </c>
      <c r="I113" s="59">
        <v>3360</v>
      </c>
      <c r="J113" s="59">
        <v>147576</v>
      </c>
      <c r="K113" s="59">
        <f>J113</f>
        <v>147576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1073</v>
      </c>
      <c r="E115" s="46">
        <f t="shared" si="22"/>
        <v>715</v>
      </c>
      <c r="F115" s="46">
        <f t="shared" si="22"/>
        <v>1788</v>
      </c>
      <c r="G115" s="47">
        <f t="shared" si="22"/>
        <v>94522</v>
      </c>
      <c r="H115" s="47">
        <f t="shared" si="22"/>
        <v>14686</v>
      </c>
      <c r="I115" s="47">
        <f>SUM(I116:I119)</f>
        <v>2976</v>
      </c>
      <c r="J115" s="47">
        <f>SUM(J116:J119)</f>
        <v>113972</v>
      </c>
      <c r="K115" s="47">
        <f>J115</f>
        <v>113972</v>
      </c>
      <c r="L115" s="98"/>
    </row>
    <row r="116" spans="1:12" ht="15" x14ac:dyDescent="0.25">
      <c r="B116" s="124"/>
      <c r="C116" s="117" t="s">
        <v>232</v>
      </c>
      <c r="D116" s="45">
        <v>379</v>
      </c>
      <c r="E116" s="43">
        <v>2</v>
      </c>
      <c r="F116" s="43">
        <v>381</v>
      </c>
      <c r="G116" s="44">
        <v>55099</v>
      </c>
      <c r="H116" s="44">
        <v>790</v>
      </c>
      <c r="I116" s="44">
        <v>1320</v>
      </c>
      <c r="J116" s="44">
        <v>57590</v>
      </c>
      <c r="K116" s="44">
        <f>J116</f>
        <v>57590</v>
      </c>
      <c r="L116" s="98"/>
    </row>
    <row r="117" spans="1:12" ht="15" x14ac:dyDescent="0.25">
      <c r="A117" s="105"/>
      <c r="B117" s="124"/>
      <c r="C117" s="117" t="s">
        <v>233</v>
      </c>
      <c r="D117" s="45">
        <v>60</v>
      </c>
      <c r="E117" s="43">
        <v>68</v>
      </c>
      <c r="F117" s="43">
        <v>128</v>
      </c>
      <c r="G117" s="44">
        <v>2950</v>
      </c>
      <c r="H117" s="44">
        <v>5535</v>
      </c>
      <c r="I117" s="44">
        <v>1649</v>
      </c>
      <c r="J117" s="44">
        <v>10262</v>
      </c>
      <c r="K117" s="44">
        <f>J117</f>
        <v>10262</v>
      </c>
      <c r="L117" s="98"/>
    </row>
    <row r="118" spans="1:12" ht="15" x14ac:dyDescent="0.25">
      <c r="A118" s="105"/>
      <c r="B118" s="124"/>
      <c r="C118" s="117" t="s">
        <v>234</v>
      </c>
      <c r="D118" s="45">
        <v>515</v>
      </c>
      <c r="E118" s="43">
        <v>113</v>
      </c>
      <c r="F118" s="43">
        <v>628</v>
      </c>
      <c r="G118" s="44">
        <v>35264</v>
      </c>
      <c r="H118" s="44">
        <v>2243</v>
      </c>
      <c r="I118" s="44">
        <v>7</v>
      </c>
      <c r="J118" s="44">
        <v>38142</v>
      </c>
      <c r="K118" s="44">
        <f>J118</f>
        <v>38142</v>
      </c>
      <c r="L118" s="98"/>
    </row>
    <row r="119" spans="1:12" ht="15" x14ac:dyDescent="0.25">
      <c r="A119" s="131"/>
      <c r="B119" s="124"/>
      <c r="C119" s="117" t="s">
        <v>235</v>
      </c>
      <c r="D119" s="45">
        <v>119</v>
      </c>
      <c r="E119" s="43">
        <v>532</v>
      </c>
      <c r="F119" s="43">
        <v>651</v>
      </c>
      <c r="G119" s="44">
        <v>1209</v>
      </c>
      <c r="H119" s="44">
        <v>6118</v>
      </c>
      <c r="I119" s="44">
        <v>0</v>
      </c>
      <c r="J119" s="44">
        <v>7978</v>
      </c>
      <c r="K119" s="44">
        <f>J119</f>
        <v>7978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608</v>
      </c>
      <c r="E121" s="58">
        <f t="shared" si="23"/>
        <v>688</v>
      </c>
      <c r="F121" s="58">
        <f t="shared" si="23"/>
        <v>1296</v>
      </c>
      <c r="G121" s="59">
        <f t="shared" si="23"/>
        <v>31070</v>
      </c>
      <c r="H121" s="59">
        <f t="shared" si="23"/>
        <v>854</v>
      </c>
      <c r="I121" s="59">
        <f>+I122+I128+I132+I135</f>
        <v>384</v>
      </c>
      <c r="J121" s="59">
        <f>+J122+J128+J132+J135</f>
        <v>33604</v>
      </c>
      <c r="K121" s="59">
        <f t="shared" ref="K121:K136" si="24">J121</f>
        <v>33604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583</v>
      </c>
      <c r="F122" s="43">
        <f t="shared" ref="F122:H122" si="26">SUM(F123:F127)</f>
        <v>583</v>
      </c>
      <c r="G122" s="44">
        <f t="shared" si="26"/>
        <v>17987</v>
      </c>
      <c r="H122" s="44">
        <f t="shared" si="26"/>
        <v>0</v>
      </c>
      <c r="I122" s="44">
        <f>SUM(I123:I127)</f>
        <v>353</v>
      </c>
      <c r="J122" s="44">
        <f>SUM(J123:J127)</f>
        <v>18923</v>
      </c>
      <c r="K122" s="44">
        <f t="shared" si="24"/>
        <v>18923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44</v>
      </c>
      <c r="F123" s="43">
        <v>44</v>
      </c>
      <c r="G123" s="44">
        <v>164</v>
      </c>
      <c r="H123" s="44">
        <v>0</v>
      </c>
      <c r="I123" s="44">
        <v>11</v>
      </c>
      <c r="J123" s="44">
        <v>219</v>
      </c>
      <c r="K123" s="44">
        <f t="shared" si="24"/>
        <v>219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48</v>
      </c>
      <c r="H124" s="44">
        <v>0</v>
      </c>
      <c r="I124" s="44">
        <v>46</v>
      </c>
      <c r="J124" s="44">
        <v>94</v>
      </c>
      <c r="K124" s="44">
        <f t="shared" si="24"/>
        <v>94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539</v>
      </c>
      <c r="F125" s="43">
        <v>539</v>
      </c>
      <c r="G125" s="44">
        <v>11487</v>
      </c>
      <c r="H125" s="44">
        <v>0</v>
      </c>
      <c r="I125" s="44">
        <v>61</v>
      </c>
      <c r="J125" s="44">
        <v>12087</v>
      </c>
      <c r="K125" s="44">
        <f t="shared" si="24"/>
        <v>12087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6233</v>
      </c>
      <c r="H126" s="44">
        <v>0</v>
      </c>
      <c r="I126" s="44">
        <v>234</v>
      </c>
      <c r="J126" s="44">
        <v>6467</v>
      </c>
      <c r="K126" s="44">
        <f t="shared" si="24"/>
        <v>6467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55</v>
      </c>
      <c r="H127" s="44">
        <v>0</v>
      </c>
      <c r="I127" s="44">
        <v>1</v>
      </c>
      <c r="J127" s="44">
        <v>56</v>
      </c>
      <c r="K127" s="44">
        <f t="shared" si="24"/>
        <v>56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554</v>
      </c>
      <c r="E128" s="43">
        <f t="shared" si="27"/>
        <v>105</v>
      </c>
      <c r="F128" s="43">
        <f t="shared" si="27"/>
        <v>659</v>
      </c>
      <c r="G128" s="44">
        <f t="shared" si="27"/>
        <v>5105</v>
      </c>
      <c r="H128" s="44">
        <f t="shared" si="27"/>
        <v>844</v>
      </c>
      <c r="I128" s="44">
        <f>SUM(I129:I131)</f>
        <v>31</v>
      </c>
      <c r="J128" s="44">
        <f>SUM(J129:J131)</f>
        <v>6639</v>
      </c>
      <c r="K128" s="44">
        <f t="shared" si="24"/>
        <v>6639</v>
      </c>
      <c r="L128" s="98"/>
    </row>
    <row r="129" spans="1:12" ht="14.25" x14ac:dyDescent="0.2">
      <c r="A129" s="118"/>
      <c r="B129" s="109"/>
      <c r="C129" s="121" t="s">
        <v>245</v>
      </c>
      <c r="D129" s="45">
        <v>510</v>
      </c>
      <c r="E129" s="43">
        <v>0</v>
      </c>
      <c r="F129" s="43">
        <v>510</v>
      </c>
      <c r="G129" s="44">
        <v>197</v>
      </c>
      <c r="H129" s="44">
        <v>86</v>
      </c>
      <c r="I129" s="44">
        <v>0</v>
      </c>
      <c r="J129" s="44">
        <v>793</v>
      </c>
      <c r="K129" s="44">
        <f t="shared" si="24"/>
        <v>793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3046</v>
      </c>
      <c r="H130" s="44">
        <v>555</v>
      </c>
      <c r="I130" s="44">
        <v>26</v>
      </c>
      <c r="J130" s="44">
        <v>3627</v>
      </c>
      <c r="K130" s="44">
        <f t="shared" si="24"/>
        <v>3627</v>
      </c>
      <c r="L130" s="98"/>
    </row>
    <row r="131" spans="1:12" ht="14.25" x14ac:dyDescent="0.2">
      <c r="A131" s="118"/>
      <c r="B131" s="109"/>
      <c r="C131" s="108" t="s">
        <v>243</v>
      </c>
      <c r="D131" s="45">
        <v>44</v>
      </c>
      <c r="E131" s="43">
        <v>105</v>
      </c>
      <c r="F131" s="43">
        <v>149</v>
      </c>
      <c r="G131" s="44">
        <v>1862</v>
      </c>
      <c r="H131" s="44">
        <v>203</v>
      </c>
      <c r="I131" s="44">
        <v>5</v>
      </c>
      <c r="J131" s="44">
        <v>2219</v>
      </c>
      <c r="K131" s="44">
        <f t="shared" si="24"/>
        <v>2219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54</v>
      </c>
      <c r="E132" s="43">
        <f t="shared" si="28"/>
        <v>0</v>
      </c>
      <c r="F132" s="43">
        <f t="shared" si="28"/>
        <v>54</v>
      </c>
      <c r="G132" s="44">
        <f t="shared" si="28"/>
        <v>7969</v>
      </c>
      <c r="H132" s="44">
        <f t="shared" si="28"/>
        <v>9</v>
      </c>
      <c r="I132" s="44">
        <f>SUM(I133:I134)</f>
        <v>0</v>
      </c>
      <c r="J132" s="44">
        <f>SUM(J133:J134)</f>
        <v>8032</v>
      </c>
      <c r="K132" s="44">
        <f t="shared" si="24"/>
        <v>8032</v>
      </c>
      <c r="L132" s="98"/>
    </row>
    <row r="133" spans="1:12" ht="14.25" x14ac:dyDescent="0.2">
      <c r="A133" s="116"/>
      <c r="B133" s="109"/>
      <c r="C133" s="121" t="s">
        <v>248</v>
      </c>
      <c r="D133" s="45">
        <v>23</v>
      </c>
      <c r="E133" s="43">
        <v>0</v>
      </c>
      <c r="F133" s="43">
        <v>23</v>
      </c>
      <c r="G133" s="44">
        <v>6978</v>
      </c>
      <c r="H133" s="44">
        <v>0</v>
      </c>
      <c r="I133" s="44">
        <v>0</v>
      </c>
      <c r="J133" s="44">
        <v>7001</v>
      </c>
      <c r="K133" s="44">
        <f t="shared" si="24"/>
        <v>7001</v>
      </c>
      <c r="L133" s="98"/>
    </row>
    <row r="134" spans="1:12" ht="14.25" x14ac:dyDescent="0.2">
      <c r="B134" s="109"/>
      <c r="C134" s="108" t="s">
        <v>243</v>
      </c>
      <c r="D134" s="45">
        <v>31</v>
      </c>
      <c r="E134" s="43">
        <v>0</v>
      </c>
      <c r="F134" s="43">
        <v>31</v>
      </c>
      <c r="G134" s="44">
        <v>991</v>
      </c>
      <c r="H134" s="44">
        <v>9</v>
      </c>
      <c r="I134" s="44">
        <v>0</v>
      </c>
      <c r="J134" s="44">
        <v>1031</v>
      </c>
      <c r="K134" s="44">
        <f t="shared" si="24"/>
        <v>1031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9</v>
      </c>
      <c r="H135" s="44">
        <f t="shared" si="29"/>
        <v>1</v>
      </c>
      <c r="I135" s="44">
        <f>+I136</f>
        <v>0</v>
      </c>
      <c r="J135" s="44">
        <f>+J136</f>
        <v>10</v>
      </c>
      <c r="K135" s="44">
        <f t="shared" si="24"/>
        <v>10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9</v>
      </c>
      <c r="H136" s="44">
        <v>1</v>
      </c>
      <c r="I136" s="44">
        <v>0</v>
      </c>
      <c r="J136" s="44">
        <v>10</v>
      </c>
      <c r="K136" s="44">
        <f t="shared" si="24"/>
        <v>10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30173</v>
      </c>
      <c r="E138" s="58">
        <v>10678</v>
      </c>
      <c r="F138" s="58">
        <v>40851</v>
      </c>
      <c r="G138" s="59">
        <v>152848</v>
      </c>
      <c r="H138" s="59">
        <v>47380</v>
      </c>
      <c r="I138" s="59">
        <v>4474</v>
      </c>
      <c r="J138" s="59">
        <v>245553</v>
      </c>
      <c r="K138" s="59">
        <f>J138</f>
        <v>245553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1681</v>
      </c>
      <c r="E140" s="46">
        <v>1403</v>
      </c>
      <c r="F140" s="46">
        <v>3084</v>
      </c>
      <c r="G140" s="47">
        <v>125592</v>
      </c>
      <c r="H140" s="47">
        <v>15540</v>
      </c>
      <c r="I140" s="47">
        <v>3360</v>
      </c>
      <c r="J140" s="47">
        <v>147576</v>
      </c>
      <c r="K140" s="47">
        <f>J140</f>
        <v>147576</v>
      </c>
      <c r="L140" s="98"/>
    </row>
    <row r="141" spans="1:12" ht="14.25" x14ac:dyDescent="0.2">
      <c r="A141" s="131"/>
      <c r="B141" s="109"/>
      <c r="C141" s="117" t="s">
        <v>254</v>
      </c>
      <c r="D141" s="45">
        <v>1681</v>
      </c>
      <c r="E141" s="43">
        <v>1403</v>
      </c>
      <c r="F141" s="43">
        <v>3084</v>
      </c>
      <c r="G141" s="44">
        <v>125592</v>
      </c>
      <c r="H141" s="44">
        <v>15540</v>
      </c>
      <c r="I141" s="44">
        <v>3360</v>
      </c>
      <c r="J141" s="44">
        <v>147576</v>
      </c>
      <c r="K141" s="44">
        <f>J141</f>
        <v>147576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28492</v>
      </c>
      <c r="E143" s="46">
        <f t="shared" si="30"/>
        <v>9275</v>
      </c>
      <c r="F143" s="46">
        <f t="shared" si="30"/>
        <v>37767</v>
      </c>
      <c r="G143" s="47">
        <f t="shared" si="30"/>
        <v>27256</v>
      </c>
      <c r="H143" s="47">
        <f t="shared" si="30"/>
        <v>31840</v>
      </c>
      <c r="I143" s="47">
        <f>SUM(I144:I148)</f>
        <v>1114</v>
      </c>
      <c r="J143" s="47">
        <f>SUM(J144:J148)</f>
        <v>97977</v>
      </c>
      <c r="K143" s="47">
        <f t="shared" ref="K143:K148" si="31">J143</f>
        <v>97977</v>
      </c>
      <c r="L143" s="98"/>
    </row>
    <row r="144" spans="1:12" ht="14.25" x14ac:dyDescent="0.2">
      <c r="A144" s="116"/>
      <c r="B144" s="109"/>
      <c r="C144" s="121" t="s">
        <v>257</v>
      </c>
      <c r="D144" s="45">
        <v>30636</v>
      </c>
      <c r="E144" s="43">
        <v>14576</v>
      </c>
      <c r="F144" s="43">
        <v>45212</v>
      </c>
      <c r="G144" s="44">
        <v>133851</v>
      </c>
      <c r="H144" s="44">
        <v>53491</v>
      </c>
      <c r="I144" s="44">
        <v>4155</v>
      </c>
      <c r="J144" s="44">
        <v>236709</v>
      </c>
      <c r="K144" s="44">
        <f t="shared" si="31"/>
        <v>236709</v>
      </c>
      <c r="L144" s="98"/>
    </row>
    <row r="145" spans="1:12" ht="14.25" x14ac:dyDescent="0.2">
      <c r="A145" s="116"/>
      <c r="B145" s="109"/>
      <c r="C145" s="117" t="s">
        <v>258</v>
      </c>
      <c r="D145" s="45">
        <v>-285</v>
      </c>
      <c r="E145" s="43">
        <v>-2096</v>
      </c>
      <c r="F145" s="43">
        <v>-2381</v>
      </c>
      <c r="G145" s="44">
        <v>-4408</v>
      </c>
      <c r="H145" s="44">
        <v>-5003</v>
      </c>
      <c r="I145" s="44">
        <v>-49</v>
      </c>
      <c r="J145" s="44">
        <v>-11841</v>
      </c>
      <c r="K145" s="44">
        <f t="shared" si="31"/>
        <v>-11841</v>
      </c>
      <c r="L145" s="98"/>
    </row>
    <row r="146" spans="1:12" ht="14.25" x14ac:dyDescent="0.2">
      <c r="A146" s="120"/>
      <c r="B146" s="109"/>
      <c r="C146" s="121" t="s">
        <v>259</v>
      </c>
      <c r="D146" s="45">
        <v>-133</v>
      </c>
      <c r="E146" s="43">
        <v>-2307</v>
      </c>
      <c r="F146" s="43">
        <v>-2440</v>
      </c>
      <c r="G146" s="44">
        <v>-5561</v>
      </c>
      <c r="H146" s="44">
        <v>-411</v>
      </c>
      <c r="I146" s="44">
        <v>-12</v>
      </c>
      <c r="J146" s="44">
        <v>-8424</v>
      </c>
      <c r="K146" s="44">
        <f t="shared" si="31"/>
        <v>-8424</v>
      </c>
      <c r="L146" s="98"/>
    </row>
    <row r="147" spans="1:12" ht="14.25" x14ac:dyDescent="0.2">
      <c r="A147" s="118"/>
      <c r="B147" s="109"/>
      <c r="C147" s="117" t="s">
        <v>260</v>
      </c>
      <c r="D147" s="45">
        <v>-653</v>
      </c>
      <c r="E147" s="43">
        <v>-183</v>
      </c>
      <c r="F147" s="43">
        <v>-836</v>
      </c>
      <c r="G147" s="44">
        <v>-2104</v>
      </c>
      <c r="H147" s="44">
        <v>-1551</v>
      </c>
      <c r="I147" s="44">
        <v>-4</v>
      </c>
      <c r="J147" s="44">
        <v>-4495</v>
      </c>
      <c r="K147" s="44">
        <f t="shared" si="31"/>
        <v>-4495</v>
      </c>
      <c r="L147" s="98"/>
    </row>
    <row r="148" spans="1:12" ht="14.25" x14ac:dyDescent="0.2">
      <c r="A148" s="122"/>
      <c r="B148" s="109"/>
      <c r="C148" s="156" t="s">
        <v>261</v>
      </c>
      <c r="D148" s="45">
        <v>-1073</v>
      </c>
      <c r="E148" s="43">
        <v>-715</v>
      </c>
      <c r="F148" s="43">
        <v>-1788</v>
      </c>
      <c r="G148" s="44">
        <v>-94522</v>
      </c>
      <c r="H148" s="44">
        <v>-14686</v>
      </c>
      <c r="I148" s="44">
        <v>-2976</v>
      </c>
      <c r="J148" s="44">
        <v>-113972</v>
      </c>
      <c r="K148" s="44">
        <f t="shared" si="31"/>
        <v>-113972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8434</v>
      </c>
      <c r="E150" s="58">
        <f t="shared" si="32"/>
        <v>3446</v>
      </c>
      <c r="F150" s="58">
        <f t="shared" si="32"/>
        <v>8567</v>
      </c>
      <c r="G150" s="59">
        <f t="shared" si="32"/>
        <v>7280</v>
      </c>
      <c r="H150" s="59">
        <f t="shared" si="32"/>
        <v>791</v>
      </c>
      <c r="I150" s="59">
        <f>+I152+I164+I174</f>
        <v>16</v>
      </c>
      <c r="J150" s="59">
        <f>+J152+J164+J174</f>
        <v>16654</v>
      </c>
      <c r="K150" s="59">
        <v>13112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1201</v>
      </c>
      <c r="E152" s="46">
        <f t="shared" si="33"/>
        <v>231</v>
      </c>
      <c r="F152" s="46">
        <f t="shared" ref="F152:H152" si="34">SUM(F154:F162)</f>
        <v>1432</v>
      </c>
      <c r="G152" s="47">
        <f t="shared" si="34"/>
        <v>2500</v>
      </c>
      <c r="H152" s="47">
        <f t="shared" si="34"/>
        <v>454</v>
      </c>
      <c r="I152" s="47">
        <f>SUM(I154:I162)</f>
        <v>0</v>
      </c>
      <c r="J152" s="47">
        <f>SUM(J154:J162)</f>
        <v>4386</v>
      </c>
      <c r="K152" s="47">
        <f>J152</f>
        <v>4386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581</v>
      </c>
      <c r="E154" s="43">
        <v>11</v>
      </c>
      <c r="F154" s="43">
        <v>592</v>
      </c>
      <c r="G154" s="44">
        <v>43</v>
      </c>
      <c r="H154" s="44">
        <v>15</v>
      </c>
      <c r="I154" s="44">
        <v>0</v>
      </c>
      <c r="J154" s="44">
        <v>650</v>
      </c>
      <c r="K154" s="44">
        <f>J154</f>
        <v>650</v>
      </c>
      <c r="L154" s="98"/>
    </row>
    <row r="155" spans="1:12" ht="15" x14ac:dyDescent="0.25">
      <c r="B155" s="107"/>
      <c r="C155" s="108" t="s">
        <v>265</v>
      </c>
      <c r="D155" s="45">
        <v>0</v>
      </c>
      <c r="E155" s="43">
        <v>17</v>
      </c>
      <c r="F155" s="43">
        <v>17</v>
      </c>
      <c r="G155" s="44">
        <v>55</v>
      </c>
      <c r="H155" s="44">
        <v>2</v>
      </c>
      <c r="I155" s="44">
        <v>0</v>
      </c>
      <c r="J155" s="44">
        <v>74</v>
      </c>
      <c r="K155" s="44">
        <f t="shared" ref="K155:K157" si="35">J155</f>
        <v>74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15</v>
      </c>
      <c r="H156" s="44">
        <v>162</v>
      </c>
      <c r="I156" s="44">
        <v>0</v>
      </c>
      <c r="J156" s="44">
        <v>177</v>
      </c>
      <c r="K156" s="44">
        <f t="shared" si="35"/>
        <v>177</v>
      </c>
      <c r="L156" s="98"/>
    </row>
    <row r="157" spans="1:12" ht="15" x14ac:dyDescent="0.25">
      <c r="A157" s="105"/>
      <c r="B157" s="107"/>
      <c r="C157" s="121" t="s">
        <v>267</v>
      </c>
      <c r="D157" s="45">
        <v>-31</v>
      </c>
      <c r="E157" s="43">
        <v>0</v>
      </c>
      <c r="F157" s="43">
        <v>-31</v>
      </c>
      <c r="G157" s="44">
        <v>3</v>
      </c>
      <c r="H157" s="44">
        <v>0</v>
      </c>
      <c r="I157" s="44">
        <v>0</v>
      </c>
      <c r="J157" s="44">
        <v>-28</v>
      </c>
      <c r="K157" s="44">
        <f t="shared" si="35"/>
        <v>-28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289</v>
      </c>
      <c r="E159" s="43">
        <v>134</v>
      </c>
      <c r="F159" s="43">
        <v>423</v>
      </c>
      <c r="G159" s="44">
        <v>1744</v>
      </c>
      <c r="H159" s="44">
        <v>99</v>
      </c>
      <c r="I159" s="44">
        <v>0</v>
      </c>
      <c r="J159" s="44">
        <v>2266</v>
      </c>
      <c r="K159" s="44">
        <f>J159</f>
        <v>2266</v>
      </c>
      <c r="L159" s="98"/>
    </row>
    <row r="160" spans="1:12" ht="15" x14ac:dyDescent="0.25">
      <c r="A160" s="105"/>
      <c r="B160" s="107"/>
      <c r="C160" s="157" t="s">
        <v>270</v>
      </c>
      <c r="D160" s="45">
        <v>100</v>
      </c>
      <c r="E160" s="43">
        <v>17</v>
      </c>
      <c r="F160" s="43">
        <v>117</v>
      </c>
      <c r="G160" s="44">
        <v>640</v>
      </c>
      <c r="H160" s="44">
        <v>174</v>
      </c>
      <c r="I160" s="44">
        <v>0</v>
      </c>
      <c r="J160" s="44">
        <v>931</v>
      </c>
      <c r="K160" s="44">
        <f t="shared" ref="K160:K162" si="36">J160</f>
        <v>931</v>
      </c>
      <c r="L160" s="98"/>
    </row>
    <row r="161" spans="1:12" ht="15" x14ac:dyDescent="0.25">
      <c r="B161" s="107"/>
      <c r="C161" s="157" t="s">
        <v>271</v>
      </c>
      <c r="D161" s="45">
        <v>262</v>
      </c>
      <c r="E161" s="43">
        <v>52</v>
      </c>
      <c r="F161" s="43">
        <v>314</v>
      </c>
      <c r="G161" s="44">
        <v>0</v>
      </c>
      <c r="H161" s="44">
        <v>2</v>
      </c>
      <c r="I161" s="44">
        <v>0</v>
      </c>
      <c r="J161" s="44">
        <v>316</v>
      </c>
      <c r="K161" s="44">
        <f t="shared" si="36"/>
        <v>316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2560</v>
      </c>
      <c r="E164" s="46">
        <f t="shared" si="37"/>
        <v>2749</v>
      </c>
      <c r="F164" s="46">
        <f t="shared" si="37"/>
        <v>5309</v>
      </c>
      <c r="G164" s="47">
        <f t="shared" si="37"/>
        <v>3258</v>
      </c>
      <c r="H164" s="47">
        <f t="shared" si="37"/>
        <v>143</v>
      </c>
      <c r="I164" s="47">
        <f>SUM(I165:I172)</f>
        <v>16</v>
      </c>
      <c r="J164" s="47">
        <f>SUM(J165:J172)</f>
        <v>8726</v>
      </c>
      <c r="K164" s="47">
        <f>J164</f>
        <v>8726</v>
      </c>
      <c r="L164" s="98"/>
    </row>
    <row r="165" spans="1:12" ht="15" x14ac:dyDescent="0.25">
      <c r="A165" s="105"/>
      <c r="B165" s="107"/>
      <c r="C165" s="140" t="s">
        <v>352</v>
      </c>
      <c r="D165" s="45">
        <v>59</v>
      </c>
      <c r="E165" s="43">
        <v>2323</v>
      </c>
      <c r="F165" s="43">
        <v>2382</v>
      </c>
      <c r="G165" s="44">
        <v>0</v>
      </c>
      <c r="H165" s="44">
        <v>0</v>
      </c>
      <c r="I165" s="44">
        <v>0</v>
      </c>
      <c r="J165" s="44">
        <v>2382</v>
      </c>
      <c r="K165" s="44">
        <f>J165</f>
        <v>2382</v>
      </c>
      <c r="L165" s="98"/>
    </row>
    <row r="166" spans="1:12" ht="15" x14ac:dyDescent="0.25">
      <c r="A166" s="131"/>
      <c r="B166" s="107"/>
      <c r="C166" s="140" t="s">
        <v>272</v>
      </c>
      <c r="D166" s="45">
        <v>156</v>
      </c>
      <c r="E166" s="43">
        <v>0</v>
      </c>
      <c r="F166" s="43">
        <v>156</v>
      </c>
      <c r="G166" s="44">
        <v>0</v>
      </c>
      <c r="H166" s="44">
        <v>0</v>
      </c>
      <c r="I166" s="44">
        <v>0</v>
      </c>
      <c r="J166" s="44">
        <v>156</v>
      </c>
      <c r="K166" s="44">
        <f t="shared" ref="K166:K172" si="38">J166</f>
        <v>156</v>
      </c>
      <c r="L166" s="98"/>
    </row>
    <row r="167" spans="1:12" ht="15" x14ac:dyDescent="0.25">
      <c r="A167" s="105"/>
      <c r="B167" s="107"/>
      <c r="C167" s="140" t="s">
        <v>353</v>
      </c>
      <c r="D167" s="45">
        <v>0</v>
      </c>
      <c r="E167" s="43">
        <v>0</v>
      </c>
      <c r="F167" s="43">
        <v>0</v>
      </c>
      <c r="G167" s="44">
        <v>140</v>
      </c>
      <c r="H167" s="44">
        <v>0</v>
      </c>
      <c r="I167" s="44">
        <v>0</v>
      </c>
      <c r="J167" s="44">
        <v>140</v>
      </c>
      <c r="K167" s="44">
        <f t="shared" si="38"/>
        <v>140</v>
      </c>
      <c r="L167" s="98"/>
    </row>
    <row r="168" spans="1:12" ht="15" x14ac:dyDescent="0.25">
      <c r="A168" s="105"/>
      <c r="B168" s="107"/>
      <c r="C168" s="140" t="s">
        <v>322</v>
      </c>
      <c r="D168" s="45">
        <v>8</v>
      </c>
      <c r="E168" s="43">
        <v>0</v>
      </c>
      <c r="F168" s="43">
        <v>8</v>
      </c>
      <c r="G168" s="44">
        <v>0</v>
      </c>
      <c r="H168" s="44">
        <v>0</v>
      </c>
      <c r="I168" s="44">
        <v>0</v>
      </c>
      <c r="J168" s="44">
        <v>8</v>
      </c>
      <c r="K168" s="44">
        <f t="shared" si="38"/>
        <v>8</v>
      </c>
      <c r="L168" s="98"/>
    </row>
    <row r="169" spans="1:12" ht="15" x14ac:dyDescent="0.25">
      <c r="A169" s="116"/>
      <c r="B169" s="107"/>
      <c r="C169" s="140" t="s">
        <v>354</v>
      </c>
      <c r="D169" s="45">
        <v>2054</v>
      </c>
      <c r="E169" s="43">
        <v>286</v>
      </c>
      <c r="F169" s="43">
        <v>2340</v>
      </c>
      <c r="G169" s="44">
        <v>2516</v>
      </c>
      <c r="H169" s="44">
        <v>5</v>
      </c>
      <c r="I169" s="44">
        <v>0</v>
      </c>
      <c r="J169" s="44">
        <v>4861</v>
      </c>
      <c r="K169" s="44">
        <f t="shared" si="38"/>
        <v>4861</v>
      </c>
      <c r="L169" s="98"/>
    </row>
    <row r="170" spans="1:12" ht="15" x14ac:dyDescent="0.25">
      <c r="A170" s="120"/>
      <c r="B170" s="107"/>
      <c r="C170" s="140" t="s">
        <v>273</v>
      </c>
      <c r="D170" s="45">
        <v>8</v>
      </c>
      <c r="E170" s="43">
        <v>136</v>
      </c>
      <c r="F170" s="43">
        <v>144</v>
      </c>
      <c r="G170" s="44">
        <v>565</v>
      </c>
      <c r="H170" s="44">
        <v>2</v>
      </c>
      <c r="I170" s="44">
        <v>16</v>
      </c>
      <c r="J170" s="44">
        <v>727</v>
      </c>
      <c r="K170" s="44">
        <f t="shared" si="38"/>
        <v>727</v>
      </c>
      <c r="L170" s="98"/>
    </row>
    <row r="171" spans="1:12" ht="15" x14ac:dyDescent="0.25">
      <c r="A171" s="118"/>
      <c r="B171" s="107"/>
      <c r="C171" s="140" t="s">
        <v>274</v>
      </c>
      <c r="D171" s="45">
        <v>275</v>
      </c>
      <c r="E171" s="43">
        <v>0</v>
      </c>
      <c r="F171" s="43">
        <v>275</v>
      </c>
      <c r="G171" s="44">
        <v>0</v>
      </c>
      <c r="H171" s="44">
        <v>0</v>
      </c>
      <c r="I171" s="44">
        <v>0</v>
      </c>
      <c r="J171" s="44">
        <v>275</v>
      </c>
      <c r="K171" s="44">
        <f t="shared" si="38"/>
        <v>275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4</v>
      </c>
      <c r="F172" s="43">
        <v>4</v>
      </c>
      <c r="G172" s="44">
        <v>37</v>
      </c>
      <c r="H172" s="44">
        <v>136</v>
      </c>
      <c r="I172" s="44">
        <v>0</v>
      </c>
      <c r="J172" s="44">
        <v>177</v>
      </c>
      <c r="K172" s="44">
        <f t="shared" si="38"/>
        <v>177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4673</v>
      </c>
      <c r="E174" s="58">
        <f t="shared" si="39"/>
        <v>466</v>
      </c>
      <c r="F174" s="58">
        <f t="shared" si="39"/>
        <v>1826</v>
      </c>
      <c r="G174" s="59">
        <f t="shared" si="39"/>
        <v>1522</v>
      </c>
      <c r="H174" s="59">
        <f t="shared" si="39"/>
        <v>194</v>
      </c>
      <c r="I174" s="59">
        <f>SUM(I175:I178)</f>
        <v>0</v>
      </c>
      <c r="J174" s="59">
        <f>SUM(J175:J178)</f>
        <v>3542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3300</v>
      </c>
      <c r="E175" s="45">
        <v>13</v>
      </c>
      <c r="F175" s="45">
        <v>0</v>
      </c>
      <c r="G175" s="44">
        <v>207</v>
      </c>
      <c r="H175" s="44">
        <v>73</v>
      </c>
      <c r="I175" s="44">
        <v>0</v>
      </c>
      <c r="J175" s="44">
        <v>280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1277</v>
      </c>
      <c r="E176" s="43">
        <v>451</v>
      </c>
      <c r="F176" s="43">
        <v>1728</v>
      </c>
      <c r="G176" s="44">
        <v>0</v>
      </c>
      <c r="H176" s="44">
        <v>121</v>
      </c>
      <c r="I176" s="44">
        <v>0</v>
      </c>
      <c r="J176" s="44">
        <v>1849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75</v>
      </c>
      <c r="E177" s="43">
        <v>2</v>
      </c>
      <c r="F177" s="43">
        <v>77</v>
      </c>
      <c r="G177" s="44">
        <v>1315</v>
      </c>
      <c r="H177" s="44">
        <v>0</v>
      </c>
      <c r="I177" s="44">
        <v>0</v>
      </c>
      <c r="J177" s="44">
        <v>1392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21</v>
      </c>
      <c r="E178" s="43">
        <v>0</v>
      </c>
      <c r="F178" s="43">
        <v>21</v>
      </c>
      <c r="G178" s="44">
        <v>0</v>
      </c>
      <c r="H178" s="44">
        <v>0</v>
      </c>
      <c r="I178" s="44">
        <v>0</v>
      </c>
      <c r="J178" s="44">
        <v>21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6118</v>
      </c>
      <c r="E180" s="58">
        <f t="shared" si="40"/>
        <v>3947</v>
      </c>
      <c r="F180" s="58">
        <f t="shared" ref="F180:H180" si="41">SUM(F181:F187)</f>
        <v>10065</v>
      </c>
      <c r="G180" s="59">
        <f t="shared" si="41"/>
        <v>12950</v>
      </c>
      <c r="H180" s="59">
        <f t="shared" si="41"/>
        <v>6517</v>
      </c>
      <c r="I180" s="59">
        <f>SUM(I181:I187)</f>
        <v>162</v>
      </c>
      <c r="J180" s="59">
        <f>SUM(J181:J187)</f>
        <v>29694</v>
      </c>
      <c r="K180" s="59">
        <f>J180</f>
        <v>29694</v>
      </c>
      <c r="L180" s="98"/>
    </row>
    <row r="181" spans="1:12" ht="15" x14ac:dyDescent="0.25">
      <c r="A181" s="131"/>
      <c r="B181" s="107"/>
      <c r="C181" s="117" t="s">
        <v>277</v>
      </c>
      <c r="D181" s="45">
        <v>5784</v>
      </c>
      <c r="E181" s="43">
        <v>2346</v>
      </c>
      <c r="F181" s="43">
        <v>8130</v>
      </c>
      <c r="G181" s="44">
        <v>7041</v>
      </c>
      <c r="H181" s="44">
        <v>6002</v>
      </c>
      <c r="I181" s="44">
        <v>115</v>
      </c>
      <c r="J181" s="44">
        <v>21288</v>
      </c>
      <c r="K181" s="44">
        <f>J181</f>
        <v>21288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909</v>
      </c>
      <c r="F182" s="43">
        <v>909</v>
      </c>
      <c r="G182" s="44">
        <v>64</v>
      </c>
      <c r="H182" s="44">
        <v>239</v>
      </c>
      <c r="I182" s="44">
        <v>0</v>
      </c>
      <c r="J182" s="44">
        <v>1212</v>
      </c>
      <c r="K182" s="44">
        <f t="shared" ref="K182:K187" si="42">J182</f>
        <v>1212</v>
      </c>
      <c r="L182" s="98"/>
    </row>
    <row r="183" spans="1:12" ht="15" x14ac:dyDescent="0.25">
      <c r="A183" s="105"/>
      <c r="B183" s="107"/>
      <c r="C183" s="117" t="s">
        <v>279</v>
      </c>
      <c r="D183" s="45">
        <v>-7</v>
      </c>
      <c r="E183" s="43">
        <v>-767</v>
      </c>
      <c r="F183" s="43">
        <v>-774</v>
      </c>
      <c r="G183" s="44">
        <v>-159</v>
      </c>
      <c r="H183" s="44">
        <v>-34</v>
      </c>
      <c r="I183" s="44">
        <v>-21</v>
      </c>
      <c r="J183" s="44">
        <v>-988</v>
      </c>
      <c r="K183" s="44">
        <f t="shared" si="42"/>
        <v>-988</v>
      </c>
      <c r="L183" s="98"/>
    </row>
    <row r="184" spans="1:12" ht="15" x14ac:dyDescent="0.25">
      <c r="A184" s="116"/>
      <c r="B184" s="107"/>
      <c r="C184" s="117" t="s">
        <v>280</v>
      </c>
      <c r="D184" s="45">
        <v>208</v>
      </c>
      <c r="E184" s="43">
        <v>61</v>
      </c>
      <c r="F184" s="43">
        <v>269</v>
      </c>
      <c r="G184" s="44">
        <v>506</v>
      </c>
      <c r="H184" s="44">
        <v>138</v>
      </c>
      <c r="I184" s="44">
        <v>56</v>
      </c>
      <c r="J184" s="44">
        <v>969</v>
      </c>
      <c r="K184" s="44">
        <f t="shared" si="42"/>
        <v>969</v>
      </c>
      <c r="L184" s="98"/>
    </row>
    <row r="185" spans="1:12" ht="15" x14ac:dyDescent="0.25">
      <c r="A185" s="116"/>
      <c r="B185" s="107"/>
      <c r="C185" s="117" t="s">
        <v>281</v>
      </c>
      <c r="D185" s="45">
        <v>88</v>
      </c>
      <c r="E185" s="43">
        <v>1355</v>
      </c>
      <c r="F185" s="43">
        <v>1443</v>
      </c>
      <c r="G185" s="44">
        <v>5359</v>
      </c>
      <c r="H185" s="44">
        <v>42</v>
      </c>
      <c r="I185" s="44">
        <v>0</v>
      </c>
      <c r="J185" s="44">
        <v>6844</v>
      </c>
      <c r="K185" s="44">
        <f t="shared" si="42"/>
        <v>6844</v>
      </c>
      <c r="L185" s="98"/>
    </row>
    <row r="186" spans="1:12" ht="15" x14ac:dyDescent="0.25">
      <c r="A186" s="120"/>
      <c r="B186" s="107"/>
      <c r="C186" s="117" t="s">
        <v>325</v>
      </c>
      <c r="D186" s="45">
        <v>45</v>
      </c>
      <c r="E186" s="43">
        <v>43</v>
      </c>
      <c r="F186" s="43">
        <v>88</v>
      </c>
      <c r="G186" s="44">
        <v>138</v>
      </c>
      <c r="H186" s="44">
        <v>130</v>
      </c>
      <c r="I186" s="44">
        <v>12</v>
      </c>
      <c r="J186" s="44">
        <v>368</v>
      </c>
      <c r="K186" s="44">
        <f t="shared" si="42"/>
        <v>368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1</v>
      </c>
      <c r="H187" s="44">
        <v>0</v>
      </c>
      <c r="I187" s="44">
        <v>0</v>
      </c>
      <c r="J187" s="44">
        <v>1</v>
      </c>
      <c r="K187" s="44">
        <f t="shared" si="42"/>
        <v>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434</v>
      </c>
      <c r="E189" s="58">
        <v>-1</v>
      </c>
      <c r="F189" s="58">
        <v>433</v>
      </c>
      <c r="G189" s="59">
        <v>120</v>
      </c>
      <c r="H189" s="59">
        <v>-4</v>
      </c>
      <c r="I189" s="59">
        <v>0</v>
      </c>
      <c r="J189" s="59">
        <v>549</v>
      </c>
      <c r="K189" s="59">
        <f>J189</f>
        <v>549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3</v>
      </c>
      <c r="E191" s="58">
        <v>1</v>
      </c>
      <c r="F191" s="58">
        <v>4</v>
      </c>
      <c r="G191" s="59">
        <v>0</v>
      </c>
      <c r="H191" s="59">
        <v>0</v>
      </c>
      <c r="I191" s="59">
        <v>0</v>
      </c>
      <c r="J191" s="59">
        <v>4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76</v>
      </c>
      <c r="E193" s="58">
        <f t="shared" si="43"/>
        <v>540</v>
      </c>
      <c r="F193" s="58">
        <f t="shared" si="43"/>
        <v>616</v>
      </c>
      <c r="G193" s="59">
        <f t="shared" si="43"/>
        <v>43</v>
      </c>
      <c r="H193" s="59">
        <f t="shared" si="43"/>
        <v>361</v>
      </c>
      <c r="I193" s="59">
        <f>SUM(I194:I197)</f>
        <v>0</v>
      </c>
      <c r="J193" s="59">
        <f>SUM(J194:J197)</f>
        <v>1020</v>
      </c>
      <c r="K193" s="59">
        <f>J193</f>
        <v>1020</v>
      </c>
      <c r="L193" s="98"/>
    </row>
    <row r="194" spans="2:12" ht="14.25" x14ac:dyDescent="0.2">
      <c r="B194" s="109"/>
      <c r="C194" s="117" t="s">
        <v>286</v>
      </c>
      <c r="D194" s="45">
        <v>69</v>
      </c>
      <c r="E194" s="43">
        <v>634</v>
      </c>
      <c r="F194" s="43">
        <v>703</v>
      </c>
      <c r="G194" s="44">
        <v>52</v>
      </c>
      <c r="H194" s="44">
        <v>552</v>
      </c>
      <c r="I194" s="44">
        <v>3</v>
      </c>
      <c r="J194" s="44">
        <v>1310</v>
      </c>
      <c r="K194" s="44">
        <f>J194</f>
        <v>1310</v>
      </c>
      <c r="L194" s="98"/>
    </row>
    <row r="195" spans="2:12" ht="14.25" x14ac:dyDescent="0.2">
      <c r="B195" s="109"/>
      <c r="C195" s="121" t="s">
        <v>287</v>
      </c>
      <c r="D195" s="45">
        <v>-3</v>
      </c>
      <c r="E195" s="43">
        <v>-94</v>
      </c>
      <c r="F195" s="43">
        <v>-97</v>
      </c>
      <c r="G195" s="44">
        <v>-10</v>
      </c>
      <c r="H195" s="44">
        <v>-191</v>
      </c>
      <c r="I195" s="44">
        <v>-3</v>
      </c>
      <c r="J195" s="44">
        <v>-301</v>
      </c>
      <c r="K195" s="44">
        <f t="shared" ref="K195:K197" si="44">J195</f>
        <v>-301</v>
      </c>
      <c r="L195" s="98"/>
    </row>
    <row r="196" spans="2:12" ht="14.25" x14ac:dyDescent="0.2">
      <c r="B196" s="109"/>
      <c r="C196" s="117" t="s">
        <v>288</v>
      </c>
      <c r="D196" s="45">
        <v>10</v>
      </c>
      <c r="E196" s="43">
        <v>0</v>
      </c>
      <c r="F196" s="43">
        <v>10</v>
      </c>
      <c r="G196" s="44">
        <v>0</v>
      </c>
      <c r="H196" s="44">
        <v>0</v>
      </c>
      <c r="I196" s="44">
        <v>0</v>
      </c>
      <c r="J196" s="44">
        <v>10</v>
      </c>
      <c r="K196" s="44">
        <f t="shared" si="44"/>
        <v>10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1</v>
      </c>
      <c r="H197" s="44">
        <v>0</v>
      </c>
      <c r="I197" s="44">
        <v>0</v>
      </c>
      <c r="J197" s="44">
        <v>1</v>
      </c>
      <c r="K197" s="44">
        <f t="shared" si="44"/>
        <v>1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122" priority="8" stopIfTrue="1" operator="notEqual">
      <formula>SUM(D32:D36)</formula>
    </cfRule>
  </conditionalFormatting>
  <conditionalFormatting sqref="D11:K11">
    <cfRule type="cellIs" dxfId="121" priority="5" stopIfTrue="1" operator="notEqual">
      <formula>D12+#REF!+D13+D14</formula>
    </cfRule>
  </conditionalFormatting>
  <conditionalFormatting sqref="D16:K16">
    <cfRule type="cellIs" dxfId="120" priority="3" stopIfTrue="1" operator="notEqual">
      <formula>D17+D20</formula>
    </cfRule>
  </conditionalFormatting>
  <conditionalFormatting sqref="D38:K38">
    <cfRule type="cellIs" dxfId="119" priority="1" stopIfTrue="1" operator="notEqual">
      <formula>SUM(D40:D44)</formula>
    </cfRule>
  </conditionalFormatting>
  <conditionalFormatting sqref="D48:K48">
    <cfRule type="cellIs" dxfId="118" priority="15" stopIfTrue="1" operator="notEqual">
      <formula>SUM(D49:D53)</formula>
    </cfRule>
  </conditionalFormatting>
  <conditionalFormatting sqref="D59:K59">
    <cfRule type="cellIs" dxfId="117" priority="21" stopIfTrue="1" operator="notEqual">
      <formula>D61+D68+D70</formula>
    </cfRule>
  </conditionalFormatting>
  <conditionalFormatting sqref="D91:K91">
    <cfRule type="cellIs" dxfId="116" priority="16" stopIfTrue="1" operator="notEqual">
      <formula>D92+D93+D94+D95+D96</formula>
    </cfRule>
  </conditionalFormatting>
  <conditionalFormatting sqref="D98:K98">
    <cfRule type="cellIs" dxfId="115" priority="14" stopIfTrue="1" operator="notEqual">
      <formula>SUM(D99:D104)</formula>
    </cfRule>
  </conditionalFormatting>
  <conditionalFormatting sqref="D106:K106">
    <cfRule type="cellIs" dxfId="114" priority="10" stopIfTrue="1" operator="notEqual">
      <formula>D107+D108+D109+D110+D111</formula>
    </cfRule>
  </conditionalFormatting>
  <conditionalFormatting sqref="D113:K113">
    <cfRule type="cellIs" dxfId="113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112" priority="7" stopIfTrue="1" operator="notEqual">
      <formula>SUM(D116:D119)</formula>
    </cfRule>
  </conditionalFormatting>
  <conditionalFormatting sqref="D143:K143">
    <cfRule type="cellIs" dxfId="111" priority="6" stopIfTrue="1" operator="notEqual">
      <formula>SUM(D144:D148)</formula>
    </cfRule>
  </conditionalFormatting>
  <conditionalFormatting sqref="D152:K152">
    <cfRule type="cellIs" dxfId="110" priority="9" stopIfTrue="1" operator="notEqual">
      <formula>SUM(D153:D162)</formula>
    </cfRule>
  </conditionalFormatting>
  <conditionalFormatting sqref="D164:K164">
    <cfRule type="cellIs" dxfId="109" priority="19" stopIfTrue="1" operator="notEqual">
      <formula>SUM(D165:D172)</formula>
    </cfRule>
  </conditionalFormatting>
  <conditionalFormatting sqref="D180:K180">
    <cfRule type="cellIs" dxfId="108" priority="18" stopIfTrue="1" operator="notEqual">
      <formula>SUM(D181:D187)</formula>
    </cfRule>
  </conditionalFormatting>
  <conditionalFormatting sqref="D189:K191">
    <cfRule type="cellIs" dxfId="107" priority="22" stopIfTrue="1" operator="notEqual">
      <formula>#REF!+#REF!</formula>
    </cfRule>
  </conditionalFormatting>
  <conditionalFormatting sqref="D193:K193">
    <cfRule type="cellIs" dxfId="106" priority="11" stopIfTrue="1" operator="notEqual">
      <formula>D194+D195+D196+D197</formula>
    </cfRule>
  </conditionalFormatting>
  <conditionalFormatting sqref="J28:K28">
    <cfRule type="cellIs" dxfId="105" priority="4" stopIfTrue="1" operator="notEqual">
      <formula>J30+J38</formula>
    </cfRule>
  </conditionalFormatting>
  <conditionalFormatting sqref="K30">
    <cfRule type="cellIs" dxfId="104" priority="2" stopIfTrue="1" operator="notEqual">
      <formula>SUM(K32:K36)</formula>
    </cfRule>
  </conditionalFormatting>
  <hyperlinks>
    <hyperlink ref="K5" location="Índice!A1" display="índice" xr:uid="{00000000-0004-0000-15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381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30636</v>
      </c>
      <c r="E11" s="200">
        <v>14576</v>
      </c>
      <c r="F11" s="200">
        <v>45212</v>
      </c>
      <c r="G11" s="201">
        <v>133851</v>
      </c>
      <c r="H11" s="201">
        <v>53491</v>
      </c>
      <c r="I11" s="201">
        <v>4155</v>
      </c>
      <c r="J11" s="202">
        <v>236709</v>
      </c>
      <c r="K11" s="201">
        <f>J11</f>
        <v>236709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285</v>
      </c>
      <c r="E13" s="46">
        <f t="shared" si="0"/>
        <v>2096</v>
      </c>
      <c r="F13" s="46">
        <f t="shared" si="0"/>
        <v>2381</v>
      </c>
      <c r="G13" s="47">
        <f t="shared" si="0"/>
        <v>4408</v>
      </c>
      <c r="H13" s="47">
        <f t="shared" si="0"/>
        <v>5003</v>
      </c>
      <c r="I13" s="47">
        <f t="shared" si="0"/>
        <v>49</v>
      </c>
      <c r="J13" s="48">
        <f>SUM(J14:J20)</f>
        <v>11841</v>
      </c>
      <c r="K13" s="47">
        <f>J13</f>
        <v>11841</v>
      </c>
    </row>
    <row r="14" spans="1:11" ht="15" x14ac:dyDescent="0.25">
      <c r="A14" s="79"/>
      <c r="B14" s="11"/>
      <c r="C14" s="18" t="s">
        <v>10</v>
      </c>
      <c r="D14" s="43">
        <v>45</v>
      </c>
      <c r="E14" s="43">
        <v>64</v>
      </c>
      <c r="F14" s="43">
        <v>109</v>
      </c>
      <c r="G14" s="44">
        <v>26</v>
      </c>
      <c r="H14" s="44">
        <v>103</v>
      </c>
      <c r="I14" s="44">
        <v>0</v>
      </c>
      <c r="J14" s="45">
        <v>238</v>
      </c>
      <c r="K14" s="44">
        <f>J14</f>
        <v>238</v>
      </c>
    </row>
    <row r="15" spans="1:11" ht="15" x14ac:dyDescent="0.25">
      <c r="A15" s="79"/>
      <c r="B15" s="11"/>
      <c r="C15" s="18" t="s">
        <v>11</v>
      </c>
      <c r="D15" s="43">
        <v>136</v>
      </c>
      <c r="E15" s="43">
        <v>1236</v>
      </c>
      <c r="F15" s="43">
        <v>1372</v>
      </c>
      <c r="G15" s="44">
        <v>1733</v>
      </c>
      <c r="H15" s="44">
        <v>4169</v>
      </c>
      <c r="I15" s="44">
        <v>0</v>
      </c>
      <c r="J15" s="45">
        <v>7274</v>
      </c>
      <c r="K15" s="44">
        <f t="shared" ref="K15:K20" si="1">J15</f>
        <v>7274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1380</v>
      </c>
      <c r="H16" s="44">
        <v>0</v>
      </c>
      <c r="I16" s="44">
        <v>38</v>
      </c>
      <c r="J16" s="45">
        <v>1418</v>
      </c>
      <c r="K16" s="44">
        <f t="shared" si="1"/>
        <v>1418</v>
      </c>
    </row>
    <row r="17" spans="1:12" ht="15" x14ac:dyDescent="0.25">
      <c r="A17" s="77"/>
      <c r="B17" s="11"/>
      <c r="C17" s="19" t="s">
        <v>13</v>
      </c>
      <c r="D17" s="43">
        <v>73</v>
      </c>
      <c r="E17" s="43">
        <v>489</v>
      </c>
      <c r="F17" s="43">
        <v>562</v>
      </c>
      <c r="G17" s="44">
        <v>590</v>
      </c>
      <c r="H17" s="44">
        <v>-74</v>
      </c>
      <c r="I17" s="44">
        <v>0</v>
      </c>
      <c r="J17" s="45">
        <v>1078</v>
      </c>
      <c r="K17" s="44">
        <f t="shared" si="1"/>
        <v>1078</v>
      </c>
    </row>
    <row r="18" spans="1:12" ht="15" x14ac:dyDescent="0.25">
      <c r="A18" s="79"/>
      <c r="B18" s="11"/>
      <c r="C18" s="19" t="s">
        <v>14</v>
      </c>
      <c r="D18" s="43">
        <v>3</v>
      </c>
      <c r="E18" s="43">
        <v>164</v>
      </c>
      <c r="F18" s="43">
        <v>167</v>
      </c>
      <c r="G18" s="44">
        <v>92</v>
      </c>
      <c r="H18" s="44">
        <v>125</v>
      </c>
      <c r="I18" s="44">
        <v>3</v>
      </c>
      <c r="J18" s="45">
        <v>387</v>
      </c>
      <c r="K18" s="44">
        <f t="shared" si="1"/>
        <v>387</v>
      </c>
    </row>
    <row r="19" spans="1:12" ht="15" x14ac:dyDescent="0.25">
      <c r="A19" s="84"/>
      <c r="B19" s="11"/>
      <c r="C19" s="18" t="s">
        <v>15</v>
      </c>
      <c r="D19" s="43">
        <v>3</v>
      </c>
      <c r="E19" s="43">
        <v>6</v>
      </c>
      <c r="F19" s="43">
        <v>9</v>
      </c>
      <c r="G19" s="44">
        <v>37</v>
      </c>
      <c r="H19" s="44">
        <v>516</v>
      </c>
      <c r="I19" s="44">
        <v>0</v>
      </c>
      <c r="J19" s="45">
        <v>562</v>
      </c>
      <c r="K19" s="44">
        <f t="shared" si="1"/>
        <v>562</v>
      </c>
    </row>
    <row r="20" spans="1:12" ht="15" x14ac:dyDescent="0.25">
      <c r="A20" s="77"/>
      <c r="B20" s="11"/>
      <c r="C20" s="18" t="s">
        <v>17</v>
      </c>
      <c r="D20" s="43">
        <v>25</v>
      </c>
      <c r="E20" s="43">
        <v>137</v>
      </c>
      <c r="F20" s="43">
        <v>162</v>
      </c>
      <c r="G20" s="44">
        <v>550</v>
      </c>
      <c r="H20" s="44">
        <v>164</v>
      </c>
      <c r="I20" s="44">
        <v>8</v>
      </c>
      <c r="J20" s="45">
        <v>884</v>
      </c>
      <c r="K20" s="44">
        <f t="shared" si="1"/>
        <v>884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133</v>
      </c>
      <c r="E22" s="46">
        <f t="shared" si="2"/>
        <v>2307</v>
      </c>
      <c r="F22" s="46">
        <f t="shared" si="2"/>
        <v>2440</v>
      </c>
      <c r="G22" s="47">
        <f t="shared" si="2"/>
        <v>5561</v>
      </c>
      <c r="H22" s="47">
        <f t="shared" si="2"/>
        <v>411</v>
      </c>
      <c r="I22" s="47">
        <f t="shared" si="2"/>
        <v>12</v>
      </c>
      <c r="J22" s="48">
        <f>SUM(J23:J26)</f>
        <v>8424</v>
      </c>
      <c r="K22" s="47">
        <f>J22</f>
        <v>8424</v>
      </c>
    </row>
    <row r="23" spans="1:12" ht="15" x14ac:dyDescent="0.25">
      <c r="A23" s="85"/>
      <c r="B23" s="11"/>
      <c r="C23" s="18" t="s">
        <v>20</v>
      </c>
      <c r="D23" s="43">
        <v>88</v>
      </c>
      <c r="E23" s="43">
        <v>1355</v>
      </c>
      <c r="F23" s="43">
        <v>1443</v>
      </c>
      <c r="G23" s="44">
        <v>5359</v>
      </c>
      <c r="H23" s="44">
        <v>42</v>
      </c>
      <c r="I23" s="44">
        <v>0</v>
      </c>
      <c r="J23" s="45">
        <v>6844</v>
      </c>
      <c r="K23" s="44">
        <f t="shared" ref="K23:K26" si="3">J23</f>
        <v>6844</v>
      </c>
    </row>
    <row r="24" spans="1:12" ht="15" x14ac:dyDescent="0.25">
      <c r="B24" s="11"/>
      <c r="C24" s="18" t="s">
        <v>21</v>
      </c>
      <c r="D24" s="43">
        <v>45</v>
      </c>
      <c r="E24" s="43">
        <v>43</v>
      </c>
      <c r="F24" s="43">
        <v>88</v>
      </c>
      <c r="G24" s="44">
        <v>138</v>
      </c>
      <c r="H24" s="44">
        <v>130</v>
      </c>
      <c r="I24" s="44">
        <v>12</v>
      </c>
      <c r="J24" s="45">
        <v>368</v>
      </c>
      <c r="K24" s="44">
        <f t="shared" si="3"/>
        <v>368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235</v>
      </c>
      <c r="I25" s="44">
        <v>0</v>
      </c>
      <c r="J25" s="45">
        <v>235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909</v>
      </c>
      <c r="F26" s="43">
        <v>909</v>
      </c>
      <c r="G26" s="44">
        <v>64</v>
      </c>
      <c r="H26" s="44">
        <v>4</v>
      </c>
      <c r="I26" s="44">
        <v>0</v>
      </c>
      <c r="J26" s="45">
        <v>977</v>
      </c>
      <c r="K26" s="44">
        <f t="shared" si="3"/>
        <v>977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30218</v>
      </c>
      <c r="E28" s="46">
        <f t="shared" si="4"/>
        <v>10173</v>
      </c>
      <c r="F28" s="46">
        <f t="shared" si="4"/>
        <v>40391</v>
      </c>
      <c r="G28" s="47">
        <f t="shared" si="4"/>
        <v>123882</v>
      </c>
      <c r="H28" s="47">
        <f t="shared" si="4"/>
        <v>48077</v>
      </c>
      <c r="I28" s="47">
        <f t="shared" si="4"/>
        <v>4094</v>
      </c>
      <c r="J28" s="48">
        <f>SUM(J30:J34)</f>
        <v>216444</v>
      </c>
      <c r="K28" s="47">
        <f>J28</f>
        <v>216444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4630</v>
      </c>
      <c r="E30" s="43">
        <v>4477</v>
      </c>
      <c r="F30" s="43">
        <v>9107</v>
      </c>
      <c r="G30" s="44">
        <v>34021</v>
      </c>
      <c r="H30" s="44">
        <v>21956</v>
      </c>
      <c r="I30" s="44">
        <v>1147</v>
      </c>
      <c r="J30" s="45">
        <v>66231</v>
      </c>
      <c r="K30" s="44">
        <f>J30</f>
        <v>66231</v>
      </c>
    </row>
    <row r="31" spans="1:12" ht="15" x14ac:dyDescent="0.25">
      <c r="A31" s="71"/>
      <c r="B31" s="11"/>
      <c r="C31" s="22" t="s">
        <v>26</v>
      </c>
      <c r="D31" s="43">
        <v>19531</v>
      </c>
      <c r="E31" s="43">
        <v>6269</v>
      </c>
      <c r="F31" s="43">
        <v>25800</v>
      </c>
      <c r="G31" s="44">
        <v>86880</v>
      </c>
      <c r="H31" s="44">
        <v>25289</v>
      </c>
      <c r="I31" s="44">
        <v>2683</v>
      </c>
      <c r="J31" s="45">
        <v>140652</v>
      </c>
      <c r="K31" s="44">
        <f t="shared" ref="K31:K34" si="5">J31</f>
        <v>140652</v>
      </c>
    </row>
    <row r="32" spans="1:12" ht="15" x14ac:dyDescent="0.25">
      <c r="A32" s="85"/>
      <c r="B32" s="11"/>
      <c r="C32" s="22" t="s">
        <v>27</v>
      </c>
      <c r="D32" s="43">
        <v>6437</v>
      </c>
      <c r="E32" s="43">
        <v>3635</v>
      </c>
      <c r="F32" s="43">
        <v>10072</v>
      </c>
      <c r="G32" s="44">
        <v>12602</v>
      </c>
      <c r="H32" s="44">
        <v>6212</v>
      </c>
      <c r="I32" s="44">
        <v>305</v>
      </c>
      <c r="J32" s="45">
        <v>29191</v>
      </c>
      <c r="K32" s="44">
        <f t="shared" si="5"/>
        <v>29191</v>
      </c>
    </row>
    <row r="33" spans="1:11" ht="15" x14ac:dyDescent="0.25">
      <c r="A33" s="84"/>
      <c r="B33" s="23"/>
      <c r="C33" s="24" t="s">
        <v>28</v>
      </c>
      <c r="D33" s="43">
        <v>38</v>
      </c>
      <c r="E33" s="43">
        <v>195</v>
      </c>
      <c r="F33" s="43">
        <v>233</v>
      </c>
      <c r="G33" s="44">
        <v>348</v>
      </c>
      <c r="H33" s="44">
        <v>34</v>
      </c>
      <c r="I33" s="44">
        <v>20</v>
      </c>
      <c r="J33" s="45">
        <v>635</v>
      </c>
      <c r="K33" s="44">
        <f t="shared" si="5"/>
        <v>635</v>
      </c>
    </row>
    <row r="34" spans="1:11" ht="15" x14ac:dyDescent="0.25">
      <c r="A34" s="79"/>
      <c r="B34" s="11"/>
      <c r="C34" s="20" t="s">
        <v>29</v>
      </c>
      <c r="D34" s="43">
        <v>-418</v>
      </c>
      <c r="E34" s="43">
        <v>-4403</v>
      </c>
      <c r="F34" s="43">
        <v>-4821</v>
      </c>
      <c r="G34" s="44">
        <v>-9969</v>
      </c>
      <c r="H34" s="44">
        <v>-5414</v>
      </c>
      <c r="I34" s="44">
        <v>-61</v>
      </c>
      <c r="J34" s="45">
        <v>-20265</v>
      </c>
      <c r="K34" s="44">
        <f t="shared" si="5"/>
        <v>-20265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653</v>
      </c>
      <c r="E36" s="46">
        <f t="shared" si="6"/>
        <v>183</v>
      </c>
      <c r="F36" s="46">
        <f t="shared" si="6"/>
        <v>836</v>
      </c>
      <c r="G36" s="47">
        <f t="shared" si="6"/>
        <v>2104</v>
      </c>
      <c r="H36" s="47">
        <f t="shared" si="6"/>
        <v>1551</v>
      </c>
      <c r="I36" s="47">
        <f t="shared" si="6"/>
        <v>4</v>
      </c>
      <c r="J36" s="48">
        <f>SUM(J37:J42)</f>
        <v>4495</v>
      </c>
      <c r="K36" s="47">
        <f t="shared" ref="K36:K42" si="7">J36</f>
        <v>4495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15</v>
      </c>
      <c r="I37" s="44">
        <v>0</v>
      </c>
      <c r="J37" s="45">
        <v>15</v>
      </c>
      <c r="K37" s="44">
        <f t="shared" si="7"/>
        <v>15</v>
      </c>
    </row>
    <row r="38" spans="1:11" ht="15" x14ac:dyDescent="0.25">
      <c r="A38" s="79"/>
      <c r="B38" s="11"/>
      <c r="C38" s="18" t="s">
        <v>33</v>
      </c>
      <c r="D38" s="43">
        <v>1</v>
      </c>
      <c r="E38" s="43">
        <v>25</v>
      </c>
      <c r="F38" s="43">
        <v>26</v>
      </c>
      <c r="G38" s="44">
        <v>45</v>
      </c>
      <c r="H38" s="44">
        <v>288</v>
      </c>
      <c r="I38" s="44">
        <v>0</v>
      </c>
      <c r="J38" s="45">
        <v>359</v>
      </c>
      <c r="K38" s="44">
        <f t="shared" si="7"/>
        <v>359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106</v>
      </c>
      <c r="F39" s="43">
        <v>106</v>
      </c>
      <c r="G39" s="44">
        <v>1213</v>
      </c>
      <c r="H39" s="44">
        <v>173</v>
      </c>
      <c r="I39" s="44">
        <v>0</v>
      </c>
      <c r="J39" s="45">
        <v>1492</v>
      </c>
      <c r="K39" s="44">
        <f t="shared" si="7"/>
        <v>1492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607</v>
      </c>
      <c r="H40" s="44">
        <v>487</v>
      </c>
      <c r="I40" s="44">
        <v>4</v>
      </c>
      <c r="J40" s="45">
        <v>1099</v>
      </c>
      <c r="K40" s="44">
        <f t="shared" si="7"/>
        <v>1099</v>
      </c>
    </row>
    <row r="41" spans="1:11" ht="15" x14ac:dyDescent="0.25">
      <c r="A41" s="77"/>
      <c r="B41" s="11"/>
      <c r="C41" s="19" t="s">
        <v>16</v>
      </c>
      <c r="D41" s="43">
        <v>331</v>
      </c>
      <c r="E41" s="43">
        <v>0</v>
      </c>
      <c r="F41" s="43">
        <v>331</v>
      </c>
      <c r="G41" s="44">
        <v>0</v>
      </c>
      <c r="H41" s="44">
        <v>0</v>
      </c>
      <c r="I41" s="44">
        <v>0</v>
      </c>
      <c r="J41" s="45">
        <v>331</v>
      </c>
      <c r="K41" s="44">
        <f t="shared" si="7"/>
        <v>331</v>
      </c>
    </row>
    <row r="42" spans="1:11" ht="15" x14ac:dyDescent="0.25">
      <c r="A42" s="77"/>
      <c r="B42" s="11"/>
      <c r="C42" s="18" t="s">
        <v>36</v>
      </c>
      <c r="D42" s="43">
        <v>321</v>
      </c>
      <c r="E42" s="43">
        <v>51</v>
      </c>
      <c r="F42" s="43">
        <v>372</v>
      </c>
      <c r="G42" s="44">
        <v>239</v>
      </c>
      <c r="H42" s="44">
        <v>588</v>
      </c>
      <c r="I42" s="44">
        <v>0</v>
      </c>
      <c r="J42" s="45">
        <v>1199</v>
      </c>
      <c r="K42" s="44">
        <f t="shared" si="7"/>
        <v>1199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29565</v>
      </c>
      <c r="E44" s="46">
        <v>9990</v>
      </c>
      <c r="F44" s="46">
        <v>39555</v>
      </c>
      <c r="G44" s="47">
        <v>121778</v>
      </c>
      <c r="H44" s="47">
        <v>46526</v>
      </c>
      <c r="I44" s="47">
        <v>4090</v>
      </c>
      <c r="J44" s="48">
        <v>211949</v>
      </c>
      <c r="K44" s="47">
        <f>J44</f>
        <v>211949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87163</v>
      </c>
      <c r="E46" s="200">
        <v>1839</v>
      </c>
      <c r="F46" s="200">
        <v>89002</v>
      </c>
      <c r="G46" s="201">
        <v>12794</v>
      </c>
      <c r="H46" s="201">
        <v>24960</v>
      </c>
      <c r="I46" s="201">
        <v>0</v>
      </c>
      <c r="J46" s="202">
        <v>126756</v>
      </c>
      <c r="K46" s="201">
        <f>J46</f>
        <v>126756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63053</v>
      </c>
      <c r="E48" s="46">
        <f t="shared" si="8"/>
        <v>0</v>
      </c>
      <c r="F48" s="46">
        <f t="shared" si="8"/>
        <v>63053</v>
      </c>
      <c r="G48" s="47">
        <f t="shared" si="8"/>
        <v>2431</v>
      </c>
      <c r="H48" s="47">
        <f t="shared" si="8"/>
        <v>5185</v>
      </c>
      <c r="I48" s="47">
        <f t="shared" si="8"/>
        <v>0</v>
      </c>
      <c r="J48" s="48">
        <f>SUM(J49:J50)</f>
        <v>70669</v>
      </c>
      <c r="K48" s="47">
        <f>J48</f>
        <v>70669</v>
      </c>
    </row>
    <row r="49" spans="1:11" ht="15" x14ac:dyDescent="0.25">
      <c r="A49" s="71"/>
      <c r="B49" s="11"/>
      <c r="C49" s="20" t="s">
        <v>43</v>
      </c>
      <c r="D49" s="43">
        <v>63053</v>
      </c>
      <c r="E49" s="43">
        <v>0</v>
      </c>
      <c r="F49" s="43">
        <v>63053</v>
      </c>
      <c r="G49" s="44">
        <v>1197</v>
      </c>
      <c r="H49" s="44">
        <v>5185</v>
      </c>
      <c r="I49" s="44">
        <v>0</v>
      </c>
      <c r="J49" s="45">
        <v>69435</v>
      </c>
      <c r="K49" s="44">
        <f>J49</f>
        <v>69435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1234</v>
      </c>
      <c r="H50" s="44">
        <v>0</v>
      </c>
      <c r="I50" s="44">
        <v>0</v>
      </c>
      <c r="J50" s="45">
        <v>1234</v>
      </c>
      <c r="K50" s="44">
        <f>J50</f>
        <v>1234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19</v>
      </c>
      <c r="E52" s="46">
        <f t="shared" si="9"/>
        <v>0</v>
      </c>
      <c r="F52" s="46">
        <f t="shared" si="9"/>
        <v>19</v>
      </c>
      <c r="G52" s="47">
        <f t="shared" si="9"/>
        <v>56</v>
      </c>
      <c r="H52" s="47">
        <f t="shared" si="9"/>
        <v>32</v>
      </c>
      <c r="I52" s="47">
        <f t="shared" si="9"/>
        <v>0</v>
      </c>
      <c r="J52" s="48">
        <f>SUM(J53:J55)</f>
        <v>107</v>
      </c>
      <c r="K52" s="47">
        <f>J52</f>
        <v>107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55</v>
      </c>
      <c r="H53" s="44">
        <v>0</v>
      </c>
      <c r="I53" s="44">
        <v>0</v>
      </c>
      <c r="J53" s="45">
        <v>55</v>
      </c>
      <c r="K53" s="44">
        <f>J53</f>
        <v>55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31</v>
      </c>
      <c r="I54" s="44">
        <v>0</v>
      </c>
      <c r="J54" s="45">
        <v>31</v>
      </c>
      <c r="K54" s="44">
        <f t="shared" ref="K54:K55" si="10">J54</f>
        <v>31</v>
      </c>
    </row>
    <row r="55" spans="1:11" ht="15" x14ac:dyDescent="0.25">
      <c r="A55" s="71"/>
      <c r="B55" s="11"/>
      <c r="C55" s="20" t="s">
        <v>49</v>
      </c>
      <c r="D55" s="43">
        <v>19</v>
      </c>
      <c r="E55" s="43">
        <v>0</v>
      </c>
      <c r="F55" s="43">
        <v>19</v>
      </c>
      <c r="G55" s="44">
        <v>1</v>
      </c>
      <c r="H55" s="44">
        <v>1</v>
      </c>
      <c r="I55" s="44">
        <v>0</v>
      </c>
      <c r="J55" s="45">
        <v>21</v>
      </c>
      <c r="K55" s="44">
        <f t="shared" si="10"/>
        <v>21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21886</v>
      </c>
      <c r="E57" s="46">
        <f t="shared" si="11"/>
        <v>419</v>
      </c>
      <c r="F57" s="46">
        <f t="shared" si="11"/>
        <v>22305</v>
      </c>
      <c r="G57" s="47">
        <f t="shared" si="11"/>
        <v>9541</v>
      </c>
      <c r="H57" s="47">
        <f t="shared" si="11"/>
        <v>2729</v>
      </c>
      <c r="I57" s="47">
        <f t="shared" si="11"/>
        <v>0</v>
      </c>
      <c r="J57" s="48">
        <f>SUM(J58:J77)</f>
        <v>34575</v>
      </c>
      <c r="K57" s="47">
        <f>J57</f>
        <v>34575</v>
      </c>
    </row>
    <row r="58" spans="1:11" ht="15" x14ac:dyDescent="0.25">
      <c r="A58" s="79"/>
      <c r="B58" s="11"/>
      <c r="C58" s="12" t="s">
        <v>52</v>
      </c>
      <c r="D58" s="43">
        <v>6</v>
      </c>
      <c r="E58" s="43">
        <v>0</v>
      </c>
      <c r="F58" s="43">
        <v>6</v>
      </c>
      <c r="G58" s="44">
        <v>7353</v>
      </c>
      <c r="H58" s="44">
        <v>176</v>
      </c>
      <c r="I58" s="44">
        <v>0</v>
      </c>
      <c r="J58" s="45">
        <v>7535</v>
      </c>
      <c r="K58" s="44">
        <f>J58</f>
        <v>7535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621</v>
      </c>
      <c r="E60" s="43">
        <v>0</v>
      </c>
      <c r="F60" s="43">
        <v>621</v>
      </c>
      <c r="G60" s="44">
        <v>12</v>
      </c>
      <c r="H60" s="44">
        <v>40</v>
      </c>
      <c r="I60" s="44">
        <v>0</v>
      </c>
      <c r="J60" s="45">
        <v>673</v>
      </c>
      <c r="K60" s="44">
        <f>J60</f>
        <v>673</v>
      </c>
    </row>
    <row r="61" spans="1:11" ht="15" x14ac:dyDescent="0.25">
      <c r="A61" s="79"/>
      <c r="B61" s="11"/>
      <c r="C61" s="20" t="s">
        <v>55</v>
      </c>
      <c r="D61" s="43">
        <v>307</v>
      </c>
      <c r="E61" s="43">
        <v>0</v>
      </c>
      <c r="F61" s="43">
        <v>307</v>
      </c>
      <c r="G61" s="44">
        <v>5</v>
      </c>
      <c r="H61" s="44">
        <v>18</v>
      </c>
      <c r="I61" s="44">
        <v>0</v>
      </c>
      <c r="J61" s="45">
        <v>330</v>
      </c>
      <c r="K61" s="44">
        <f t="shared" ref="K61:K77" si="12">J61</f>
        <v>330</v>
      </c>
    </row>
    <row r="62" spans="1:11" ht="15" x14ac:dyDescent="0.25">
      <c r="A62" s="79"/>
      <c r="B62" s="11"/>
      <c r="C62" s="20" t="s">
        <v>56</v>
      </c>
      <c r="D62" s="43">
        <v>20</v>
      </c>
      <c r="E62" s="43">
        <v>0</v>
      </c>
      <c r="F62" s="43">
        <v>20</v>
      </c>
      <c r="G62" s="44">
        <v>0</v>
      </c>
      <c r="H62" s="44">
        <v>0</v>
      </c>
      <c r="I62" s="44">
        <v>0</v>
      </c>
      <c r="J62" s="45">
        <v>20</v>
      </c>
      <c r="K62" s="44">
        <f t="shared" si="12"/>
        <v>20</v>
      </c>
    </row>
    <row r="63" spans="1:11" ht="15" x14ac:dyDescent="0.25">
      <c r="A63" s="79"/>
      <c r="B63" s="11"/>
      <c r="C63" s="20" t="s">
        <v>57</v>
      </c>
      <c r="D63" s="43">
        <v>6105</v>
      </c>
      <c r="E63" s="43">
        <v>0</v>
      </c>
      <c r="F63" s="43">
        <v>6105</v>
      </c>
      <c r="G63" s="44">
        <v>238</v>
      </c>
      <c r="H63" s="44">
        <v>485</v>
      </c>
      <c r="I63" s="44">
        <v>0</v>
      </c>
      <c r="J63" s="45">
        <v>6828</v>
      </c>
      <c r="K63" s="44">
        <f t="shared" si="12"/>
        <v>6828</v>
      </c>
    </row>
    <row r="64" spans="1:11" ht="15" x14ac:dyDescent="0.25">
      <c r="A64" s="79"/>
      <c r="B64" s="11"/>
      <c r="C64" s="20" t="s">
        <v>58</v>
      </c>
      <c r="D64" s="43">
        <v>10392</v>
      </c>
      <c r="E64" s="43">
        <v>0</v>
      </c>
      <c r="F64" s="43">
        <v>10392</v>
      </c>
      <c r="G64" s="44">
        <v>277</v>
      </c>
      <c r="H64" s="44">
        <v>802</v>
      </c>
      <c r="I64" s="44">
        <v>0</v>
      </c>
      <c r="J64" s="45">
        <v>11471</v>
      </c>
      <c r="K64" s="44">
        <f t="shared" si="12"/>
        <v>11471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430</v>
      </c>
      <c r="H65" s="44">
        <v>16</v>
      </c>
      <c r="I65" s="44">
        <v>0</v>
      </c>
      <c r="J65" s="45">
        <v>446</v>
      </c>
      <c r="K65" s="44">
        <f t="shared" si="12"/>
        <v>446</v>
      </c>
    </row>
    <row r="66" spans="1:11" ht="15" x14ac:dyDescent="0.25">
      <c r="A66" s="79"/>
      <c r="B66" s="11"/>
      <c r="C66" s="20" t="s">
        <v>60</v>
      </c>
      <c r="D66" s="43">
        <v>1233</v>
      </c>
      <c r="E66" s="43">
        <v>0</v>
      </c>
      <c r="F66" s="43">
        <v>1233</v>
      </c>
      <c r="G66" s="44">
        <v>20</v>
      </c>
      <c r="H66" s="44">
        <v>56</v>
      </c>
      <c r="I66" s="44">
        <v>0</v>
      </c>
      <c r="J66" s="45">
        <v>1309</v>
      </c>
      <c r="K66" s="44">
        <f t="shared" si="12"/>
        <v>1309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254</v>
      </c>
      <c r="H67" s="44">
        <v>0</v>
      </c>
      <c r="I67" s="44">
        <v>0</v>
      </c>
      <c r="J67" s="45">
        <v>254</v>
      </c>
      <c r="K67" s="44">
        <f t="shared" si="12"/>
        <v>254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0</v>
      </c>
      <c r="H68" s="44">
        <v>0</v>
      </c>
      <c r="I68" s="44">
        <v>0</v>
      </c>
      <c r="J68" s="45">
        <v>0</v>
      </c>
      <c r="K68" s="44">
        <f t="shared" si="12"/>
        <v>0</v>
      </c>
    </row>
    <row r="69" spans="1:11" ht="15" x14ac:dyDescent="0.25">
      <c r="A69" s="79"/>
      <c r="B69" s="11"/>
      <c r="C69" s="22" t="s">
        <v>63</v>
      </c>
      <c r="D69" s="43">
        <v>1543</v>
      </c>
      <c r="E69" s="43">
        <v>59</v>
      </c>
      <c r="F69" s="43">
        <v>1602</v>
      </c>
      <c r="G69" s="44">
        <v>22</v>
      </c>
      <c r="H69" s="44">
        <v>80</v>
      </c>
      <c r="I69" s="44">
        <v>0</v>
      </c>
      <c r="J69" s="45">
        <v>1704</v>
      </c>
      <c r="K69" s="44">
        <f t="shared" si="12"/>
        <v>1704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892</v>
      </c>
      <c r="I70" s="44">
        <v>0</v>
      </c>
      <c r="J70" s="45">
        <v>892</v>
      </c>
      <c r="K70" s="44">
        <f t="shared" si="12"/>
        <v>892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86</v>
      </c>
      <c r="H71" s="44">
        <v>0</v>
      </c>
      <c r="I71" s="44">
        <v>0</v>
      </c>
      <c r="J71" s="45">
        <v>86</v>
      </c>
      <c r="K71" s="44">
        <f t="shared" si="12"/>
        <v>86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81</v>
      </c>
      <c r="I72" s="44">
        <v>0</v>
      </c>
      <c r="J72" s="45">
        <v>81</v>
      </c>
      <c r="K72" s="44">
        <f t="shared" si="12"/>
        <v>81</v>
      </c>
    </row>
    <row r="73" spans="1:11" ht="15" x14ac:dyDescent="0.25">
      <c r="A73" s="79"/>
      <c r="B73" s="11"/>
      <c r="C73" s="27" t="s">
        <v>67</v>
      </c>
      <c r="D73" s="43">
        <v>1617</v>
      </c>
      <c r="E73" s="43">
        <v>1</v>
      </c>
      <c r="F73" s="43">
        <v>1618</v>
      </c>
      <c r="G73" s="44">
        <v>0</v>
      </c>
      <c r="H73" s="44">
        <v>0</v>
      </c>
      <c r="I73" s="44">
        <v>0</v>
      </c>
      <c r="J73" s="45">
        <v>1618</v>
      </c>
      <c r="K73" s="44">
        <f t="shared" si="12"/>
        <v>1618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42</v>
      </c>
      <c r="E76" s="43">
        <v>0</v>
      </c>
      <c r="F76" s="43">
        <v>42</v>
      </c>
      <c r="G76" s="44">
        <v>746</v>
      </c>
      <c r="H76" s="44">
        <v>28</v>
      </c>
      <c r="I76" s="44">
        <v>0</v>
      </c>
      <c r="J76" s="45">
        <v>816</v>
      </c>
      <c r="K76" s="44">
        <f t="shared" si="12"/>
        <v>816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359</v>
      </c>
      <c r="F77" s="43">
        <v>359</v>
      </c>
      <c r="G77" s="44">
        <v>98</v>
      </c>
      <c r="H77" s="44">
        <v>55</v>
      </c>
      <c r="I77" s="44">
        <v>0</v>
      </c>
      <c r="J77" s="45">
        <v>512</v>
      </c>
      <c r="K77" s="44">
        <f t="shared" si="12"/>
        <v>512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2205</v>
      </c>
      <c r="E79" s="46">
        <f t="shared" si="13"/>
        <v>1420</v>
      </c>
      <c r="F79" s="46">
        <f t="shared" si="13"/>
        <v>3625</v>
      </c>
      <c r="G79" s="47">
        <f t="shared" si="13"/>
        <v>766</v>
      </c>
      <c r="H79" s="47">
        <f t="shared" si="13"/>
        <v>17014</v>
      </c>
      <c r="I79" s="47">
        <f t="shared" si="13"/>
        <v>0</v>
      </c>
      <c r="J79" s="48">
        <f>SUM(J80:J89)</f>
        <v>21405</v>
      </c>
      <c r="K79" s="47">
        <f>J79</f>
        <v>21405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21</v>
      </c>
      <c r="H80" s="44">
        <v>1834</v>
      </c>
      <c r="I80" s="44">
        <v>0</v>
      </c>
      <c r="J80" s="45">
        <v>1855</v>
      </c>
      <c r="K80" s="44">
        <f>J80</f>
        <v>1855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13186</v>
      </c>
      <c r="I81" s="44">
        <v>0</v>
      </c>
      <c r="J81" s="45">
        <v>13186</v>
      </c>
      <c r="K81" s="44">
        <f t="shared" ref="K81:K89" si="14">J81</f>
        <v>13186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473</v>
      </c>
      <c r="I82" s="44">
        <v>0</v>
      </c>
      <c r="J82" s="45">
        <v>473</v>
      </c>
      <c r="K82" s="44">
        <f t="shared" si="14"/>
        <v>473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124</v>
      </c>
      <c r="I83" s="44">
        <v>0</v>
      </c>
      <c r="J83" s="45">
        <v>126</v>
      </c>
      <c r="K83" s="44">
        <f t="shared" si="14"/>
        <v>126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274</v>
      </c>
      <c r="I84" s="44">
        <v>0</v>
      </c>
      <c r="J84" s="45">
        <v>274</v>
      </c>
      <c r="K84" s="44">
        <f t="shared" si="14"/>
        <v>274</v>
      </c>
    </row>
    <row r="85" spans="1:11" ht="15" x14ac:dyDescent="0.25">
      <c r="A85" s="71"/>
      <c r="B85" s="11"/>
      <c r="C85" s="12" t="s">
        <v>77</v>
      </c>
      <c r="D85" s="43">
        <v>1595</v>
      </c>
      <c r="E85" s="43">
        <v>22</v>
      </c>
      <c r="F85" s="43">
        <v>1617</v>
      </c>
      <c r="G85" s="44">
        <v>596</v>
      </c>
      <c r="H85" s="44">
        <v>0</v>
      </c>
      <c r="I85" s="44">
        <v>0</v>
      </c>
      <c r="J85" s="45">
        <v>2213</v>
      </c>
      <c r="K85" s="44">
        <f t="shared" si="14"/>
        <v>2213</v>
      </c>
    </row>
    <row r="86" spans="1:11" ht="15" x14ac:dyDescent="0.25">
      <c r="A86" s="74"/>
      <c r="B86" s="11"/>
      <c r="C86" s="12" t="s">
        <v>78</v>
      </c>
      <c r="D86" s="43">
        <v>3</v>
      </c>
      <c r="E86" s="43">
        <v>0</v>
      </c>
      <c r="F86" s="43">
        <v>3</v>
      </c>
      <c r="G86" s="44">
        <v>0</v>
      </c>
      <c r="H86" s="44">
        <v>0</v>
      </c>
      <c r="I86" s="44">
        <v>0</v>
      </c>
      <c r="J86" s="45">
        <v>3</v>
      </c>
      <c r="K86" s="44">
        <f t="shared" si="14"/>
        <v>3</v>
      </c>
    </row>
    <row r="87" spans="1:11" ht="15" x14ac:dyDescent="0.25">
      <c r="A87" s="71"/>
      <c r="B87" s="11"/>
      <c r="C87" s="12" t="s">
        <v>13</v>
      </c>
      <c r="D87" s="43">
        <v>231</v>
      </c>
      <c r="E87" s="43">
        <v>164</v>
      </c>
      <c r="F87" s="43">
        <v>395</v>
      </c>
      <c r="G87" s="44">
        <v>39</v>
      </c>
      <c r="H87" s="44">
        <v>1064</v>
      </c>
      <c r="I87" s="44">
        <v>0</v>
      </c>
      <c r="J87" s="45">
        <v>1498</v>
      </c>
      <c r="K87" s="44">
        <f t="shared" si="14"/>
        <v>1498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1161</v>
      </c>
      <c r="F88" s="43">
        <v>1161</v>
      </c>
      <c r="G88" s="44">
        <v>0</v>
      </c>
      <c r="H88" s="44">
        <v>0</v>
      </c>
      <c r="I88" s="44">
        <v>0</v>
      </c>
      <c r="J88" s="45">
        <v>1161</v>
      </c>
      <c r="K88" s="44">
        <f t="shared" si="14"/>
        <v>1161</v>
      </c>
    </row>
    <row r="89" spans="1:11" ht="15" x14ac:dyDescent="0.25">
      <c r="A89" s="85"/>
      <c r="B89" s="11"/>
      <c r="C89" s="12" t="s">
        <v>80</v>
      </c>
      <c r="D89" s="43">
        <v>376</v>
      </c>
      <c r="E89" s="43">
        <v>73</v>
      </c>
      <c r="F89" s="43">
        <v>449</v>
      </c>
      <c r="G89" s="44">
        <v>108</v>
      </c>
      <c r="H89" s="44">
        <v>59</v>
      </c>
      <c r="I89" s="44">
        <v>0</v>
      </c>
      <c r="J89" s="45">
        <v>616</v>
      </c>
      <c r="K89" s="44">
        <f t="shared" si="14"/>
        <v>616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1655</v>
      </c>
      <c r="E91" s="49">
        <v>0</v>
      </c>
      <c r="F91" s="49">
        <v>1655</v>
      </c>
      <c r="G91" s="50">
        <v>0</v>
      </c>
      <c r="H91" s="50">
        <v>0</v>
      </c>
      <c r="I91" s="50">
        <v>0</v>
      </c>
      <c r="J91" s="23">
        <v>1655</v>
      </c>
      <c r="K91" s="50">
        <f>J91</f>
        <v>1655</v>
      </c>
    </row>
    <row r="92" spans="1:11" ht="15" x14ac:dyDescent="0.25">
      <c r="A92" s="79"/>
      <c r="B92" s="11"/>
      <c r="C92" s="32" t="s">
        <v>82</v>
      </c>
      <c r="D92" s="43">
        <v>1655</v>
      </c>
      <c r="E92" s="43">
        <v>0</v>
      </c>
      <c r="F92" s="43">
        <v>1655</v>
      </c>
      <c r="G92" s="44">
        <v>0</v>
      </c>
      <c r="H92" s="44">
        <v>0</v>
      </c>
      <c r="I92" s="44">
        <v>0</v>
      </c>
      <c r="J92" s="45">
        <v>1655</v>
      </c>
      <c r="K92" s="44">
        <f>J92</f>
        <v>1655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5">
        <v>0</v>
      </c>
      <c r="K94" s="44">
        <f>J94</f>
        <v>0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6633</v>
      </c>
      <c r="E96" s="200">
        <v>904</v>
      </c>
      <c r="F96" s="200">
        <v>7202</v>
      </c>
      <c r="G96" s="201">
        <v>408</v>
      </c>
      <c r="H96" s="201">
        <v>469</v>
      </c>
      <c r="I96" s="201">
        <v>292</v>
      </c>
      <c r="J96" s="202">
        <v>6972</v>
      </c>
      <c r="K96" s="201">
        <f>K98+K110+K118</f>
        <v>6972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2486</v>
      </c>
      <c r="E98" s="46">
        <f t="shared" si="15"/>
        <v>635</v>
      </c>
      <c r="F98" s="46">
        <f t="shared" si="15"/>
        <v>2786</v>
      </c>
      <c r="G98" s="47">
        <f t="shared" si="15"/>
        <v>270</v>
      </c>
      <c r="H98" s="47">
        <f t="shared" si="15"/>
        <v>305</v>
      </c>
      <c r="I98" s="47">
        <f t="shared" si="15"/>
        <v>292</v>
      </c>
      <c r="J98" s="48">
        <f>SUM(J99:J108)</f>
        <v>3653</v>
      </c>
      <c r="K98" s="47">
        <f>SUM(K99:K108)</f>
        <v>2254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0</v>
      </c>
      <c r="F99" s="43">
        <v>0</v>
      </c>
      <c r="G99" s="44">
        <v>0</v>
      </c>
      <c r="H99" s="44">
        <v>1</v>
      </c>
      <c r="I99" s="44">
        <v>54</v>
      </c>
      <c r="J99" s="45">
        <f>SUM(F99:I99)</f>
        <v>55</v>
      </c>
      <c r="K99" s="44">
        <v>11</v>
      </c>
    </row>
    <row r="100" spans="1:13" ht="15" x14ac:dyDescent="0.25">
      <c r="A100" s="79"/>
      <c r="B100" s="11"/>
      <c r="C100" s="20" t="s">
        <v>90</v>
      </c>
      <c r="D100" s="43">
        <v>379</v>
      </c>
      <c r="E100" s="43">
        <v>454</v>
      </c>
      <c r="F100" s="43">
        <v>833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833</v>
      </c>
      <c r="K100" s="44">
        <v>833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44</v>
      </c>
      <c r="E102" s="43">
        <v>0</v>
      </c>
      <c r="F102" s="43">
        <v>44</v>
      </c>
      <c r="G102" s="44">
        <v>0</v>
      </c>
      <c r="H102" s="44">
        <v>0</v>
      </c>
      <c r="I102" s="44">
        <v>0</v>
      </c>
      <c r="J102" s="45">
        <f t="shared" si="16"/>
        <v>44</v>
      </c>
      <c r="K102" s="44">
        <v>44</v>
      </c>
    </row>
    <row r="103" spans="1:13" ht="15" x14ac:dyDescent="0.25">
      <c r="A103" s="77"/>
      <c r="B103" s="11"/>
      <c r="C103" s="22" t="s">
        <v>92</v>
      </c>
      <c r="D103" s="43">
        <v>1789</v>
      </c>
      <c r="E103" s="43">
        <v>138</v>
      </c>
      <c r="F103" s="43">
        <v>1592</v>
      </c>
      <c r="G103" s="44">
        <v>117</v>
      </c>
      <c r="H103" s="44">
        <v>12</v>
      </c>
      <c r="I103" s="44">
        <v>0</v>
      </c>
      <c r="J103" s="45">
        <f t="shared" si="16"/>
        <v>1721</v>
      </c>
      <c r="K103" s="44">
        <v>366</v>
      </c>
    </row>
    <row r="104" spans="1:13" ht="15" x14ac:dyDescent="0.25">
      <c r="A104" s="79"/>
      <c r="B104" s="11"/>
      <c r="C104" s="20" t="s">
        <v>93</v>
      </c>
      <c r="D104" s="43">
        <v>-198</v>
      </c>
      <c r="E104" s="43">
        <v>0</v>
      </c>
      <c r="F104" s="43">
        <v>-198</v>
      </c>
      <c r="G104" s="44">
        <v>0</v>
      </c>
      <c r="H104" s="44">
        <v>0</v>
      </c>
      <c r="I104" s="44">
        <v>0</v>
      </c>
      <c r="J104" s="45">
        <f t="shared" si="16"/>
        <v>-198</v>
      </c>
      <c r="K104" s="44">
        <v>-198</v>
      </c>
    </row>
    <row r="105" spans="1:13" ht="15" x14ac:dyDescent="0.25">
      <c r="A105" s="79"/>
      <c r="B105" s="11"/>
      <c r="C105" s="22" t="s">
        <v>94</v>
      </c>
      <c r="D105" s="43">
        <v>80</v>
      </c>
      <c r="E105" s="43">
        <v>1</v>
      </c>
      <c r="F105" s="43">
        <v>81</v>
      </c>
      <c r="G105" s="44">
        <v>6</v>
      </c>
      <c r="H105" s="44">
        <v>2</v>
      </c>
      <c r="I105" s="44">
        <v>1</v>
      </c>
      <c r="J105" s="45">
        <f t="shared" si="16"/>
        <v>90</v>
      </c>
      <c r="K105" s="44">
        <v>90</v>
      </c>
    </row>
    <row r="106" spans="1:13" ht="15" x14ac:dyDescent="0.25">
      <c r="A106" s="79"/>
      <c r="B106" s="11"/>
      <c r="C106" s="22" t="s">
        <v>95</v>
      </c>
      <c r="D106" s="43">
        <v>255</v>
      </c>
      <c r="E106" s="43">
        <v>8</v>
      </c>
      <c r="F106" s="43">
        <v>263</v>
      </c>
      <c r="G106" s="44">
        <v>61</v>
      </c>
      <c r="H106" s="44">
        <v>145</v>
      </c>
      <c r="I106" s="44">
        <v>137</v>
      </c>
      <c r="J106" s="45">
        <f t="shared" si="16"/>
        <v>606</v>
      </c>
      <c r="K106" s="44">
        <v>606</v>
      </c>
    </row>
    <row r="107" spans="1:13" ht="15" x14ac:dyDescent="0.25">
      <c r="A107" s="79"/>
      <c r="B107" s="11"/>
      <c r="C107" s="22" t="s">
        <v>96</v>
      </c>
      <c r="D107" s="43">
        <v>137</v>
      </c>
      <c r="E107" s="43">
        <v>0</v>
      </c>
      <c r="F107" s="43">
        <v>137</v>
      </c>
      <c r="G107" s="44">
        <v>82</v>
      </c>
      <c r="H107" s="44">
        <v>145</v>
      </c>
      <c r="I107" s="44">
        <v>100</v>
      </c>
      <c r="J107" s="45">
        <f t="shared" si="16"/>
        <v>464</v>
      </c>
      <c r="K107" s="44">
        <v>464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34</v>
      </c>
      <c r="F108" s="43">
        <v>34</v>
      </c>
      <c r="G108" s="44">
        <v>4</v>
      </c>
      <c r="H108" s="44">
        <v>0</v>
      </c>
      <c r="I108" s="44">
        <v>0</v>
      </c>
      <c r="J108" s="45">
        <f t="shared" si="16"/>
        <v>38</v>
      </c>
      <c r="K108" s="44">
        <v>38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3654</v>
      </c>
      <c r="E110" s="46">
        <f t="shared" si="17"/>
        <v>269</v>
      </c>
      <c r="F110" s="46">
        <f t="shared" si="17"/>
        <v>3923</v>
      </c>
      <c r="G110" s="47">
        <f t="shared" si="17"/>
        <v>137</v>
      </c>
      <c r="H110" s="47">
        <f t="shared" si="17"/>
        <v>75</v>
      </c>
      <c r="I110" s="47">
        <f t="shared" si="17"/>
        <v>0</v>
      </c>
      <c r="J110" s="48">
        <f>SUM(J111:J116)</f>
        <v>4135</v>
      </c>
      <c r="K110" s="47">
        <f>J110</f>
        <v>4135</v>
      </c>
    </row>
    <row r="111" spans="1:13" ht="15" x14ac:dyDescent="0.25">
      <c r="A111" s="71"/>
      <c r="B111" s="11"/>
      <c r="C111" s="22" t="s">
        <v>105</v>
      </c>
      <c r="D111" s="43">
        <v>1344</v>
      </c>
      <c r="E111" s="43">
        <v>0</v>
      </c>
      <c r="F111" s="43">
        <v>1344</v>
      </c>
      <c r="G111" s="44">
        <v>0</v>
      </c>
      <c r="H111" s="44">
        <v>0</v>
      </c>
      <c r="I111" s="44">
        <v>0</v>
      </c>
      <c r="J111" s="45">
        <v>1344</v>
      </c>
      <c r="K111" s="44">
        <f>J111</f>
        <v>1344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0</v>
      </c>
      <c r="E113" s="43">
        <v>6</v>
      </c>
      <c r="F113" s="43">
        <v>6</v>
      </c>
      <c r="G113" s="44">
        <v>104</v>
      </c>
      <c r="H113" s="44">
        <v>66</v>
      </c>
      <c r="I113" s="44">
        <v>0</v>
      </c>
      <c r="J113" s="45">
        <v>176</v>
      </c>
      <c r="K113" s="44">
        <f t="shared" si="18"/>
        <v>176</v>
      </c>
    </row>
    <row r="114" spans="1:11" ht="15" x14ac:dyDescent="0.25">
      <c r="A114" s="71"/>
      <c r="B114" s="11"/>
      <c r="C114" s="22" t="s">
        <v>108</v>
      </c>
      <c r="D114" s="43">
        <v>2290</v>
      </c>
      <c r="E114" s="43">
        <v>0</v>
      </c>
      <c r="F114" s="43">
        <v>2290</v>
      </c>
      <c r="G114" s="44">
        <v>0</v>
      </c>
      <c r="H114" s="44">
        <v>0</v>
      </c>
      <c r="I114" s="44">
        <v>0</v>
      </c>
      <c r="J114" s="45">
        <v>2290</v>
      </c>
      <c r="K114" s="44">
        <f t="shared" si="18"/>
        <v>2290</v>
      </c>
    </row>
    <row r="115" spans="1:11" ht="15" x14ac:dyDescent="0.25">
      <c r="A115" s="74"/>
      <c r="B115" s="11"/>
      <c r="C115" s="22" t="s">
        <v>109</v>
      </c>
      <c r="D115" s="43">
        <v>15</v>
      </c>
      <c r="E115" s="43">
        <v>0</v>
      </c>
      <c r="F115" s="43">
        <v>15</v>
      </c>
      <c r="G115" s="44">
        <v>0</v>
      </c>
      <c r="H115" s="44">
        <v>0</v>
      </c>
      <c r="I115" s="44">
        <v>0</v>
      </c>
      <c r="J115" s="45">
        <v>15</v>
      </c>
      <c r="K115" s="44">
        <f t="shared" si="18"/>
        <v>15</v>
      </c>
    </row>
    <row r="116" spans="1:11" ht="15" x14ac:dyDescent="0.25">
      <c r="A116" s="71"/>
      <c r="B116" s="11"/>
      <c r="C116" s="20" t="s">
        <v>110</v>
      </c>
      <c r="D116" s="43">
        <v>5</v>
      </c>
      <c r="E116" s="43">
        <v>263</v>
      </c>
      <c r="F116" s="43">
        <v>268</v>
      </c>
      <c r="G116" s="44">
        <v>33</v>
      </c>
      <c r="H116" s="44">
        <v>9</v>
      </c>
      <c r="I116" s="44">
        <v>0</v>
      </c>
      <c r="J116" s="45">
        <v>310</v>
      </c>
      <c r="K116" s="44">
        <f t="shared" si="18"/>
        <v>310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493</v>
      </c>
      <c r="E118" s="46">
        <v>0</v>
      </c>
      <c r="F118" s="46">
        <v>493</v>
      </c>
      <c r="G118" s="47">
        <v>1</v>
      </c>
      <c r="H118" s="47">
        <v>89</v>
      </c>
      <c r="I118" s="47">
        <v>0</v>
      </c>
      <c r="J118" s="48">
        <v>583</v>
      </c>
      <c r="K118" s="47">
        <f>J118</f>
        <v>583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62264</v>
      </c>
      <c r="E120" s="200">
        <v>280</v>
      </c>
      <c r="F120" s="200">
        <v>62544</v>
      </c>
      <c r="G120" s="201">
        <v>53357</v>
      </c>
      <c r="H120" s="201">
        <v>9447</v>
      </c>
      <c r="I120" s="201">
        <v>0</v>
      </c>
      <c r="J120" s="201">
        <v>125348</v>
      </c>
      <c r="K120" s="201">
        <f>J120</f>
        <v>125348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62205</v>
      </c>
      <c r="E122" s="46">
        <f t="shared" si="19"/>
        <v>0</v>
      </c>
      <c r="F122" s="46">
        <f t="shared" si="19"/>
        <v>62205</v>
      </c>
      <c r="G122" s="47">
        <f t="shared" si="19"/>
        <v>52062</v>
      </c>
      <c r="H122" s="47">
        <f t="shared" si="19"/>
        <v>6758</v>
      </c>
      <c r="I122" s="47">
        <f t="shared" si="19"/>
        <v>0</v>
      </c>
      <c r="J122" s="48">
        <f>SUM(J123:J126)</f>
        <v>121025</v>
      </c>
      <c r="K122" s="47">
        <f>J122</f>
        <v>121025</v>
      </c>
    </row>
    <row r="123" spans="1:11" ht="15" x14ac:dyDescent="0.25">
      <c r="A123" s="79"/>
      <c r="B123" s="11"/>
      <c r="C123" s="22" t="s">
        <v>117</v>
      </c>
      <c r="D123" s="43">
        <v>41205</v>
      </c>
      <c r="E123" s="43">
        <v>0</v>
      </c>
      <c r="F123" s="43">
        <v>41205</v>
      </c>
      <c r="G123" s="44">
        <v>51797</v>
      </c>
      <c r="H123" s="44">
        <v>5664</v>
      </c>
      <c r="I123" s="44">
        <v>0</v>
      </c>
      <c r="J123" s="45">
        <v>98666</v>
      </c>
      <c r="K123" s="44">
        <f>J123</f>
        <v>98666</v>
      </c>
    </row>
    <row r="124" spans="1:11" ht="15" x14ac:dyDescent="0.25">
      <c r="A124" s="79"/>
      <c r="B124" s="11"/>
      <c r="C124" s="22" t="s">
        <v>118</v>
      </c>
      <c r="D124" s="43">
        <v>19491</v>
      </c>
      <c r="E124" s="43">
        <v>0</v>
      </c>
      <c r="F124" s="43">
        <v>19491</v>
      </c>
      <c r="G124" s="44">
        <v>265</v>
      </c>
      <c r="H124" s="44">
        <v>1043</v>
      </c>
      <c r="I124" s="44">
        <v>0</v>
      </c>
      <c r="J124" s="45">
        <v>20799</v>
      </c>
      <c r="K124" s="44">
        <f t="shared" ref="K124:K126" si="20">J124</f>
        <v>20799</v>
      </c>
    </row>
    <row r="125" spans="1:11" ht="15" x14ac:dyDescent="0.25">
      <c r="A125" s="79"/>
      <c r="B125" s="11"/>
      <c r="C125" s="22" t="s">
        <v>119</v>
      </c>
      <c r="D125" s="43">
        <v>1509</v>
      </c>
      <c r="E125" s="43">
        <v>0</v>
      </c>
      <c r="F125" s="43">
        <v>1509</v>
      </c>
      <c r="G125" s="44">
        <v>0</v>
      </c>
      <c r="H125" s="44">
        <v>51</v>
      </c>
      <c r="I125" s="44">
        <v>0</v>
      </c>
      <c r="J125" s="45">
        <v>1560</v>
      </c>
      <c r="K125" s="44">
        <f t="shared" si="20"/>
        <v>1560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59</v>
      </c>
      <c r="E128" s="46">
        <f t="shared" si="21"/>
        <v>280</v>
      </c>
      <c r="F128" s="46">
        <f t="shared" si="21"/>
        <v>339</v>
      </c>
      <c r="G128" s="47">
        <f t="shared" si="21"/>
        <v>1295</v>
      </c>
      <c r="H128" s="47">
        <f t="shared" si="21"/>
        <v>2689</v>
      </c>
      <c r="I128" s="47">
        <f t="shared" si="21"/>
        <v>0</v>
      </c>
      <c r="J128" s="48">
        <f>SUM(J129:J132)</f>
        <v>4323</v>
      </c>
      <c r="K128" s="47">
        <f>J128</f>
        <v>4323</v>
      </c>
    </row>
    <row r="129" spans="1:11" ht="15" x14ac:dyDescent="0.25">
      <c r="B129" s="11"/>
      <c r="C129" s="22" t="s">
        <v>122</v>
      </c>
      <c r="D129" s="43">
        <v>59</v>
      </c>
      <c r="E129" s="43">
        <v>0</v>
      </c>
      <c r="F129" s="43">
        <v>59</v>
      </c>
      <c r="G129" s="44">
        <v>1260</v>
      </c>
      <c r="H129" s="44">
        <v>177</v>
      </c>
      <c r="I129" s="44">
        <v>0</v>
      </c>
      <c r="J129" s="45">
        <v>1496</v>
      </c>
      <c r="K129" s="44">
        <f>J129</f>
        <v>1496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1712</v>
      </c>
      <c r="I130" s="44">
        <v>0</v>
      </c>
      <c r="J130" s="45">
        <v>1712</v>
      </c>
      <c r="K130" s="44">
        <f t="shared" ref="K130:K132" si="22">J130</f>
        <v>1712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798</v>
      </c>
      <c r="I131" s="44">
        <v>0</v>
      </c>
      <c r="J131" s="45">
        <v>798</v>
      </c>
      <c r="K131" s="44">
        <f t="shared" si="22"/>
        <v>798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280</v>
      </c>
      <c r="F132" s="43">
        <v>280</v>
      </c>
      <c r="G132" s="44">
        <v>35</v>
      </c>
      <c r="H132" s="44">
        <v>2</v>
      </c>
      <c r="I132" s="44">
        <v>0</v>
      </c>
      <c r="J132" s="45">
        <v>317</v>
      </c>
      <c r="K132" s="44">
        <f t="shared" si="22"/>
        <v>317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7130</v>
      </c>
      <c r="E134" s="200">
        <v>2576</v>
      </c>
      <c r="F134" s="200">
        <v>9706</v>
      </c>
      <c r="G134" s="201">
        <v>407</v>
      </c>
      <c r="H134" s="201">
        <v>288</v>
      </c>
      <c r="I134" s="201">
        <v>151773</v>
      </c>
      <c r="J134" s="202">
        <v>162174</v>
      </c>
      <c r="K134" s="201">
        <f>J134</f>
        <v>162174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2080</v>
      </c>
      <c r="F136" s="46">
        <v>2080</v>
      </c>
      <c r="G136" s="47">
        <v>0</v>
      </c>
      <c r="H136" s="47">
        <v>0</v>
      </c>
      <c r="I136" s="47">
        <v>110349</v>
      </c>
      <c r="J136" s="48">
        <v>112429</v>
      </c>
      <c r="K136" s="47">
        <f>J136</f>
        <v>112429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893</v>
      </c>
      <c r="E138" s="46">
        <f t="shared" si="23"/>
        <v>465</v>
      </c>
      <c r="F138" s="46">
        <f t="shared" si="23"/>
        <v>1358</v>
      </c>
      <c r="G138" s="47">
        <f t="shared" si="23"/>
        <v>0</v>
      </c>
      <c r="H138" s="47">
        <f t="shared" si="23"/>
        <v>0</v>
      </c>
      <c r="I138" s="47">
        <f t="shared" si="23"/>
        <v>41402</v>
      </c>
      <c r="J138" s="48">
        <f>SUM(J139:J142)</f>
        <v>42760</v>
      </c>
      <c r="K138" s="47">
        <f>J138</f>
        <v>42760</v>
      </c>
    </row>
    <row r="139" spans="1:11" ht="14.25" x14ac:dyDescent="0.2">
      <c r="A139" s="85"/>
      <c r="B139" s="35"/>
      <c r="C139" s="18" t="s">
        <v>297</v>
      </c>
      <c r="D139" s="43">
        <v>893</v>
      </c>
      <c r="E139" s="43">
        <v>465</v>
      </c>
      <c r="F139" s="43">
        <v>1358</v>
      </c>
      <c r="G139" s="44">
        <v>0</v>
      </c>
      <c r="H139" s="44">
        <v>0</v>
      </c>
      <c r="I139" s="44">
        <v>20869</v>
      </c>
      <c r="J139" s="45">
        <v>22227</v>
      </c>
      <c r="K139" s="44">
        <f>J139</f>
        <v>22227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11588</v>
      </c>
      <c r="J140" s="45">
        <v>11588</v>
      </c>
      <c r="K140" s="44">
        <f t="shared" ref="K140:K142" si="24">J140</f>
        <v>11588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8054</v>
      </c>
      <c r="J141" s="45">
        <v>8054</v>
      </c>
      <c r="K141" s="44">
        <f t="shared" si="24"/>
        <v>8054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891</v>
      </c>
      <c r="J142" s="45">
        <v>891</v>
      </c>
      <c r="K142" s="44">
        <f t="shared" si="24"/>
        <v>891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6237</v>
      </c>
      <c r="E144" s="46">
        <v>31</v>
      </c>
      <c r="F144" s="46">
        <v>6268</v>
      </c>
      <c r="G144" s="47">
        <v>407</v>
      </c>
      <c r="H144" s="47">
        <v>288</v>
      </c>
      <c r="I144" s="47">
        <v>22</v>
      </c>
      <c r="J144" s="48">
        <v>6985</v>
      </c>
      <c r="K144" s="47">
        <f>J144</f>
        <v>6985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15714</v>
      </c>
      <c r="E146" s="200">
        <v>8387</v>
      </c>
      <c r="F146" s="200">
        <v>17214</v>
      </c>
      <c r="G146" s="201">
        <v>117641</v>
      </c>
      <c r="H146" s="201">
        <v>29047</v>
      </c>
      <c r="I146" s="201">
        <v>40937</v>
      </c>
      <c r="J146" s="202">
        <v>10797</v>
      </c>
      <c r="K146" s="201">
        <f>J146-J152</f>
        <v>-183245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89</v>
      </c>
      <c r="E148" s="46">
        <v>936</v>
      </c>
      <c r="F148" s="46">
        <v>1025</v>
      </c>
      <c r="G148" s="47">
        <v>0</v>
      </c>
      <c r="H148" s="47">
        <v>0</v>
      </c>
      <c r="I148" s="47">
        <v>0</v>
      </c>
      <c r="J148" s="48">
        <v>1025</v>
      </c>
      <c r="K148" s="47">
        <f>J148</f>
        <v>1025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4</v>
      </c>
      <c r="F150" s="46">
        <v>13</v>
      </c>
      <c r="G150" s="47">
        <v>42</v>
      </c>
      <c r="H150" s="47">
        <v>104</v>
      </c>
      <c r="I150" s="47">
        <v>0</v>
      </c>
      <c r="J150" s="48">
        <v>159</v>
      </c>
      <c r="K150" s="47">
        <f>+J150</f>
        <v>159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13711</v>
      </c>
      <c r="E152" s="48">
        <f t="shared" si="25"/>
        <v>6625</v>
      </c>
      <c r="F152" s="48">
        <f t="shared" si="25"/>
        <v>13449</v>
      </c>
      <c r="G152" s="48">
        <f t="shared" si="25"/>
        <v>115197</v>
      </c>
      <c r="H152" s="48">
        <f t="shared" si="25"/>
        <v>27427</v>
      </c>
      <c r="I152" s="48">
        <f t="shared" si="25"/>
        <v>37969</v>
      </c>
      <c r="J152" s="48">
        <f>SUM(J153:J157)</f>
        <v>194042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6396</v>
      </c>
      <c r="F153" s="43">
        <v>0</v>
      </c>
      <c r="G153" s="44">
        <v>101828</v>
      </c>
      <c r="H153" s="44">
        <v>19047</v>
      </c>
      <c r="I153" s="44">
        <v>37965</v>
      </c>
      <c r="J153" s="45">
        <v>158840</v>
      </c>
      <c r="K153" s="44"/>
    </row>
    <row r="154" spans="1:11" ht="15" x14ac:dyDescent="0.25">
      <c r="B154" s="11"/>
      <c r="C154" s="22" t="s">
        <v>99</v>
      </c>
      <c r="D154" s="43">
        <v>491</v>
      </c>
      <c r="E154" s="43">
        <v>0</v>
      </c>
      <c r="F154" s="43">
        <v>0</v>
      </c>
      <c r="G154" s="44">
        <v>124</v>
      </c>
      <c r="H154" s="44">
        <v>45</v>
      </c>
      <c r="I154" s="44">
        <v>1</v>
      </c>
      <c r="J154" s="45">
        <v>170</v>
      </c>
      <c r="K154" s="44"/>
    </row>
    <row r="155" spans="1:11" ht="15" x14ac:dyDescent="0.25">
      <c r="A155" s="71"/>
      <c r="B155" s="11"/>
      <c r="C155" s="22" t="s">
        <v>100</v>
      </c>
      <c r="D155" s="43">
        <v>11612</v>
      </c>
      <c r="E155" s="43">
        <v>72</v>
      </c>
      <c r="F155" s="43">
        <v>11684</v>
      </c>
      <c r="G155" s="44">
        <v>0</v>
      </c>
      <c r="H155" s="44">
        <v>7886</v>
      </c>
      <c r="I155" s="44">
        <v>3</v>
      </c>
      <c r="J155" s="45">
        <v>19573</v>
      </c>
      <c r="K155" s="44"/>
    </row>
    <row r="156" spans="1:11" ht="15" x14ac:dyDescent="0.25">
      <c r="A156" s="79"/>
      <c r="B156" s="11"/>
      <c r="C156" s="22" t="s">
        <v>101</v>
      </c>
      <c r="D156" s="43">
        <v>1444</v>
      </c>
      <c r="E156" s="43">
        <v>46</v>
      </c>
      <c r="F156" s="43">
        <v>1490</v>
      </c>
      <c r="G156" s="44">
        <v>10111</v>
      </c>
      <c r="H156" s="44">
        <v>0</v>
      </c>
      <c r="I156" s="44">
        <v>0</v>
      </c>
      <c r="J156" s="45">
        <v>11601</v>
      </c>
      <c r="K156" s="44"/>
    </row>
    <row r="157" spans="1:11" ht="15" x14ac:dyDescent="0.25">
      <c r="A157" s="79"/>
      <c r="B157" s="11"/>
      <c r="C157" s="20" t="s">
        <v>102</v>
      </c>
      <c r="D157" s="43">
        <v>164</v>
      </c>
      <c r="E157" s="43">
        <v>111</v>
      </c>
      <c r="F157" s="43">
        <v>275</v>
      </c>
      <c r="G157" s="44">
        <v>3134</v>
      </c>
      <c r="H157" s="44">
        <v>449</v>
      </c>
      <c r="I157" s="44">
        <v>0</v>
      </c>
      <c r="J157" s="45">
        <v>3858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209</v>
      </c>
      <c r="E159" s="48">
        <f t="shared" si="26"/>
        <v>235</v>
      </c>
      <c r="F159" s="48">
        <f t="shared" si="26"/>
        <v>444</v>
      </c>
      <c r="G159" s="48">
        <f t="shared" si="26"/>
        <v>1192</v>
      </c>
      <c r="H159" s="48">
        <f t="shared" si="26"/>
        <v>38</v>
      </c>
      <c r="I159" s="48">
        <f t="shared" si="26"/>
        <v>2378</v>
      </c>
      <c r="J159" s="48">
        <f>SUM(J160:J164)</f>
        <v>4052</v>
      </c>
      <c r="K159" s="47">
        <f>J159</f>
        <v>4052</v>
      </c>
    </row>
    <row r="160" spans="1:11" ht="15" x14ac:dyDescent="0.25">
      <c r="A160" s="71"/>
      <c r="B160" s="11"/>
      <c r="C160" s="22" t="s">
        <v>137</v>
      </c>
      <c r="D160" s="43">
        <v>21</v>
      </c>
      <c r="E160" s="43">
        <v>26</v>
      </c>
      <c r="F160" s="43">
        <v>47</v>
      </c>
      <c r="G160" s="44">
        <v>1069</v>
      </c>
      <c r="H160" s="44">
        <v>20</v>
      </c>
      <c r="I160" s="44">
        <v>2367</v>
      </c>
      <c r="J160" s="45">
        <v>3503</v>
      </c>
      <c r="K160" s="44">
        <f>J160</f>
        <v>3503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158</v>
      </c>
      <c r="E163" s="43">
        <v>209</v>
      </c>
      <c r="F163" s="43">
        <v>367</v>
      </c>
      <c r="G163" s="44">
        <v>123</v>
      </c>
      <c r="H163" s="44">
        <v>18</v>
      </c>
      <c r="I163" s="44">
        <v>11</v>
      </c>
      <c r="J163" s="45">
        <v>519</v>
      </c>
      <c r="K163" s="44">
        <f t="shared" si="27"/>
        <v>519</v>
      </c>
    </row>
    <row r="164" spans="1:11" ht="15" x14ac:dyDescent="0.25">
      <c r="A164" s="71"/>
      <c r="B164" s="11"/>
      <c r="C164" s="20" t="s">
        <v>36</v>
      </c>
      <c r="D164" s="43">
        <v>30</v>
      </c>
      <c r="E164" s="43">
        <v>0</v>
      </c>
      <c r="F164" s="43">
        <v>30</v>
      </c>
      <c r="G164" s="44">
        <v>0</v>
      </c>
      <c r="H164" s="44">
        <v>0</v>
      </c>
      <c r="I164" s="44">
        <v>0</v>
      </c>
      <c r="J164" s="45">
        <v>30</v>
      </c>
      <c r="K164" s="44">
        <f t="shared" si="27"/>
        <v>30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1696</v>
      </c>
      <c r="E166" s="48">
        <f t="shared" si="28"/>
        <v>587</v>
      </c>
      <c r="F166" s="48">
        <f t="shared" si="28"/>
        <v>2283</v>
      </c>
      <c r="G166" s="48">
        <f t="shared" si="28"/>
        <v>1210</v>
      </c>
      <c r="H166" s="48">
        <f t="shared" si="28"/>
        <v>1478</v>
      </c>
      <c r="I166" s="48">
        <f t="shared" si="28"/>
        <v>590</v>
      </c>
      <c r="J166" s="48">
        <f>SUM(J167:J174)</f>
        <v>5561</v>
      </c>
      <c r="K166" s="47">
        <f>J166</f>
        <v>5561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51</v>
      </c>
      <c r="H167" s="44">
        <v>126</v>
      </c>
      <c r="I167" s="44">
        <v>0</v>
      </c>
      <c r="J167" s="45">
        <v>177</v>
      </c>
      <c r="K167" s="44">
        <f>J167</f>
        <v>177</v>
      </c>
    </row>
    <row r="168" spans="1:11" ht="15" x14ac:dyDescent="0.25">
      <c r="A168" s="71"/>
      <c r="B168" s="11"/>
      <c r="C168" s="22" t="s">
        <v>142</v>
      </c>
      <c r="D168" s="43">
        <v>143</v>
      </c>
      <c r="E168" s="43">
        <v>3</v>
      </c>
      <c r="F168" s="43">
        <v>146</v>
      </c>
      <c r="G168" s="44">
        <v>93</v>
      </c>
      <c r="H168" s="44">
        <v>68</v>
      </c>
      <c r="I168" s="44">
        <v>0</v>
      </c>
      <c r="J168" s="45">
        <v>307</v>
      </c>
      <c r="K168" s="44">
        <f t="shared" ref="K168:K174" si="29">J168</f>
        <v>307</v>
      </c>
    </row>
    <row r="169" spans="1:11" ht="15" x14ac:dyDescent="0.25">
      <c r="A169" s="71"/>
      <c r="B169" s="11"/>
      <c r="C169" s="22" t="s">
        <v>143</v>
      </c>
      <c r="D169" s="43">
        <v>761</v>
      </c>
      <c r="E169" s="43">
        <v>0</v>
      </c>
      <c r="F169" s="43">
        <v>761</v>
      </c>
      <c r="G169" s="44">
        <v>105</v>
      </c>
      <c r="H169" s="44">
        <v>286</v>
      </c>
      <c r="I169" s="44">
        <v>363</v>
      </c>
      <c r="J169" s="45">
        <v>1515</v>
      </c>
      <c r="K169" s="44">
        <f t="shared" si="29"/>
        <v>1515</v>
      </c>
    </row>
    <row r="170" spans="1:11" ht="15" x14ac:dyDescent="0.25">
      <c r="A170" s="74"/>
      <c r="B170" s="11"/>
      <c r="C170" s="20" t="s">
        <v>144</v>
      </c>
      <c r="D170" s="43">
        <v>155</v>
      </c>
      <c r="E170" s="43">
        <v>345</v>
      </c>
      <c r="F170" s="43">
        <v>500</v>
      </c>
      <c r="G170" s="44">
        <v>245</v>
      </c>
      <c r="H170" s="44">
        <v>528</v>
      </c>
      <c r="I170" s="44">
        <v>89</v>
      </c>
      <c r="J170" s="45">
        <v>1362</v>
      </c>
      <c r="K170" s="44">
        <f t="shared" si="29"/>
        <v>1362</v>
      </c>
    </row>
    <row r="171" spans="1:11" ht="15" x14ac:dyDescent="0.25">
      <c r="A171" s="71"/>
      <c r="B171" s="11"/>
      <c r="C171" s="20" t="s">
        <v>145</v>
      </c>
      <c r="D171" s="43">
        <v>208</v>
      </c>
      <c r="E171" s="43">
        <v>0</v>
      </c>
      <c r="F171" s="43">
        <v>208</v>
      </c>
      <c r="G171" s="44">
        <v>25</v>
      </c>
      <c r="H171" s="44">
        <v>290</v>
      </c>
      <c r="I171" s="44">
        <v>0</v>
      </c>
      <c r="J171" s="45">
        <v>523</v>
      </c>
      <c r="K171" s="44">
        <f t="shared" si="29"/>
        <v>523</v>
      </c>
    </row>
    <row r="172" spans="1:11" ht="15" x14ac:dyDescent="0.25">
      <c r="A172" s="71"/>
      <c r="B172" s="11"/>
      <c r="C172" s="20" t="s">
        <v>146</v>
      </c>
      <c r="D172" s="43">
        <v>195</v>
      </c>
      <c r="E172" s="43">
        <v>60</v>
      </c>
      <c r="F172" s="43">
        <v>255</v>
      </c>
      <c r="G172" s="44">
        <v>391</v>
      </c>
      <c r="H172" s="44">
        <v>132</v>
      </c>
      <c r="I172" s="44">
        <v>57</v>
      </c>
      <c r="J172" s="45">
        <v>835</v>
      </c>
      <c r="K172" s="44">
        <f t="shared" si="29"/>
        <v>835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234</v>
      </c>
      <c r="E174" s="43">
        <v>179</v>
      </c>
      <c r="F174" s="43">
        <v>413</v>
      </c>
      <c r="G174" s="44">
        <v>300</v>
      </c>
      <c r="H174" s="44">
        <v>48</v>
      </c>
      <c r="I174" s="44">
        <v>81</v>
      </c>
      <c r="J174" s="45">
        <v>842</v>
      </c>
      <c r="K174" s="44">
        <f t="shared" si="29"/>
        <v>842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2243</v>
      </c>
      <c r="E176" s="200">
        <v>4521</v>
      </c>
      <c r="F176" s="200">
        <v>3451</v>
      </c>
      <c r="G176" s="201">
        <v>7834</v>
      </c>
      <c r="H176" s="201">
        <v>3664</v>
      </c>
      <c r="I176" s="201">
        <v>53</v>
      </c>
      <c r="J176" s="202">
        <v>11460</v>
      </c>
      <c r="K176" s="201">
        <f>J176-J195</f>
        <v>7918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57</v>
      </c>
      <c r="E178" s="48">
        <f t="shared" si="30"/>
        <v>234</v>
      </c>
      <c r="F178" s="48">
        <f t="shared" si="30"/>
        <v>291</v>
      </c>
      <c r="G178" s="48">
        <f t="shared" si="30"/>
        <v>2314</v>
      </c>
      <c r="H178" s="48">
        <f t="shared" si="30"/>
        <v>2059</v>
      </c>
      <c r="I178" s="48">
        <f t="shared" si="30"/>
        <v>0</v>
      </c>
      <c r="J178" s="48">
        <f>SUM(J179:J184)</f>
        <v>4664</v>
      </c>
      <c r="K178" s="47">
        <f>J178</f>
        <v>4664</v>
      </c>
    </row>
    <row r="179" spans="1:11" ht="15" x14ac:dyDescent="0.25">
      <c r="A179" s="79"/>
      <c r="B179" s="11"/>
      <c r="C179" s="20" t="s">
        <v>152</v>
      </c>
      <c r="D179" s="43">
        <v>57</v>
      </c>
      <c r="E179" s="43">
        <v>0</v>
      </c>
      <c r="F179" s="43">
        <v>57</v>
      </c>
      <c r="G179" s="44">
        <v>2314</v>
      </c>
      <c r="H179" s="44">
        <v>122</v>
      </c>
      <c r="I179" s="44">
        <v>0</v>
      </c>
      <c r="J179" s="45">
        <v>2493</v>
      </c>
      <c r="K179" s="44">
        <f>J179</f>
        <v>2493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59</v>
      </c>
      <c r="I180" s="44">
        <v>0</v>
      </c>
      <c r="J180" s="45">
        <v>59</v>
      </c>
      <c r="K180" s="44">
        <f t="shared" ref="K180:K184" si="31">J180</f>
        <v>59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129</v>
      </c>
      <c r="I181" s="44">
        <v>0</v>
      </c>
      <c r="J181" s="45">
        <v>129</v>
      </c>
      <c r="K181" s="44">
        <f t="shared" si="31"/>
        <v>129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1749</v>
      </c>
      <c r="I182" s="44">
        <v>0</v>
      </c>
      <c r="J182" s="45">
        <v>1749</v>
      </c>
      <c r="K182" s="44">
        <f t="shared" si="31"/>
        <v>1749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f t="shared" si="31"/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329</v>
      </c>
      <c r="E186" s="48">
        <f t="shared" si="32"/>
        <v>504</v>
      </c>
      <c r="F186" s="48">
        <f t="shared" si="32"/>
        <v>833</v>
      </c>
      <c r="G186" s="48">
        <f t="shared" si="32"/>
        <v>3342</v>
      </c>
      <c r="H186" s="48">
        <f t="shared" si="32"/>
        <v>71</v>
      </c>
      <c r="I186" s="48">
        <f t="shared" si="32"/>
        <v>32</v>
      </c>
      <c r="J186" s="48">
        <f>SUM(J187:J193)</f>
        <v>4278</v>
      </c>
      <c r="K186" s="47">
        <f>J186</f>
        <v>4278</v>
      </c>
    </row>
    <row r="187" spans="1:11" ht="15" x14ac:dyDescent="0.25">
      <c r="A187" s="83"/>
      <c r="B187" s="11"/>
      <c r="C187" s="22" t="s">
        <v>158</v>
      </c>
      <c r="D187" s="43">
        <v>315</v>
      </c>
      <c r="E187" s="43">
        <v>348</v>
      </c>
      <c r="F187" s="43">
        <v>663</v>
      </c>
      <c r="G187" s="44">
        <v>1899</v>
      </c>
      <c r="H187" s="44">
        <v>65</v>
      </c>
      <c r="I187" s="44">
        <v>31</v>
      </c>
      <c r="J187" s="45">
        <v>2658</v>
      </c>
      <c r="K187" s="44">
        <f>J187</f>
        <v>2658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37</v>
      </c>
      <c r="F188" s="43">
        <v>37</v>
      </c>
      <c r="G188" s="44">
        <v>1059</v>
      </c>
      <c r="H188" s="44">
        <v>0</v>
      </c>
      <c r="I188" s="44">
        <v>0</v>
      </c>
      <c r="J188" s="45">
        <v>1096</v>
      </c>
      <c r="K188" s="44">
        <f t="shared" ref="K188:K193" si="33">J188</f>
        <v>1096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0</v>
      </c>
      <c r="F189" s="43">
        <v>0</v>
      </c>
      <c r="G189" s="44">
        <v>0</v>
      </c>
      <c r="H189" s="44">
        <v>0</v>
      </c>
      <c r="I189" s="44">
        <v>0</v>
      </c>
      <c r="J189" s="45">
        <v>0</v>
      </c>
      <c r="K189" s="44">
        <f t="shared" si="33"/>
        <v>0</v>
      </c>
    </row>
    <row r="190" spans="1:11" ht="15" x14ac:dyDescent="0.25">
      <c r="A190" s="79"/>
      <c r="B190" s="11"/>
      <c r="C190" s="20" t="s">
        <v>304</v>
      </c>
      <c r="D190" s="43">
        <v>14</v>
      </c>
      <c r="E190" s="43">
        <v>13</v>
      </c>
      <c r="F190" s="43">
        <v>27</v>
      </c>
      <c r="G190" s="44">
        <v>67</v>
      </c>
      <c r="H190" s="44">
        <v>0</v>
      </c>
      <c r="I190" s="44">
        <v>0</v>
      </c>
      <c r="J190" s="45">
        <v>94</v>
      </c>
      <c r="K190" s="44">
        <f t="shared" si="33"/>
        <v>94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101</v>
      </c>
      <c r="F192" s="43">
        <v>101</v>
      </c>
      <c r="G192" s="44">
        <v>301</v>
      </c>
      <c r="H192" s="44">
        <v>6</v>
      </c>
      <c r="I192" s="44">
        <v>1</v>
      </c>
      <c r="J192" s="45">
        <v>409</v>
      </c>
      <c r="K192" s="44">
        <f t="shared" si="33"/>
        <v>409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5</v>
      </c>
      <c r="F193" s="43">
        <v>5</v>
      </c>
      <c r="G193" s="44">
        <v>16</v>
      </c>
      <c r="H193" s="44">
        <v>0</v>
      </c>
      <c r="I193" s="44">
        <v>0</v>
      </c>
      <c r="J193" s="45">
        <v>21</v>
      </c>
      <c r="K193" s="44">
        <f t="shared" si="33"/>
        <v>21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47</v>
      </c>
      <c r="E195" s="46">
        <f t="shared" si="34"/>
        <v>3546</v>
      </c>
      <c r="F195" s="46">
        <f t="shared" si="34"/>
        <v>280</v>
      </c>
      <c r="G195" s="47">
        <f t="shared" si="34"/>
        <v>1849</v>
      </c>
      <c r="H195" s="47">
        <f t="shared" si="34"/>
        <v>1392</v>
      </c>
      <c r="I195" s="47">
        <f t="shared" si="34"/>
        <v>21</v>
      </c>
      <c r="J195" s="48">
        <f>SUM(J196:J199)</f>
        <v>3542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13</v>
      </c>
      <c r="E196" s="43">
        <v>3300</v>
      </c>
      <c r="F196" s="43">
        <v>0</v>
      </c>
      <c r="G196" s="44">
        <v>1728</v>
      </c>
      <c r="H196" s="44">
        <v>77</v>
      </c>
      <c r="I196" s="44">
        <v>21</v>
      </c>
      <c r="J196" s="45">
        <v>1826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26</v>
      </c>
      <c r="E197" s="43">
        <v>181</v>
      </c>
      <c r="F197" s="43">
        <v>207</v>
      </c>
      <c r="G197" s="44">
        <v>0</v>
      </c>
      <c r="H197" s="44">
        <v>1315</v>
      </c>
      <c r="I197" s="44">
        <v>0</v>
      </c>
      <c r="J197" s="45">
        <v>1522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8</v>
      </c>
      <c r="E198" s="43">
        <v>65</v>
      </c>
      <c r="F198" s="43">
        <v>73</v>
      </c>
      <c r="G198" s="44">
        <v>121</v>
      </c>
      <c r="H198" s="44">
        <v>0</v>
      </c>
      <c r="I198" s="44">
        <v>0</v>
      </c>
      <c r="J198" s="45">
        <v>194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374</v>
      </c>
      <c r="D203" s="54">
        <f t="shared" ref="D203:I203" si="35">SUM(D204:D205)</f>
        <v>1810</v>
      </c>
      <c r="E203" s="54">
        <f t="shared" si="35"/>
        <v>237</v>
      </c>
      <c r="F203" s="54">
        <f t="shared" si="35"/>
        <v>2047</v>
      </c>
      <c r="G203" s="55">
        <f t="shared" si="35"/>
        <v>329</v>
      </c>
      <c r="H203" s="55">
        <f t="shared" si="35"/>
        <v>142</v>
      </c>
      <c r="I203" s="55">
        <f t="shared" si="35"/>
        <v>0</v>
      </c>
      <c r="J203" s="56">
        <f>SUM(J204:J205)</f>
        <v>2518</v>
      </c>
      <c r="K203" s="55">
        <f>J203</f>
        <v>2518</v>
      </c>
    </row>
    <row r="204" spans="1:11" ht="15" x14ac:dyDescent="0.25">
      <c r="B204" s="37"/>
      <c r="C204" s="22" t="s">
        <v>164</v>
      </c>
      <c r="D204" s="43">
        <v>0</v>
      </c>
      <c r="E204" s="43">
        <v>0</v>
      </c>
      <c r="F204" s="43">
        <v>0</v>
      </c>
      <c r="G204" s="44">
        <v>0</v>
      </c>
      <c r="H204" s="44">
        <v>0</v>
      </c>
      <c r="I204" s="44">
        <v>0</v>
      </c>
      <c r="J204" s="45">
        <v>0</v>
      </c>
      <c r="K204" s="44">
        <f>J204</f>
        <v>0</v>
      </c>
    </row>
    <row r="205" spans="1:11" ht="15" x14ac:dyDescent="0.25">
      <c r="B205" s="37"/>
      <c r="C205" s="22" t="s">
        <v>97</v>
      </c>
      <c r="D205" s="43">
        <v>1810</v>
      </c>
      <c r="E205" s="43">
        <v>237</v>
      </c>
      <c r="F205" s="43">
        <v>2047</v>
      </c>
      <c r="G205" s="44">
        <v>329</v>
      </c>
      <c r="H205" s="44">
        <v>142</v>
      </c>
      <c r="I205" s="44">
        <v>0</v>
      </c>
      <c r="J205" s="45">
        <v>2518</v>
      </c>
      <c r="K205" s="44">
        <f>J205</f>
        <v>2518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103" priority="18" stopIfTrue="1" operator="notEqual">
      <formula>SUM(D14:D20)</formula>
    </cfRule>
  </conditionalFormatting>
  <conditionalFormatting sqref="D22:K22">
    <cfRule type="cellIs" dxfId="102" priority="14" stopIfTrue="1" operator="notEqual">
      <formula>D23+D24+#REF!+D26</formula>
    </cfRule>
  </conditionalFormatting>
  <conditionalFormatting sqref="D36:K36">
    <cfRule type="cellIs" dxfId="101" priority="17" stopIfTrue="1" operator="notEqual">
      <formula>D37+D38+D39+D40+D42+D41</formula>
    </cfRule>
  </conditionalFormatting>
  <conditionalFormatting sqref="D48:K48">
    <cfRule type="cellIs" dxfId="100" priority="3" stopIfTrue="1" operator="notEqual">
      <formula>D49+D50</formula>
    </cfRule>
  </conditionalFormatting>
  <conditionalFormatting sqref="D52:K52">
    <cfRule type="cellIs" dxfId="99" priority="4" stopIfTrue="1" operator="notEqual">
      <formula>D53+D54+D55</formula>
    </cfRule>
  </conditionalFormatting>
  <conditionalFormatting sqref="D57:K57">
    <cfRule type="cellIs" dxfId="98" priority="11" stopIfTrue="1" operator="notEqual">
      <formula>D58+D60+D61+D63+D64+D65+D62+D66+D67+D68+D69+D70+D71+D72+D73+D76+D77</formula>
    </cfRule>
  </conditionalFormatting>
  <conditionalFormatting sqref="D79:K79">
    <cfRule type="cellIs" dxfId="97" priority="6" stopIfTrue="1" operator="notEqual">
      <formula>D80+D81+D82+D83+D84+D85+D86+D87+D88+D89</formula>
    </cfRule>
  </conditionalFormatting>
  <conditionalFormatting sqref="D98:K98">
    <cfRule type="cellIs" dxfId="96" priority="7" stopIfTrue="1" operator="notEqual">
      <formula>D99+D100+D101+D102+D103+D104+D105+D106+D107+D108</formula>
    </cfRule>
  </conditionalFormatting>
  <conditionalFormatting sqref="D110:K110">
    <cfRule type="cellIs" dxfId="95" priority="8" stopIfTrue="1" operator="notEqual">
      <formula>D111+D112+D113+D114+D115+D116</formula>
    </cfRule>
  </conditionalFormatting>
  <conditionalFormatting sqref="D136:K136">
    <cfRule type="cellIs" dxfId="94" priority="12" stopIfTrue="1" operator="notEqual">
      <formula>#REF!+#REF!</formula>
    </cfRule>
  </conditionalFormatting>
  <conditionalFormatting sqref="D138:K138">
    <cfRule type="cellIs" dxfId="93" priority="13" stopIfTrue="1" operator="notEqual">
      <formula>D140+D139+D141+#REF!</formula>
    </cfRule>
  </conditionalFormatting>
  <conditionalFormatting sqref="D152:K152">
    <cfRule type="cellIs" dxfId="92" priority="2" stopIfTrue="1" operator="notEqual">
      <formula>D153+D154+D155+D156+D157</formula>
    </cfRule>
  </conditionalFormatting>
  <conditionalFormatting sqref="D159:K159">
    <cfRule type="cellIs" dxfId="91" priority="1" stopIfTrue="1" operator="notEqual">
      <formula>D160+D163+D164</formula>
    </cfRule>
  </conditionalFormatting>
  <conditionalFormatting sqref="D166:K166">
    <cfRule type="cellIs" dxfId="90" priority="5" stopIfTrue="1" operator="notEqual">
      <formula>SUM(D167:D174)</formula>
    </cfRule>
  </conditionalFormatting>
  <conditionalFormatting sqref="D178:K178">
    <cfRule type="cellIs" dxfId="89" priority="9" stopIfTrue="1" operator="notEqual">
      <formula>SUM(D179:D184)</formula>
    </cfRule>
  </conditionalFormatting>
  <conditionalFormatting sqref="D195:K195">
    <cfRule type="cellIs" dxfId="88" priority="16" stopIfTrue="1" operator="notEqual">
      <formula>D196+#REF!+D197+D198+D199</formula>
    </cfRule>
  </conditionalFormatting>
  <conditionalFormatting sqref="D203:K203">
    <cfRule type="cellIs" dxfId="87" priority="19" stopIfTrue="1" operator="notEqual">
      <formula>#REF!+D204+D205</formula>
    </cfRule>
  </conditionalFormatting>
  <conditionalFormatting sqref="D204:K206">
    <cfRule type="cellIs" dxfId="86" priority="20" stopIfTrue="1" operator="notEqual">
      <formula>#REF!+#REF!+#REF!+#REF!</formula>
    </cfRule>
  </conditionalFormatting>
  <conditionalFormatting sqref="D28:L28">
    <cfRule type="cellIs" dxfId="85" priority="10" stopIfTrue="1" operator="notEqual">
      <formula>D30+D31+D32+D33+D34</formula>
    </cfRule>
  </conditionalFormatting>
  <conditionalFormatting sqref="K23">
    <cfRule type="cellIs" dxfId="84" priority="127" stopIfTrue="1" operator="notEqual">
      <formula>K24+K26+#REF!+K27</formula>
    </cfRule>
  </conditionalFormatting>
  <conditionalFormatting sqref="K24:K25">
    <cfRule type="cellIs" dxfId="83" priority="126" stopIfTrue="1" operator="notEqual">
      <formula>K26+K27+#REF!+K28</formula>
    </cfRule>
  </conditionalFormatting>
  <conditionalFormatting sqref="K26">
    <cfRule type="cellIs" dxfId="82" priority="125" stopIfTrue="1" operator="notEqual">
      <formula>K27+K28+#REF!+K29</formula>
    </cfRule>
  </conditionalFormatting>
  <hyperlinks>
    <hyperlink ref="K5" location="Índice!A1" display="índice" xr:uid="{00000000-0004-0000-16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406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4821</v>
      </c>
      <c r="E11" s="58">
        <f t="shared" si="0"/>
        <v>5041</v>
      </c>
      <c r="F11" s="58">
        <f t="shared" ref="F11:H11" si="1">SUM(F12:F14)</f>
        <v>9862</v>
      </c>
      <c r="G11" s="59">
        <f t="shared" si="1"/>
        <v>36333</v>
      </c>
      <c r="H11" s="59">
        <f t="shared" si="1"/>
        <v>23922</v>
      </c>
      <c r="I11" s="59">
        <f>SUM(I12:I14)</f>
        <v>1153</v>
      </c>
      <c r="J11" s="59">
        <f>SUM(F11:I11)</f>
        <v>71270</v>
      </c>
      <c r="K11" s="59">
        <f t="shared" ref="K11:K44" si="2">J11</f>
        <v>71270</v>
      </c>
      <c r="L11" s="98"/>
    </row>
    <row r="12" spans="1:12" ht="15" x14ac:dyDescent="0.25">
      <c r="A12" s="116"/>
      <c r="B12" s="107"/>
      <c r="C12" s="117" t="s">
        <v>168</v>
      </c>
      <c r="D12" s="45">
        <v>4387</v>
      </c>
      <c r="E12" s="43">
        <v>2805</v>
      </c>
      <c r="F12" s="43">
        <v>7192</v>
      </c>
      <c r="G12" s="44">
        <v>32656</v>
      </c>
      <c r="H12" s="44">
        <v>22356</v>
      </c>
      <c r="I12" s="44">
        <v>1033</v>
      </c>
      <c r="J12" s="44">
        <v>63237</v>
      </c>
      <c r="K12" s="44">
        <f t="shared" si="2"/>
        <v>63237</v>
      </c>
      <c r="L12" s="98"/>
    </row>
    <row r="13" spans="1:12" ht="15" x14ac:dyDescent="0.25">
      <c r="A13" s="118"/>
      <c r="B13" s="107"/>
      <c r="C13" s="117" t="s">
        <v>169</v>
      </c>
      <c r="D13" s="45">
        <v>222</v>
      </c>
      <c r="E13" s="43">
        <v>0</v>
      </c>
      <c r="F13" s="43">
        <v>222</v>
      </c>
      <c r="G13" s="44">
        <v>328</v>
      </c>
      <c r="H13" s="44">
        <v>164</v>
      </c>
      <c r="I13" s="44">
        <v>92</v>
      </c>
      <c r="J13" s="44">
        <v>806</v>
      </c>
      <c r="K13" s="44">
        <f t="shared" si="2"/>
        <v>806</v>
      </c>
      <c r="L13" s="98"/>
    </row>
    <row r="14" spans="1:12" ht="15" x14ac:dyDescent="0.25">
      <c r="A14" s="118"/>
      <c r="B14" s="107"/>
      <c r="C14" s="117" t="s">
        <v>170</v>
      </c>
      <c r="D14" s="45">
        <v>212</v>
      </c>
      <c r="E14" s="43">
        <v>2236</v>
      </c>
      <c r="F14" s="43">
        <v>2448</v>
      </c>
      <c r="G14" s="44">
        <v>3349</v>
      </c>
      <c r="H14" s="44">
        <v>1402</v>
      </c>
      <c r="I14" s="44">
        <v>28</v>
      </c>
      <c r="J14" s="44">
        <v>7227</v>
      </c>
      <c r="K14" s="44">
        <f t="shared" si="2"/>
        <v>7227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20115</v>
      </c>
      <c r="E16" s="58">
        <f t="shared" si="3"/>
        <v>6432</v>
      </c>
      <c r="F16" s="58">
        <f t="shared" si="3"/>
        <v>26547</v>
      </c>
      <c r="G16" s="59">
        <f t="shared" si="3"/>
        <v>91906</v>
      </c>
      <c r="H16" s="59">
        <f t="shared" si="3"/>
        <v>26889</v>
      </c>
      <c r="I16" s="59">
        <f>+I17+I20</f>
        <v>2752</v>
      </c>
      <c r="J16" s="59">
        <f t="shared" ref="J16" si="4">SUM(F16:I16)</f>
        <v>148094</v>
      </c>
      <c r="K16" s="59">
        <f t="shared" si="2"/>
        <v>148094</v>
      </c>
      <c r="L16" s="98"/>
    </row>
    <row r="17" spans="1:12" ht="14.25" x14ac:dyDescent="0.2">
      <c r="A17" s="120"/>
      <c r="B17" s="109"/>
      <c r="C17" s="121" t="s">
        <v>172</v>
      </c>
      <c r="D17" s="45">
        <v>15418</v>
      </c>
      <c r="E17" s="43">
        <v>5417</v>
      </c>
      <c r="F17" s="43">
        <v>20835</v>
      </c>
      <c r="G17" s="44">
        <v>71584</v>
      </c>
      <c r="H17" s="44">
        <v>20423</v>
      </c>
      <c r="I17" s="44">
        <v>2181</v>
      </c>
      <c r="J17" s="44">
        <v>115023</v>
      </c>
      <c r="K17" s="44">
        <f t="shared" si="2"/>
        <v>115023</v>
      </c>
      <c r="L17" s="98"/>
    </row>
    <row r="18" spans="1:12" ht="15" x14ac:dyDescent="0.25">
      <c r="A18" s="122"/>
      <c r="B18" s="107"/>
      <c r="C18" s="117" t="s">
        <v>173</v>
      </c>
      <c r="D18" s="45">
        <v>127</v>
      </c>
      <c r="E18" s="43">
        <v>14</v>
      </c>
      <c r="F18" s="43">
        <v>141</v>
      </c>
      <c r="G18" s="44">
        <v>74</v>
      </c>
      <c r="H18" s="44">
        <v>4</v>
      </c>
      <c r="I18" s="44">
        <v>28</v>
      </c>
      <c r="J18" s="44">
        <v>247</v>
      </c>
      <c r="K18" s="44">
        <f t="shared" si="2"/>
        <v>247</v>
      </c>
      <c r="L18" s="98"/>
    </row>
    <row r="19" spans="1:12" ht="15" x14ac:dyDescent="0.25">
      <c r="A19" s="120"/>
      <c r="B19" s="107"/>
      <c r="C19" s="117" t="s">
        <v>174</v>
      </c>
      <c r="D19" s="45">
        <v>15291</v>
      </c>
      <c r="E19" s="43">
        <v>5403</v>
      </c>
      <c r="F19" s="43">
        <v>20694</v>
      </c>
      <c r="G19" s="44">
        <v>71510</v>
      </c>
      <c r="H19" s="44">
        <v>20419</v>
      </c>
      <c r="I19" s="44">
        <v>2153</v>
      </c>
      <c r="J19" s="44">
        <v>114776</v>
      </c>
      <c r="K19" s="44">
        <f t="shared" si="2"/>
        <v>114776</v>
      </c>
      <c r="L19" s="98"/>
    </row>
    <row r="20" spans="1:12" ht="14.25" x14ac:dyDescent="0.2">
      <c r="A20" s="120"/>
      <c r="B20" s="109"/>
      <c r="C20" s="121" t="s">
        <v>175</v>
      </c>
      <c r="D20" s="45">
        <v>4697</v>
      </c>
      <c r="E20" s="43">
        <v>1015</v>
      </c>
      <c r="F20" s="43">
        <v>5712</v>
      </c>
      <c r="G20" s="44">
        <v>20322</v>
      </c>
      <c r="H20" s="44">
        <v>6466</v>
      </c>
      <c r="I20" s="44">
        <v>571</v>
      </c>
      <c r="J20" s="44">
        <v>33071</v>
      </c>
      <c r="K20" s="44">
        <f t="shared" si="2"/>
        <v>33071</v>
      </c>
      <c r="L20" s="98"/>
    </row>
    <row r="21" spans="1:12" ht="14.25" x14ac:dyDescent="0.2">
      <c r="A21" s="116"/>
      <c r="B21" s="109"/>
      <c r="C21" s="117" t="s">
        <v>176</v>
      </c>
      <c r="D21" s="45">
        <v>2034</v>
      </c>
      <c r="E21" s="43">
        <v>966</v>
      </c>
      <c r="F21" s="43">
        <v>3000</v>
      </c>
      <c r="G21" s="44">
        <v>16420</v>
      </c>
      <c r="H21" s="44">
        <v>6171</v>
      </c>
      <c r="I21" s="44">
        <v>549</v>
      </c>
      <c r="J21" s="44">
        <v>26140</v>
      </c>
      <c r="K21" s="44">
        <f t="shared" si="2"/>
        <v>26140</v>
      </c>
      <c r="L21" s="98"/>
    </row>
    <row r="22" spans="1:12" ht="14.25" x14ac:dyDescent="0.2">
      <c r="B22" s="109"/>
      <c r="C22" s="108" t="s">
        <v>177</v>
      </c>
      <c r="D22" s="45">
        <v>978</v>
      </c>
      <c r="E22" s="43">
        <v>966</v>
      </c>
      <c r="F22" s="43">
        <v>1944</v>
      </c>
      <c r="G22" s="44">
        <v>16420</v>
      </c>
      <c r="H22" s="44">
        <v>6046</v>
      </c>
      <c r="I22" s="44">
        <v>535</v>
      </c>
      <c r="J22" s="44">
        <v>24945</v>
      </c>
      <c r="K22" s="44">
        <f t="shared" si="2"/>
        <v>24945</v>
      </c>
      <c r="L22" s="98"/>
    </row>
    <row r="23" spans="1:12" ht="14.25" x14ac:dyDescent="0.2">
      <c r="B23" s="109"/>
      <c r="C23" s="108" t="s">
        <v>178</v>
      </c>
      <c r="D23" s="45">
        <v>1056</v>
      </c>
      <c r="E23" s="43">
        <v>0</v>
      </c>
      <c r="F23" s="43">
        <v>1056</v>
      </c>
      <c r="G23" s="44">
        <v>0</v>
      </c>
      <c r="H23" s="44">
        <v>125</v>
      </c>
      <c r="I23" s="44">
        <v>14</v>
      </c>
      <c r="J23" s="44">
        <v>1195</v>
      </c>
      <c r="K23" s="44">
        <f t="shared" si="2"/>
        <v>1195</v>
      </c>
      <c r="L23" s="98"/>
    </row>
    <row r="24" spans="1:12" ht="14.25" x14ac:dyDescent="0.2">
      <c r="A24" s="105"/>
      <c r="B24" s="109"/>
      <c r="C24" s="117" t="s">
        <v>179</v>
      </c>
      <c r="D24" s="45">
        <v>2663</v>
      </c>
      <c r="E24" s="43">
        <v>49</v>
      </c>
      <c r="F24" s="43">
        <v>2712</v>
      </c>
      <c r="G24" s="44">
        <v>3902</v>
      </c>
      <c r="H24" s="44">
        <v>295</v>
      </c>
      <c r="I24" s="44">
        <v>22</v>
      </c>
      <c r="J24" s="44">
        <v>6931</v>
      </c>
      <c r="K24" s="44">
        <f t="shared" si="2"/>
        <v>6931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47</v>
      </c>
      <c r="E26" s="58">
        <v>198</v>
      </c>
      <c r="F26" s="58">
        <v>245</v>
      </c>
      <c r="G26" s="59">
        <v>348</v>
      </c>
      <c r="H26" s="59">
        <v>42</v>
      </c>
      <c r="I26" s="59">
        <v>24</v>
      </c>
      <c r="J26" s="59">
        <v>659</v>
      </c>
      <c r="K26" s="59">
        <f t="shared" si="2"/>
        <v>659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6017</v>
      </c>
      <c r="E28" s="58">
        <v>630</v>
      </c>
      <c r="F28" s="58">
        <v>6647</v>
      </c>
      <c r="G28" s="59">
        <v>3836</v>
      </c>
      <c r="H28" s="59">
        <v>1902</v>
      </c>
      <c r="I28" s="59">
        <v>5219</v>
      </c>
      <c r="J28" s="59">
        <v>17604</v>
      </c>
      <c r="K28" s="59">
        <f t="shared" si="2"/>
        <v>17604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5257</v>
      </c>
      <c r="E30" s="46">
        <f t="shared" si="5"/>
        <v>21</v>
      </c>
      <c r="F30" s="46">
        <f t="shared" si="5"/>
        <v>5278</v>
      </c>
      <c r="G30" s="47">
        <f t="shared" si="5"/>
        <v>1848</v>
      </c>
      <c r="H30" s="47">
        <f t="shared" si="5"/>
        <v>1816</v>
      </c>
      <c r="I30" s="47">
        <f t="shared" si="5"/>
        <v>0</v>
      </c>
      <c r="J30" s="47">
        <f>SUM(J32:J36)</f>
        <v>8942</v>
      </c>
      <c r="K30" s="47">
        <f t="shared" si="2"/>
        <v>8942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1003</v>
      </c>
      <c r="E32" s="43">
        <v>7</v>
      </c>
      <c r="F32" s="43">
        <v>1010</v>
      </c>
      <c r="G32" s="44">
        <v>85</v>
      </c>
      <c r="H32" s="44">
        <v>3</v>
      </c>
      <c r="I32" s="44">
        <v>0</v>
      </c>
      <c r="J32" s="44">
        <v>1098</v>
      </c>
      <c r="K32" s="44">
        <f t="shared" si="2"/>
        <v>1098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667</v>
      </c>
      <c r="H33" s="44">
        <v>10</v>
      </c>
      <c r="I33" s="44">
        <v>0</v>
      </c>
      <c r="J33" s="44">
        <v>677</v>
      </c>
      <c r="K33" s="44">
        <f t="shared" si="2"/>
        <v>677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312</v>
      </c>
      <c r="H34" s="44">
        <v>701</v>
      </c>
      <c r="I34" s="44">
        <v>0</v>
      </c>
      <c r="J34" s="44">
        <v>1013</v>
      </c>
      <c r="K34" s="44">
        <f t="shared" si="2"/>
        <v>1013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4</v>
      </c>
      <c r="H35" s="44">
        <v>0</v>
      </c>
      <c r="I35" s="44">
        <v>0</v>
      </c>
      <c r="J35" s="44">
        <v>4</v>
      </c>
      <c r="K35" s="44">
        <f t="shared" si="2"/>
        <v>4</v>
      </c>
      <c r="L35" s="98"/>
    </row>
    <row r="36" spans="1:12" ht="15" x14ac:dyDescent="0.25">
      <c r="A36" s="118"/>
      <c r="B36" s="107"/>
      <c r="C36" s="121" t="s">
        <v>187</v>
      </c>
      <c r="D36" s="45">
        <v>4254</v>
      </c>
      <c r="E36" s="43">
        <v>14</v>
      </c>
      <c r="F36" s="43">
        <v>4268</v>
      </c>
      <c r="G36" s="44">
        <v>780</v>
      </c>
      <c r="H36" s="44">
        <v>1102</v>
      </c>
      <c r="I36" s="44">
        <v>0</v>
      </c>
      <c r="J36" s="44">
        <v>6150</v>
      </c>
      <c r="K36" s="44">
        <f t="shared" si="2"/>
        <v>6150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760</v>
      </c>
      <c r="E38" s="46">
        <f t="shared" si="6"/>
        <v>609</v>
      </c>
      <c r="F38" s="46">
        <f t="shared" si="6"/>
        <v>1369</v>
      </c>
      <c r="G38" s="47">
        <f t="shared" si="6"/>
        <v>1988</v>
      </c>
      <c r="H38" s="47">
        <f t="shared" si="6"/>
        <v>86</v>
      </c>
      <c r="I38" s="47">
        <f t="shared" si="6"/>
        <v>5219</v>
      </c>
      <c r="J38" s="47">
        <f>SUM(J40:J44)</f>
        <v>8662</v>
      </c>
      <c r="K38" s="47">
        <f t="shared" si="2"/>
        <v>8662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96</v>
      </c>
      <c r="E40" s="43">
        <v>0</v>
      </c>
      <c r="F40" s="43">
        <v>96</v>
      </c>
      <c r="G40" s="44">
        <v>0</v>
      </c>
      <c r="H40" s="44">
        <v>1</v>
      </c>
      <c r="I40" s="44">
        <v>0</v>
      </c>
      <c r="J40" s="44">
        <v>97</v>
      </c>
      <c r="K40" s="44">
        <f t="shared" si="2"/>
        <v>97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3</v>
      </c>
      <c r="F41" s="43">
        <v>3</v>
      </c>
      <c r="G41" s="44">
        <v>6</v>
      </c>
      <c r="H41" s="44">
        <v>2</v>
      </c>
      <c r="I41" s="44">
        <v>0</v>
      </c>
      <c r="J41" s="44">
        <v>11</v>
      </c>
      <c r="K41" s="44">
        <f t="shared" si="2"/>
        <v>11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1</v>
      </c>
      <c r="F42" s="43">
        <v>1</v>
      </c>
      <c r="G42" s="44">
        <v>0</v>
      </c>
      <c r="H42" s="44">
        <v>7</v>
      </c>
      <c r="I42" s="44">
        <v>0</v>
      </c>
      <c r="J42" s="44">
        <v>8</v>
      </c>
      <c r="K42" s="44">
        <f t="shared" si="2"/>
        <v>8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3</v>
      </c>
      <c r="H43" s="44">
        <v>0</v>
      </c>
      <c r="I43" s="44">
        <v>0</v>
      </c>
      <c r="J43" s="44">
        <v>3</v>
      </c>
      <c r="K43" s="44">
        <f t="shared" si="2"/>
        <v>3</v>
      </c>
      <c r="L43" s="98"/>
    </row>
    <row r="44" spans="1:12" ht="14.25" x14ac:dyDescent="0.2">
      <c r="B44" s="109"/>
      <c r="C44" s="121" t="s">
        <v>187</v>
      </c>
      <c r="D44" s="45">
        <v>664</v>
      </c>
      <c r="E44" s="43">
        <v>605</v>
      </c>
      <c r="F44" s="43">
        <v>1269</v>
      </c>
      <c r="G44" s="44">
        <v>1979</v>
      </c>
      <c r="H44" s="44">
        <v>76</v>
      </c>
      <c r="I44" s="44">
        <v>5219</v>
      </c>
      <c r="J44" s="44">
        <v>8543</v>
      </c>
      <c r="K44" s="44">
        <f t="shared" si="2"/>
        <v>8543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23300</v>
      </c>
      <c r="E46" s="58">
        <v>348</v>
      </c>
      <c r="F46" s="58">
        <v>23349</v>
      </c>
      <c r="G46" s="59">
        <v>3406</v>
      </c>
      <c r="H46" s="59">
        <v>502</v>
      </c>
      <c r="I46" s="59">
        <v>0</v>
      </c>
      <c r="J46" s="59">
        <v>26177</v>
      </c>
      <c r="K46" s="59">
        <f>K48+K55</f>
        <v>26177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23296</v>
      </c>
      <c r="E48" s="58">
        <f t="shared" si="7"/>
        <v>348</v>
      </c>
      <c r="F48" s="58">
        <f t="shared" si="7"/>
        <v>23345</v>
      </c>
      <c r="G48" s="59">
        <f t="shared" si="7"/>
        <v>3406</v>
      </c>
      <c r="H48" s="59">
        <f t="shared" si="7"/>
        <v>499</v>
      </c>
      <c r="I48" s="59">
        <f t="shared" si="7"/>
        <v>0</v>
      </c>
      <c r="J48" s="59">
        <f>SUM(J49:J53)</f>
        <v>27250</v>
      </c>
      <c r="K48" s="59">
        <f>SUM(K49:K53)</f>
        <v>26170</v>
      </c>
      <c r="L48" s="98"/>
    </row>
    <row r="49" spans="1:12" ht="15" x14ac:dyDescent="0.25">
      <c r="A49" s="105"/>
      <c r="B49" s="107"/>
      <c r="C49" s="117" t="s">
        <v>190</v>
      </c>
      <c r="D49" s="45">
        <v>-389</v>
      </c>
      <c r="E49" s="43">
        <v>0</v>
      </c>
      <c r="F49" s="43">
        <v>-389</v>
      </c>
      <c r="G49" s="44">
        <v>0</v>
      </c>
      <c r="H49" s="44">
        <v>0</v>
      </c>
      <c r="I49" s="44">
        <v>0</v>
      </c>
      <c r="J49" s="44">
        <f>SUM(F49:I49)</f>
        <v>-389</v>
      </c>
      <c r="K49" s="44">
        <v>-389</v>
      </c>
      <c r="L49" s="98"/>
    </row>
    <row r="50" spans="1:12" ht="15" x14ac:dyDescent="0.25">
      <c r="A50" s="131"/>
      <c r="B50" s="107"/>
      <c r="C50" s="117" t="s">
        <v>191</v>
      </c>
      <c r="D50" s="45">
        <v>23677</v>
      </c>
      <c r="E50" s="43">
        <v>301</v>
      </c>
      <c r="F50" s="43">
        <v>23679</v>
      </c>
      <c r="G50" s="44">
        <v>3388</v>
      </c>
      <c r="H50" s="44">
        <v>342</v>
      </c>
      <c r="I50" s="44">
        <v>0</v>
      </c>
      <c r="J50" s="44">
        <f t="shared" ref="J50:J53" si="8">SUM(F50:I50)</f>
        <v>27409</v>
      </c>
      <c r="K50" s="44">
        <v>26329</v>
      </c>
      <c r="L50" s="98"/>
    </row>
    <row r="51" spans="1:12" ht="15" x14ac:dyDescent="0.25">
      <c r="A51" s="105"/>
      <c r="B51" s="107"/>
      <c r="C51" s="117" t="s">
        <v>192</v>
      </c>
      <c r="D51" s="45">
        <v>107</v>
      </c>
      <c r="E51" s="43">
        <v>27</v>
      </c>
      <c r="F51" s="43">
        <v>134</v>
      </c>
      <c r="G51" s="44">
        <v>230</v>
      </c>
      <c r="H51" s="44">
        <v>166</v>
      </c>
      <c r="I51" s="44">
        <v>0</v>
      </c>
      <c r="J51" s="44">
        <f t="shared" si="8"/>
        <v>530</v>
      </c>
      <c r="K51" s="44">
        <v>530</v>
      </c>
      <c r="L51" s="98"/>
    </row>
    <row r="52" spans="1:12" ht="15" x14ac:dyDescent="0.25">
      <c r="A52" s="105"/>
      <c r="B52" s="107"/>
      <c r="C52" s="117" t="s">
        <v>96</v>
      </c>
      <c r="D52" s="45">
        <v>-99</v>
      </c>
      <c r="E52" s="43">
        <v>0</v>
      </c>
      <c r="F52" s="43">
        <v>-99</v>
      </c>
      <c r="G52" s="44">
        <v>-212</v>
      </c>
      <c r="H52" s="44">
        <v>-15</v>
      </c>
      <c r="I52" s="44">
        <v>0</v>
      </c>
      <c r="J52" s="44">
        <f t="shared" si="8"/>
        <v>-326</v>
      </c>
      <c r="K52" s="44">
        <v>-326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20</v>
      </c>
      <c r="F53" s="43">
        <v>20</v>
      </c>
      <c r="G53" s="44">
        <v>0</v>
      </c>
      <c r="H53" s="44">
        <v>6</v>
      </c>
      <c r="I53" s="44">
        <v>0</v>
      </c>
      <c r="J53" s="44">
        <f t="shared" si="8"/>
        <v>26</v>
      </c>
      <c r="K53" s="44">
        <v>26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4</v>
      </c>
      <c r="E55" s="46">
        <v>0</v>
      </c>
      <c r="F55" s="46">
        <v>4</v>
      </c>
      <c r="G55" s="47">
        <v>0</v>
      </c>
      <c r="H55" s="47">
        <v>3</v>
      </c>
      <c r="I55" s="47">
        <v>0</v>
      </c>
      <c r="J55" s="47">
        <v>7</v>
      </c>
      <c r="K55" s="47">
        <f>J55</f>
        <v>7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562</v>
      </c>
      <c r="F57" s="46">
        <v>562</v>
      </c>
      <c r="G57" s="47">
        <v>15</v>
      </c>
      <c r="H57" s="47">
        <v>20</v>
      </c>
      <c r="I57" s="47">
        <v>0</v>
      </c>
      <c r="J57" s="47">
        <v>597</v>
      </c>
      <c r="K57" s="47">
        <f>J57</f>
        <v>597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20200</v>
      </c>
      <c r="E59" s="58">
        <v>2290</v>
      </c>
      <c r="F59" s="58">
        <v>22490</v>
      </c>
      <c r="G59" s="59">
        <v>4876</v>
      </c>
      <c r="H59" s="59">
        <v>565</v>
      </c>
      <c r="I59" s="59">
        <v>199557</v>
      </c>
      <c r="J59" s="59">
        <v>227488</v>
      </c>
      <c r="K59" s="59">
        <f>J59</f>
        <v>227488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193677</v>
      </c>
      <c r="J61" s="47">
        <f>SUM(J62:J66)</f>
        <v>193677</v>
      </c>
      <c r="K61" s="47">
        <f t="shared" ref="K61:K66" si="10">J61</f>
        <v>193677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146025</v>
      </c>
      <c r="J62" s="44">
        <v>146025</v>
      </c>
      <c r="K62" s="44">
        <f t="shared" si="10"/>
        <v>146025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13063</v>
      </c>
      <c r="J63" s="44">
        <v>13063</v>
      </c>
      <c r="K63" s="44">
        <f t="shared" si="10"/>
        <v>13063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30880</v>
      </c>
      <c r="J64" s="44">
        <v>30880</v>
      </c>
      <c r="K64" s="44">
        <f t="shared" si="10"/>
        <v>30880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451</v>
      </c>
      <c r="J65" s="44">
        <v>451</v>
      </c>
      <c r="K65" s="44">
        <f t="shared" si="10"/>
        <v>451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3258</v>
      </c>
      <c r="J66" s="44">
        <v>3258</v>
      </c>
      <c r="K66" s="44">
        <f t="shared" si="10"/>
        <v>3258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17329</v>
      </c>
      <c r="E68" s="46">
        <v>2225</v>
      </c>
      <c r="F68" s="46">
        <v>19554</v>
      </c>
      <c r="G68" s="47">
        <v>476</v>
      </c>
      <c r="H68" s="47">
        <v>295</v>
      </c>
      <c r="I68" s="47">
        <v>22</v>
      </c>
      <c r="J68" s="47">
        <v>20347</v>
      </c>
      <c r="K68" s="47">
        <f>J68</f>
        <v>20347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2871</v>
      </c>
      <c r="E70" s="46">
        <f t="shared" si="11"/>
        <v>65</v>
      </c>
      <c r="F70" s="46">
        <f t="shared" si="11"/>
        <v>2936</v>
      </c>
      <c r="G70" s="47">
        <f t="shared" si="11"/>
        <v>4400</v>
      </c>
      <c r="H70" s="47">
        <f t="shared" si="11"/>
        <v>270</v>
      </c>
      <c r="I70" s="47">
        <f t="shared" si="11"/>
        <v>5858</v>
      </c>
      <c r="J70" s="47">
        <f>SUM(J71:J76)</f>
        <v>13464</v>
      </c>
      <c r="K70" s="47">
        <f t="shared" ref="K70:K76" si="12">J70</f>
        <v>13464</v>
      </c>
      <c r="L70" s="98"/>
    </row>
    <row r="71" spans="1:12" ht="15" x14ac:dyDescent="0.25">
      <c r="A71" s="105"/>
      <c r="B71" s="107"/>
      <c r="C71" s="108" t="s">
        <v>208</v>
      </c>
      <c r="D71" s="45">
        <v>15</v>
      </c>
      <c r="E71" s="43">
        <v>0</v>
      </c>
      <c r="F71" s="43">
        <v>15</v>
      </c>
      <c r="G71" s="44">
        <v>16</v>
      </c>
      <c r="H71" s="44">
        <v>51</v>
      </c>
      <c r="I71" s="44">
        <v>2492</v>
      </c>
      <c r="J71" s="44">
        <v>2574</v>
      </c>
      <c r="K71" s="44">
        <f t="shared" si="12"/>
        <v>2574</v>
      </c>
      <c r="L71" s="98"/>
    </row>
    <row r="72" spans="1:12" ht="15" x14ac:dyDescent="0.25">
      <c r="A72" s="105"/>
      <c r="B72" s="107"/>
      <c r="C72" s="108" t="s">
        <v>209</v>
      </c>
      <c r="D72" s="45">
        <v>93</v>
      </c>
      <c r="E72" s="43">
        <v>0</v>
      </c>
      <c r="F72" s="43">
        <v>93</v>
      </c>
      <c r="G72" s="44">
        <v>0</v>
      </c>
      <c r="H72" s="44">
        <v>0</v>
      </c>
      <c r="I72" s="44">
        <v>0</v>
      </c>
      <c r="J72" s="44">
        <v>93</v>
      </c>
      <c r="K72" s="44">
        <f t="shared" si="12"/>
        <v>93</v>
      </c>
      <c r="L72" s="98"/>
    </row>
    <row r="73" spans="1:12" ht="15" x14ac:dyDescent="0.25">
      <c r="A73" s="116"/>
      <c r="B73" s="107"/>
      <c r="C73" s="108" t="s">
        <v>210</v>
      </c>
      <c r="D73" s="45">
        <v>2704</v>
      </c>
      <c r="E73" s="43">
        <v>65</v>
      </c>
      <c r="F73" s="43">
        <v>2769</v>
      </c>
      <c r="G73" s="44">
        <v>103</v>
      </c>
      <c r="H73" s="44">
        <v>0</v>
      </c>
      <c r="I73" s="44">
        <v>1647</v>
      </c>
      <c r="J73" s="44">
        <v>4519</v>
      </c>
      <c r="K73" s="44">
        <f t="shared" si="12"/>
        <v>4519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1186</v>
      </c>
      <c r="H74" s="44">
        <v>36</v>
      </c>
      <c r="I74" s="44">
        <v>1714</v>
      </c>
      <c r="J74" s="44">
        <v>2936</v>
      </c>
      <c r="K74" s="44">
        <f t="shared" si="12"/>
        <v>2936</v>
      </c>
      <c r="L74" s="98"/>
    </row>
    <row r="75" spans="1:12" ht="15" x14ac:dyDescent="0.25">
      <c r="A75" s="120"/>
      <c r="B75" s="107"/>
      <c r="C75" s="108" t="s">
        <v>212</v>
      </c>
      <c r="D75" s="45">
        <v>49</v>
      </c>
      <c r="E75" s="43">
        <v>0</v>
      </c>
      <c r="F75" s="43">
        <v>49</v>
      </c>
      <c r="G75" s="44">
        <v>22</v>
      </c>
      <c r="H75" s="44">
        <v>2</v>
      </c>
      <c r="I75" s="44">
        <v>0</v>
      </c>
      <c r="J75" s="44">
        <v>73</v>
      </c>
      <c r="K75" s="44">
        <f t="shared" si="12"/>
        <v>73</v>
      </c>
      <c r="L75" s="98"/>
    </row>
    <row r="76" spans="1:12" ht="15" x14ac:dyDescent="0.25">
      <c r="A76" s="118"/>
      <c r="B76" s="107"/>
      <c r="C76" s="108" t="s">
        <v>205</v>
      </c>
      <c r="D76" s="45">
        <v>10</v>
      </c>
      <c r="E76" s="43">
        <v>0</v>
      </c>
      <c r="F76" s="43">
        <v>10</v>
      </c>
      <c r="G76" s="44">
        <v>3073</v>
      </c>
      <c r="H76" s="44">
        <v>181</v>
      </c>
      <c r="I76" s="44">
        <v>5</v>
      </c>
      <c r="J76" s="44">
        <v>3269</v>
      </c>
      <c r="K76" s="44">
        <f t="shared" si="12"/>
        <v>3269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193216</v>
      </c>
      <c r="E78" s="59">
        <f t="shared" si="13"/>
        <v>1493</v>
      </c>
      <c r="F78" s="59">
        <f t="shared" si="13"/>
        <v>187292</v>
      </c>
      <c r="G78" s="59">
        <f t="shared" si="13"/>
        <v>24680</v>
      </c>
      <c r="H78" s="59">
        <f t="shared" si="13"/>
        <v>14860</v>
      </c>
      <c r="I78" s="59">
        <f t="shared" si="13"/>
        <v>5981</v>
      </c>
      <c r="J78" s="59">
        <f>+J80+J82+J91+J98+J106+J84</f>
        <v>232813</v>
      </c>
      <c r="K78" s="59">
        <v>22498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12</v>
      </c>
      <c r="E80" s="58">
        <v>22</v>
      </c>
      <c r="F80" s="58">
        <v>34</v>
      </c>
      <c r="G80" s="59">
        <v>91</v>
      </c>
      <c r="H80" s="59">
        <v>125</v>
      </c>
      <c r="I80" s="59">
        <v>2</v>
      </c>
      <c r="J80" s="59">
        <v>252</v>
      </c>
      <c r="K80" s="59">
        <f>J80</f>
        <v>252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1</v>
      </c>
      <c r="E82" s="58">
        <v>498</v>
      </c>
      <c r="F82" s="58">
        <v>499</v>
      </c>
      <c r="G82" s="59">
        <v>0</v>
      </c>
      <c r="H82" s="59">
        <v>0</v>
      </c>
      <c r="I82" s="59">
        <v>0</v>
      </c>
      <c r="J82" s="59">
        <v>499</v>
      </c>
      <c r="K82" s="59">
        <f>J82</f>
        <v>499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176426</v>
      </c>
      <c r="E84" s="58">
        <f t="shared" si="14"/>
        <v>397</v>
      </c>
      <c r="F84" s="58">
        <f t="shared" ref="F84:H84" si="15">SUM(F85:F89)</f>
        <v>169406</v>
      </c>
      <c r="G84" s="59">
        <f t="shared" si="15"/>
        <v>21786</v>
      </c>
      <c r="H84" s="59">
        <f t="shared" si="15"/>
        <v>12656</v>
      </c>
      <c r="I84" s="59">
        <f>SUM(I85:I89)</f>
        <v>5968</v>
      </c>
      <c r="J84" s="59">
        <f>SUM(J85:J89)</f>
        <v>209816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219</v>
      </c>
      <c r="F85" s="43">
        <v>0</v>
      </c>
      <c r="G85" s="44">
        <v>12737</v>
      </c>
      <c r="H85" s="44">
        <v>995</v>
      </c>
      <c r="I85" s="44">
        <v>1110</v>
      </c>
      <c r="J85" s="44">
        <v>14842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7198</v>
      </c>
      <c r="E86" s="43">
        <v>0</v>
      </c>
      <c r="F86" s="43">
        <v>0</v>
      </c>
      <c r="G86" s="44">
        <v>91</v>
      </c>
      <c r="H86" s="44">
        <v>71</v>
      </c>
      <c r="I86" s="44">
        <v>129</v>
      </c>
      <c r="J86" s="44">
        <v>291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108626</v>
      </c>
      <c r="E87" s="43">
        <v>120</v>
      </c>
      <c r="F87" s="43">
        <v>108746</v>
      </c>
      <c r="G87" s="44">
        <v>0</v>
      </c>
      <c r="H87" s="44">
        <v>11590</v>
      </c>
      <c r="I87" s="44">
        <v>4233</v>
      </c>
      <c r="J87" s="44">
        <v>124569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19933</v>
      </c>
      <c r="E88" s="43">
        <v>56</v>
      </c>
      <c r="F88" s="43">
        <v>19989</v>
      </c>
      <c r="G88" s="44">
        <v>8954</v>
      </c>
      <c r="H88" s="44">
        <v>0</v>
      </c>
      <c r="I88" s="44">
        <v>496</v>
      </c>
      <c r="J88" s="44">
        <v>29439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40669</v>
      </c>
      <c r="E89" s="43">
        <v>2</v>
      </c>
      <c r="F89" s="43">
        <v>40671</v>
      </c>
      <c r="G89" s="44">
        <v>4</v>
      </c>
      <c r="H89" s="44">
        <v>0</v>
      </c>
      <c r="I89" s="44">
        <v>0</v>
      </c>
      <c r="J89" s="44">
        <v>40675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1374</v>
      </c>
      <c r="E91" s="58">
        <f t="shared" si="16"/>
        <v>174</v>
      </c>
      <c r="F91" s="58">
        <f t="shared" si="16"/>
        <v>1548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1548</v>
      </c>
      <c r="K91" s="59">
        <f t="shared" ref="K91:K96" si="17">J91</f>
        <v>1548</v>
      </c>
      <c r="L91" s="98"/>
    </row>
    <row r="92" spans="1:12" ht="15" x14ac:dyDescent="0.25">
      <c r="B92" s="107"/>
      <c r="C92" s="117" t="s">
        <v>214</v>
      </c>
      <c r="D92" s="45">
        <v>280</v>
      </c>
      <c r="E92" s="43">
        <v>0</v>
      </c>
      <c r="F92" s="43">
        <v>280</v>
      </c>
      <c r="G92" s="44">
        <v>0</v>
      </c>
      <c r="H92" s="44">
        <v>0</v>
      </c>
      <c r="I92" s="44">
        <v>0</v>
      </c>
      <c r="J92" s="44">
        <v>280</v>
      </c>
      <c r="K92" s="44">
        <f t="shared" si="17"/>
        <v>280</v>
      </c>
      <c r="L92" s="98"/>
    </row>
    <row r="93" spans="1:12" ht="15" x14ac:dyDescent="0.25">
      <c r="A93" s="105"/>
      <c r="B93" s="107"/>
      <c r="C93" s="121" t="s">
        <v>215</v>
      </c>
      <c r="D93" s="45">
        <v>401</v>
      </c>
      <c r="E93" s="43">
        <v>13</v>
      </c>
      <c r="F93" s="43">
        <v>414</v>
      </c>
      <c r="G93" s="44">
        <v>0</v>
      </c>
      <c r="H93" s="44">
        <v>0</v>
      </c>
      <c r="I93" s="44">
        <v>0</v>
      </c>
      <c r="J93" s="44">
        <v>414</v>
      </c>
      <c r="K93" s="44">
        <f t="shared" si="17"/>
        <v>414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0</v>
      </c>
      <c r="E95" s="43">
        <v>0</v>
      </c>
      <c r="F95" s="43">
        <v>0</v>
      </c>
      <c r="G95" s="44">
        <v>0</v>
      </c>
      <c r="H95" s="44">
        <v>0</v>
      </c>
      <c r="I95" s="44">
        <v>0</v>
      </c>
      <c r="J95" s="44">
        <v>0</v>
      </c>
      <c r="K95" s="44">
        <f t="shared" si="17"/>
        <v>0</v>
      </c>
      <c r="L95" s="98"/>
    </row>
    <row r="96" spans="1:12" ht="15" x14ac:dyDescent="0.25">
      <c r="A96" s="105"/>
      <c r="B96" s="107"/>
      <c r="C96" s="117" t="s">
        <v>217</v>
      </c>
      <c r="D96" s="45">
        <v>693</v>
      </c>
      <c r="E96" s="43">
        <v>161</v>
      </c>
      <c r="F96" s="43">
        <v>854</v>
      </c>
      <c r="G96" s="44">
        <v>0</v>
      </c>
      <c r="H96" s="44">
        <v>0</v>
      </c>
      <c r="I96" s="44">
        <v>0</v>
      </c>
      <c r="J96" s="44">
        <v>854</v>
      </c>
      <c r="K96" s="44">
        <f t="shared" si="17"/>
        <v>854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2550</v>
      </c>
      <c r="E98" s="58">
        <f t="shared" si="18"/>
        <v>402</v>
      </c>
      <c r="F98" s="58">
        <f t="shared" si="18"/>
        <v>2952</v>
      </c>
      <c r="G98" s="59">
        <f t="shared" si="18"/>
        <v>2803</v>
      </c>
      <c r="H98" s="59">
        <f t="shared" si="18"/>
        <v>2079</v>
      </c>
      <c r="I98" s="59">
        <f>SUM(I99:I104)</f>
        <v>11</v>
      </c>
      <c r="J98" s="59">
        <f>SUM(J99:J104)</f>
        <v>7845</v>
      </c>
      <c r="K98" s="59">
        <f t="shared" ref="K98:K104" si="19">J98</f>
        <v>7845</v>
      </c>
      <c r="L98" s="98"/>
    </row>
    <row r="99" spans="1:12" ht="15" x14ac:dyDescent="0.25">
      <c r="A99" s="116"/>
      <c r="B99" s="107"/>
      <c r="C99" s="140" t="s">
        <v>219</v>
      </c>
      <c r="D99" s="45">
        <v>1349</v>
      </c>
      <c r="E99" s="43">
        <v>14</v>
      </c>
      <c r="F99" s="43">
        <v>1363</v>
      </c>
      <c r="G99" s="44">
        <v>537</v>
      </c>
      <c r="H99" s="44">
        <v>0</v>
      </c>
      <c r="I99" s="44">
        <v>0</v>
      </c>
      <c r="J99" s="44">
        <v>1900</v>
      </c>
      <c r="K99" s="44">
        <f t="shared" si="19"/>
        <v>1900</v>
      </c>
      <c r="L99" s="98"/>
    </row>
    <row r="100" spans="1:12" ht="15" x14ac:dyDescent="0.25">
      <c r="A100" s="120"/>
      <c r="B100" s="107"/>
      <c r="C100" s="140" t="s">
        <v>220</v>
      </c>
      <c r="D100" s="45">
        <v>199</v>
      </c>
      <c r="E100" s="43">
        <v>0</v>
      </c>
      <c r="F100" s="43">
        <v>199</v>
      </c>
      <c r="G100" s="44">
        <v>0</v>
      </c>
      <c r="H100" s="44">
        <v>0</v>
      </c>
      <c r="I100" s="44">
        <v>0</v>
      </c>
      <c r="J100" s="44">
        <v>199</v>
      </c>
      <c r="K100" s="44">
        <f t="shared" si="19"/>
        <v>199</v>
      </c>
      <c r="L100" s="98"/>
    </row>
    <row r="101" spans="1:12" ht="15" x14ac:dyDescent="0.25">
      <c r="A101" s="118"/>
      <c r="B101" s="107"/>
      <c r="C101" s="140" t="s">
        <v>221</v>
      </c>
      <c r="D101" s="45">
        <v>84</v>
      </c>
      <c r="E101" s="43">
        <v>0</v>
      </c>
      <c r="F101" s="43">
        <v>84</v>
      </c>
      <c r="G101" s="44">
        <v>62</v>
      </c>
      <c r="H101" s="44">
        <v>0</v>
      </c>
      <c r="I101" s="44">
        <v>0</v>
      </c>
      <c r="J101" s="44">
        <v>146</v>
      </c>
      <c r="K101" s="44">
        <f t="shared" si="19"/>
        <v>146</v>
      </c>
      <c r="L101" s="98"/>
    </row>
    <row r="102" spans="1:12" ht="15" x14ac:dyDescent="0.25">
      <c r="A102" s="122"/>
      <c r="B102" s="107"/>
      <c r="C102" s="140" t="s">
        <v>222</v>
      </c>
      <c r="D102" s="45">
        <v>49</v>
      </c>
      <c r="E102" s="43">
        <v>0</v>
      </c>
      <c r="F102" s="43">
        <v>49</v>
      </c>
      <c r="G102" s="44">
        <v>0</v>
      </c>
      <c r="H102" s="44">
        <v>0</v>
      </c>
      <c r="I102" s="44">
        <v>0</v>
      </c>
      <c r="J102" s="44">
        <v>49</v>
      </c>
      <c r="K102" s="44">
        <f t="shared" si="19"/>
        <v>49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f t="shared" si="19"/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869</v>
      </c>
      <c r="E104" s="43">
        <v>388</v>
      </c>
      <c r="F104" s="43">
        <v>1257</v>
      </c>
      <c r="G104" s="44">
        <v>2204</v>
      </c>
      <c r="H104" s="44">
        <v>2079</v>
      </c>
      <c r="I104" s="44">
        <v>11</v>
      </c>
      <c r="J104" s="44">
        <v>5551</v>
      </c>
      <c r="K104" s="44">
        <f t="shared" si="19"/>
        <v>5551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12853</v>
      </c>
      <c r="E106" s="58">
        <f t="shared" si="20"/>
        <v>0</v>
      </c>
      <c r="F106" s="58">
        <f t="shared" si="20"/>
        <v>12853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12853</v>
      </c>
      <c r="K106" s="59">
        <f t="shared" ref="K106:K111" si="21">J106</f>
        <v>12853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1740</v>
      </c>
      <c r="E107" s="40">
        <v>0</v>
      </c>
      <c r="F107" s="43">
        <v>1740</v>
      </c>
      <c r="G107" s="41">
        <v>0</v>
      </c>
      <c r="H107" s="41">
        <v>0</v>
      </c>
      <c r="I107" s="41">
        <v>0</v>
      </c>
      <c r="J107" s="44">
        <v>1740</v>
      </c>
      <c r="K107" s="44">
        <f t="shared" si="21"/>
        <v>1740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10479</v>
      </c>
      <c r="E109" s="40">
        <v>0</v>
      </c>
      <c r="F109" s="43">
        <v>10479</v>
      </c>
      <c r="G109" s="41">
        <v>0</v>
      </c>
      <c r="H109" s="41">
        <v>0</v>
      </c>
      <c r="I109" s="41">
        <v>0</v>
      </c>
      <c r="J109" s="44">
        <v>10479</v>
      </c>
      <c r="K109" s="44">
        <f t="shared" si="21"/>
        <v>10479</v>
      </c>
      <c r="L109" s="98"/>
    </row>
    <row r="110" spans="1:12" ht="14.25" x14ac:dyDescent="0.2">
      <c r="B110" s="109"/>
      <c r="C110" s="141" t="s">
        <v>324</v>
      </c>
      <c r="D110" s="45">
        <v>0</v>
      </c>
      <c r="E110" s="40">
        <v>0</v>
      </c>
      <c r="F110" s="43">
        <v>0</v>
      </c>
      <c r="G110" s="41">
        <v>0</v>
      </c>
      <c r="H110" s="41">
        <v>0</v>
      </c>
      <c r="I110" s="41">
        <v>0</v>
      </c>
      <c r="J110" s="44">
        <v>0</v>
      </c>
      <c r="K110" s="44">
        <f t="shared" si="21"/>
        <v>0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634</v>
      </c>
      <c r="E111" s="40">
        <v>0</v>
      </c>
      <c r="F111" s="43">
        <v>634</v>
      </c>
      <c r="G111" s="41">
        <v>0</v>
      </c>
      <c r="H111" s="41">
        <v>0</v>
      </c>
      <c r="I111" s="41">
        <v>0</v>
      </c>
      <c r="J111" s="44">
        <v>634</v>
      </c>
      <c r="K111" s="44">
        <f t="shared" si="21"/>
        <v>634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1896</v>
      </c>
      <c r="E113" s="58">
        <v>1491</v>
      </c>
      <c r="F113" s="58">
        <v>3387</v>
      </c>
      <c r="G113" s="59">
        <v>133729</v>
      </c>
      <c r="H113" s="59">
        <v>16664</v>
      </c>
      <c r="I113" s="59">
        <v>3493</v>
      </c>
      <c r="J113" s="59">
        <v>157273</v>
      </c>
      <c r="K113" s="59">
        <f>J113</f>
        <v>157273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1036</v>
      </c>
      <c r="E115" s="46">
        <f t="shared" si="22"/>
        <v>782</v>
      </c>
      <c r="F115" s="46">
        <f t="shared" si="22"/>
        <v>1818</v>
      </c>
      <c r="G115" s="47">
        <f t="shared" si="22"/>
        <v>100522</v>
      </c>
      <c r="H115" s="47">
        <f t="shared" si="22"/>
        <v>15771</v>
      </c>
      <c r="I115" s="47">
        <f>SUM(I116:I119)</f>
        <v>3066</v>
      </c>
      <c r="J115" s="47">
        <f>SUM(J116:J119)</f>
        <v>121177</v>
      </c>
      <c r="K115" s="47">
        <f>J115</f>
        <v>121177</v>
      </c>
      <c r="L115" s="98"/>
    </row>
    <row r="116" spans="1:12" ht="15" x14ac:dyDescent="0.25">
      <c r="B116" s="124"/>
      <c r="C116" s="117" t="s">
        <v>232</v>
      </c>
      <c r="D116" s="45">
        <v>293</v>
      </c>
      <c r="E116" s="43">
        <v>8</v>
      </c>
      <c r="F116" s="43">
        <v>301</v>
      </c>
      <c r="G116" s="44">
        <v>58844</v>
      </c>
      <c r="H116" s="44">
        <v>734</v>
      </c>
      <c r="I116" s="44">
        <v>1341</v>
      </c>
      <c r="J116" s="44">
        <v>61220</v>
      </c>
      <c r="K116" s="44">
        <f>J116</f>
        <v>61220</v>
      </c>
      <c r="L116" s="98"/>
    </row>
    <row r="117" spans="1:12" ht="15" x14ac:dyDescent="0.25">
      <c r="A117" s="105"/>
      <c r="B117" s="124"/>
      <c r="C117" s="117" t="s">
        <v>233</v>
      </c>
      <c r="D117" s="45">
        <v>133</v>
      </c>
      <c r="E117" s="43">
        <v>77</v>
      </c>
      <c r="F117" s="43">
        <v>210</v>
      </c>
      <c r="G117" s="44">
        <v>3109</v>
      </c>
      <c r="H117" s="44">
        <v>5938</v>
      </c>
      <c r="I117" s="44">
        <v>1715</v>
      </c>
      <c r="J117" s="44">
        <v>10972</v>
      </c>
      <c r="K117" s="44">
        <f>J117</f>
        <v>10972</v>
      </c>
      <c r="L117" s="98"/>
    </row>
    <row r="118" spans="1:12" ht="15" x14ac:dyDescent="0.25">
      <c r="A118" s="105"/>
      <c r="B118" s="124"/>
      <c r="C118" s="117" t="s">
        <v>234</v>
      </c>
      <c r="D118" s="45">
        <v>529</v>
      </c>
      <c r="E118" s="43">
        <v>119</v>
      </c>
      <c r="F118" s="43">
        <v>648</v>
      </c>
      <c r="G118" s="44">
        <v>37298</v>
      </c>
      <c r="H118" s="44">
        <v>2399</v>
      </c>
      <c r="I118" s="44">
        <v>10</v>
      </c>
      <c r="J118" s="44">
        <v>40355</v>
      </c>
      <c r="K118" s="44">
        <f>J118</f>
        <v>40355</v>
      </c>
      <c r="L118" s="98"/>
    </row>
    <row r="119" spans="1:12" ht="15" x14ac:dyDescent="0.25">
      <c r="A119" s="131"/>
      <c r="B119" s="124"/>
      <c r="C119" s="117" t="s">
        <v>235</v>
      </c>
      <c r="D119" s="45">
        <v>81</v>
      </c>
      <c r="E119" s="43">
        <v>578</v>
      </c>
      <c r="F119" s="43">
        <v>659</v>
      </c>
      <c r="G119" s="44">
        <v>1271</v>
      </c>
      <c r="H119" s="44">
        <v>6700</v>
      </c>
      <c r="I119" s="44">
        <v>0</v>
      </c>
      <c r="J119" s="44">
        <v>8630</v>
      </c>
      <c r="K119" s="44">
        <f>J119</f>
        <v>8630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860</v>
      </c>
      <c r="E121" s="58">
        <f t="shared" si="23"/>
        <v>709</v>
      </c>
      <c r="F121" s="58">
        <f t="shared" si="23"/>
        <v>1569</v>
      </c>
      <c r="G121" s="59">
        <f t="shared" si="23"/>
        <v>33207</v>
      </c>
      <c r="H121" s="59">
        <f t="shared" si="23"/>
        <v>893</v>
      </c>
      <c r="I121" s="59">
        <f>+I122+I128+I132+I135</f>
        <v>427</v>
      </c>
      <c r="J121" s="59">
        <f>+J122+J128+J132+J135</f>
        <v>36096</v>
      </c>
      <c r="K121" s="59">
        <f t="shared" ref="K121:K136" si="24">J121</f>
        <v>36096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0</v>
      </c>
      <c r="E122" s="43">
        <f t="shared" si="25"/>
        <v>608</v>
      </c>
      <c r="F122" s="43">
        <f t="shared" ref="F122:H122" si="26">SUM(F123:F127)</f>
        <v>608</v>
      </c>
      <c r="G122" s="44">
        <f t="shared" si="26"/>
        <v>19121</v>
      </c>
      <c r="H122" s="44">
        <f t="shared" si="26"/>
        <v>0</v>
      </c>
      <c r="I122" s="44">
        <f>SUM(I123:I127)</f>
        <v>403</v>
      </c>
      <c r="J122" s="44">
        <f>SUM(J123:J127)</f>
        <v>20132</v>
      </c>
      <c r="K122" s="44">
        <f t="shared" si="24"/>
        <v>20132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49</v>
      </c>
      <c r="F123" s="43">
        <v>49</v>
      </c>
      <c r="G123" s="44">
        <v>196</v>
      </c>
      <c r="H123" s="44">
        <v>0</v>
      </c>
      <c r="I123" s="44">
        <v>13</v>
      </c>
      <c r="J123" s="44">
        <v>258</v>
      </c>
      <c r="K123" s="44">
        <f t="shared" si="24"/>
        <v>258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47</v>
      </c>
      <c r="H124" s="44">
        <v>0</v>
      </c>
      <c r="I124" s="44">
        <v>51</v>
      </c>
      <c r="J124" s="44">
        <v>98</v>
      </c>
      <c r="K124" s="44">
        <f t="shared" si="24"/>
        <v>98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559</v>
      </c>
      <c r="F125" s="43">
        <v>559</v>
      </c>
      <c r="G125" s="44">
        <v>12289</v>
      </c>
      <c r="H125" s="44">
        <v>0</v>
      </c>
      <c r="I125" s="44">
        <v>64</v>
      </c>
      <c r="J125" s="44">
        <v>12912</v>
      </c>
      <c r="K125" s="44">
        <f t="shared" si="24"/>
        <v>12912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6526</v>
      </c>
      <c r="H126" s="44">
        <v>0</v>
      </c>
      <c r="I126" s="44">
        <v>274</v>
      </c>
      <c r="J126" s="44">
        <v>6800</v>
      </c>
      <c r="K126" s="44">
        <f t="shared" si="24"/>
        <v>6800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63</v>
      </c>
      <c r="H127" s="44">
        <v>0</v>
      </c>
      <c r="I127" s="44">
        <v>1</v>
      </c>
      <c r="J127" s="44">
        <v>64</v>
      </c>
      <c r="K127" s="44">
        <f t="shared" si="24"/>
        <v>64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798</v>
      </c>
      <c r="E128" s="43">
        <f t="shared" si="27"/>
        <v>101</v>
      </c>
      <c r="F128" s="43">
        <f t="shared" si="27"/>
        <v>899</v>
      </c>
      <c r="G128" s="44">
        <f t="shared" si="27"/>
        <v>5432</v>
      </c>
      <c r="H128" s="44">
        <f t="shared" si="27"/>
        <v>883</v>
      </c>
      <c r="I128" s="44">
        <f>SUM(I129:I131)</f>
        <v>24</v>
      </c>
      <c r="J128" s="44">
        <f>SUM(J129:J131)</f>
        <v>7238</v>
      </c>
      <c r="K128" s="44">
        <f t="shared" si="24"/>
        <v>7238</v>
      </c>
      <c r="L128" s="98"/>
    </row>
    <row r="129" spans="1:12" ht="14.25" x14ac:dyDescent="0.2">
      <c r="A129" s="118"/>
      <c r="B129" s="109"/>
      <c r="C129" s="121" t="s">
        <v>245</v>
      </c>
      <c r="D129" s="45">
        <v>716</v>
      </c>
      <c r="E129" s="43">
        <v>0</v>
      </c>
      <c r="F129" s="43">
        <v>716</v>
      </c>
      <c r="G129" s="44">
        <v>362</v>
      </c>
      <c r="H129" s="44">
        <v>103</v>
      </c>
      <c r="I129" s="44">
        <v>0</v>
      </c>
      <c r="J129" s="44">
        <v>1181</v>
      </c>
      <c r="K129" s="44">
        <f t="shared" si="24"/>
        <v>1181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3076</v>
      </c>
      <c r="H130" s="44">
        <v>569</v>
      </c>
      <c r="I130" s="44">
        <v>16</v>
      </c>
      <c r="J130" s="44">
        <v>3661</v>
      </c>
      <c r="K130" s="44">
        <f t="shared" si="24"/>
        <v>3661</v>
      </c>
      <c r="L130" s="98"/>
    </row>
    <row r="131" spans="1:12" ht="14.25" x14ac:dyDescent="0.2">
      <c r="A131" s="118"/>
      <c r="B131" s="109"/>
      <c r="C131" s="108" t="s">
        <v>243</v>
      </c>
      <c r="D131" s="45">
        <v>82</v>
      </c>
      <c r="E131" s="43">
        <v>101</v>
      </c>
      <c r="F131" s="43">
        <v>183</v>
      </c>
      <c r="G131" s="44">
        <v>1994</v>
      </c>
      <c r="H131" s="44">
        <v>211</v>
      </c>
      <c r="I131" s="44">
        <v>8</v>
      </c>
      <c r="J131" s="44">
        <v>2396</v>
      </c>
      <c r="K131" s="44">
        <f t="shared" si="24"/>
        <v>2396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62</v>
      </c>
      <c r="E132" s="43">
        <f t="shared" si="28"/>
        <v>0</v>
      </c>
      <c r="F132" s="43">
        <f t="shared" si="28"/>
        <v>62</v>
      </c>
      <c r="G132" s="44">
        <f t="shared" si="28"/>
        <v>8647</v>
      </c>
      <c r="H132" s="44">
        <f t="shared" si="28"/>
        <v>10</v>
      </c>
      <c r="I132" s="44">
        <f>SUM(I133:I134)</f>
        <v>0</v>
      </c>
      <c r="J132" s="44">
        <f>SUM(J133:J134)</f>
        <v>8719</v>
      </c>
      <c r="K132" s="44">
        <f t="shared" si="24"/>
        <v>8719</v>
      </c>
      <c r="L132" s="98"/>
    </row>
    <row r="133" spans="1:12" ht="14.25" x14ac:dyDescent="0.2">
      <c r="A133" s="116"/>
      <c r="B133" s="109"/>
      <c r="C133" s="121" t="s">
        <v>248</v>
      </c>
      <c r="D133" s="45">
        <v>23</v>
      </c>
      <c r="E133" s="43">
        <v>0</v>
      </c>
      <c r="F133" s="43">
        <v>23</v>
      </c>
      <c r="G133" s="44">
        <v>7424</v>
      </c>
      <c r="H133" s="44">
        <v>0</v>
      </c>
      <c r="I133" s="44">
        <v>0</v>
      </c>
      <c r="J133" s="44">
        <v>7447</v>
      </c>
      <c r="K133" s="44">
        <f t="shared" si="24"/>
        <v>7447</v>
      </c>
      <c r="L133" s="98"/>
    </row>
    <row r="134" spans="1:12" ht="14.25" x14ac:dyDescent="0.2">
      <c r="B134" s="109"/>
      <c r="C134" s="108" t="s">
        <v>243</v>
      </c>
      <c r="D134" s="45">
        <v>39</v>
      </c>
      <c r="E134" s="43">
        <v>0</v>
      </c>
      <c r="F134" s="43">
        <v>39</v>
      </c>
      <c r="G134" s="44">
        <v>1223</v>
      </c>
      <c r="H134" s="44">
        <v>10</v>
      </c>
      <c r="I134" s="44">
        <v>0</v>
      </c>
      <c r="J134" s="44">
        <v>1272</v>
      </c>
      <c r="K134" s="44">
        <f t="shared" si="24"/>
        <v>1272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7</v>
      </c>
      <c r="H135" s="44">
        <f t="shared" si="29"/>
        <v>0</v>
      </c>
      <c r="I135" s="44">
        <f>+I136</f>
        <v>0</v>
      </c>
      <c r="J135" s="44">
        <f>+J136</f>
        <v>7</v>
      </c>
      <c r="K135" s="44">
        <f t="shared" si="24"/>
        <v>7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7</v>
      </c>
      <c r="H136" s="44">
        <v>0</v>
      </c>
      <c r="I136" s="44">
        <v>0</v>
      </c>
      <c r="J136" s="44">
        <v>7</v>
      </c>
      <c r="K136" s="44">
        <f t="shared" si="24"/>
        <v>7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31237</v>
      </c>
      <c r="E138" s="58">
        <v>11177</v>
      </c>
      <c r="F138" s="58">
        <v>42414</v>
      </c>
      <c r="G138" s="59">
        <v>162125</v>
      </c>
      <c r="H138" s="59">
        <v>50276</v>
      </c>
      <c r="I138" s="59">
        <v>4626</v>
      </c>
      <c r="J138" s="59">
        <v>259441</v>
      </c>
      <c r="K138" s="59">
        <f>J138</f>
        <v>259441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1896</v>
      </c>
      <c r="E140" s="46">
        <v>1491</v>
      </c>
      <c r="F140" s="46">
        <v>3387</v>
      </c>
      <c r="G140" s="47">
        <v>133729</v>
      </c>
      <c r="H140" s="47">
        <v>16664</v>
      </c>
      <c r="I140" s="47">
        <v>3493</v>
      </c>
      <c r="J140" s="47">
        <v>157273</v>
      </c>
      <c r="K140" s="47">
        <f>J140</f>
        <v>157273</v>
      </c>
      <c r="L140" s="98"/>
    </row>
    <row r="141" spans="1:12" ht="14.25" x14ac:dyDescent="0.2">
      <c r="A141" s="131"/>
      <c r="B141" s="109"/>
      <c r="C141" s="117" t="s">
        <v>254</v>
      </c>
      <c r="D141" s="45">
        <v>1896</v>
      </c>
      <c r="E141" s="43">
        <v>1491</v>
      </c>
      <c r="F141" s="43">
        <v>3387</v>
      </c>
      <c r="G141" s="44">
        <v>133729</v>
      </c>
      <c r="H141" s="44">
        <v>16664</v>
      </c>
      <c r="I141" s="44">
        <v>3493</v>
      </c>
      <c r="J141" s="44">
        <v>157273</v>
      </c>
      <c r="K141" s="44">
        <f>J141</f>
        <v>157273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29341</v>
      </c>
      <c r="E143" s="46">
        <f t="shared" si="30"/>
        <v>9686</v>
      </c>
      <c r="F143" s="46">
        <f t="shared" si="30"/>
        <v>39027</v>
      </c>
      <c r="G143" s="47">
        <f t="shared" si="30"/>
        <v>28396</v>
      </c>
      <c r="H143" s="47">
        <f t="shared" si="30"/>
        <v>33612</v>
      </c>
      <c r="I143" s="47">
        <f>SUM(I144:I148)</f>
        <v>1133</v>
      </c>
      <c r="J143" s="47">
        <f>SUM(J144:J148)</f>
        <v>102168</v>
      </c>
      <c r="K143" s="47">
        <f t="shared" ref="K143:K148" si="31">J143</f>
        <v>102168</v>
      </c>
      <c r="L143" s="98"/>
    </row>
    <row r="144" spans="1:12" ht="14.25" x14ac:dyDescent="0.2">
      <c r="A144" s="116"/>
      <c r="B144" s="109"/>
      <c r="C144" s="121" t="s">
        <v>257</v>
      </c>
      <c r="D144" s="45">
        <v>31674</v>
      </c>
      <c r="E144" s="43">
        <v>15541</v>
      </c>
      <c r="F144" s="43">
        <v>47215</v>
      </c>
      <c r="G144" s="44">
        <v>141951</v>
      </c>
      <c r="H144" s="44">
        <v>57518</v>
      </c>
      <c r="I144" s="44">
        <v>4258</v>
      </c>
      <c r="J144" s="44">
        <v>250942</v>
      </c>
      <c r="K144" s="44">
        <f t="shared" si="31"/>
        <v>250942</v>
      </c>
      <c r="L144" s="98"/>
    </row>
    <row r="145" spans="1:12" ht="14.25" x14ac:dyDescent="0.2">
      <c r="A145" s="116"/>
      <c r="B145" s="109"/>
      <c r="C145" s="117" t="s">
        <v>258</v>
      </c>
      <c r="D145" s="45">
        <v>-347</v>
      </c>
      <c r="E145" s="43">
        <v>-2325</v>
      </c>
      <c r="F145" s="43">
        <v>-2672</v>
      </c>
      <c r="G145" s="44">
        <v>-4846</v>
      </c>
      <c r="H145" s="44">
        <v>-5592</v>
      </c>
      <c r="I145" s="44">
        <v>-46</v>
      </c>
      <c r="J145" s="44">
        <v>-13156</v>
      </c>
      <c r="K145" s="44">
        <f t="shared" si="31"/>
        <v>-13156</v>
      </c>
      <c r="L145" s="98"/>
    </row>
    <row r="146" spans="1:12" ht="14.25" x14ac:dyDescent="0.2">
      <c r="A146" s="120"/>
      <c r="B146" s="109"/>
      <c r="C146" s="121" t="s">
        <v>259</v>
      </c>
      <c r="D146" s="45">
        <v>-133</v>
      </c>
      <c r="E146" s="43">
        <v>-2537</v>
      </c>
      <c r="F146" s="43">
        <v>-2670</v>
      </c>
      <c r="G146" s="44">
        <v>-5874</v>
      </c>
      <c r="H146" s="44">
        <v>-424</v>
      </c>
      <c r="I146" s="44">
        <v>-9</v>
      </c>
      <c r="J146" s="44">
        <v>-8977</v>
      </c>
      <c r="K146" s="44">
        <f t="shared" si="31"/>
        <v>-8977</v>
      </c>
      <c r="L146" s="98"/>
    </row>
    <row r="147" spans="1:12" ht="14.25" x14ac:dyDescent="0.2">
      <c r="A147" s="118"/>
      <c r="B147" s="109"/>
      <c r="C147" s="117" t="s">
        <v>260</v>
      </c>
      <c r="D147" s="45">
        <v>-817</v>
      </c>
      <c r="E147" s="43">
        <v>-211</v>
      </c>
      <c r="F147" s="43">
        <v>-1028</v>
      </c>
      <c r="G147" s="44">
        <v>-2313</v>
      </c>
      <c r="H147" s="44">
        <v>-2119</v>
      </c>
      <c r="I147" s="44">
        <v>-4</v>
      </c>
      <c r="J147" s="44">
        <v>-5464</v>
      </c>
      <c r="K147" s="44">
        <f t="shared" si="31"/>
        <v>-5464</v>
      </c>
      <c r="L147" s="98"/>
    </row>
    <row r="148" spans="1:12" ht="14.25" x14ac:dyDescent="0.2">
      <c r="A148" s="122"/>
      <c r="B148" s="109"/>
      <c r="C148" s="156" t="s">
        <v>261</v>
      </c>
      <c r="D148" s="45">
        <v>-1036</v>
      </c>
      <c r="E148" s="43">
        <v>-782</v>
      </c>
      <c r="F148" s="43">
        <v>-1818</v>
      </c>
      <c r="G148" s="44">
        <v>-100522</v>
      </c>
      <c r="H148" s="44">
        <v>-15771</v>
      </c>
      <c r="I148" s="44">
        <v>-3066</v>
      </c>
      <c r="J148" s="44">
        <v>-121177</v>
      </c>
      <c r="K148" s="44">
        <f t="shared" si="31"/>
        <v>-121177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17387</v>
      </c>
      <c r="E150" s="58">
        <f t="shared" si="32"/>
        <v>3305</v>
      </c>
      <c r="F150" s="58">
        <f t="shared" si="32"/>
        <v>17024</v>
      </c>
      <c r="G150" s="59">
        <f t="shared" si="32"/>
        <v>12182</v>
      </c>
      <c r="H150" s="59">
        <f t="shared" si="32"/>
        <v>1093</v>
      </c>
      <c r="I150" s="59">
        <f>+I152+I164+I174</f>
        <v>0</v>
      </c>
      <c r="J150" s="59">
        <f>+J152+J164+J174</f>
        <v>30299</v>
      </c>
      <c r="K150" s="59">
        <v>25478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2921</v>
      </c>
      <c r="E152" s="46">
        <f t="shared" si="33"/>
        <v>366</v>
      </c>
      <c r="F152" s="46">
        <f t="shared" ref="F152:H152" si="34">SUM(F154:F162)</f>
        <v>3287</v>
      </c>
      <c r="G152" s="47">
        <f t="shared" si="34"/>
        <v>2724</v>
      </c>
      <c r="H152" s="47">
        <f t="shared" si="34"/>
        <v>630</v>
      </c>
      <c r="I152" s="47">
        <f>SUM(I154:I162)</f>
        <v>0</v>
      </c>
      <c r="J152" s="47">
        <f>SUM(J154:J162)</f>
        <v>6641</v>
      </c>
      <c r="K152" s="47">
        <f>J152</f>
        <v>6641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2012</v>
      </c>
      <c r="E154" s="43">
        <v>0</v>
      </c>
      <c r="F154" s="43">
        <v>2012</v>
      </c>
      <c r="G154" s="44">
        <v>9</v>
      </c>
      <c r="H154" s="44">
        <v>12</v>
      </c>
      <c r="I154" s="44">
        <v>0</v>
      </c>
      <c r="J154" s="44">
        <v>2033</v>
      </c>
      <c r="K154" s="44">
        <f>J154</f>
        <v>2033</v>
      </c>
      <c r="L154" s="98"/>
    </row>
    <row r="155" spans="1:12" ht="15" x14ac:dyDescent="0.25">
      <c r="B155" s="107"/>
      <c r="C155" s="108" t="s">
        <v>265</v>
      </c>
      <c r="D155" s="45">
        <v>1</v>
      </c>
      <c r="E155" s="43">
        <v>11</v>
      </c>
      <c r="F155" s="43">
        <v>12</v>
      </c>
      <c r="G155" s="44">
        <v>113</v>
      </c>
      <c r="H155" s="44">
        <v>8</v>
      </c>
      <c r="I155" s="44">
        <v>0</v>
      </c>
      <c r="J155" s="44">
        <v>133</v>
      </c>
      <c r="K155" s="44">
        <f t="shared" ref="K155:K157" si="35">J155</f>
        <v>133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6</v>
      </c>
      <c r="H156" s="44">
        <v>247</v>
      </c>
      <c r="I156" s="44">
        <v>0</v>
      </c>
      <c r="J156" s="44">
        <v>253</v>
      </c>
      <c r="K156" s="44">
        <f t="shared" si="35"/>
        <v>253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4</v>
      </c>
      <c r="H157" s="44">
        <v>0</v>
      </c>
      <c r="I157" s="44">
        <v>0</v>
      </c>
      <c r="J157" s="44">
        <v>4</v>
      </c>
      <c r="K157" s="44">
        <f t="shared" si="35"/>
        <v>4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529</v>
      </c>
      <c r="E159" s="43">
        <v>259</v>
      </c>
      <c r="F159" s="43">
        <v>788</v>
      </c>
      <c r="G159" s="44">
        <v>1736</v>
      </c>
      <c r="H159" s="44">
        <v>104</v>
      </c>
      <c r="I159" s="44">
        <v>0</v>
      </c>
      <c r="J159" s="44">
        <v>2628</v>
      </c>
      <c r="K159" s="44">
        <f>J159</f>
        <v>2628</v>
      </c>
      <c r="L159" s="98"/>
    </row>
    <row r="160" spans="1:12" ht="15" x14ac:dyDescent="0.25">
      <c r="A160" s="105"/>
      <c r="B160" s="107"/>
      <c r="C160" s="157" t="s">
        <v>270</v>
      </c>
      <c r="D160" s="45">
        <v>108</v>
      </c>
      <c r="E160" s="43">
        <v>28</v>
      </c>
      <c r="F160" s="43">
        <v>136</v>
      </c>
      <c r="G160" s="44">
        <v>856</v>
      </c>
      <c r="H160" s="44">
        <v>256</v>
      </c>
      <c r="I160" s="44">
        <v>0</v>
      </c>
      <c r="J160" s="44">
        <v>1248</v>
      </c>
      <c r="K160" s="44">
        <f t="shared" ref="K160:K162" si="36">J160</f>
        <v>1248</v>
      </c>
      <c r="L160" s="98"/>
    </row>
    <row r="161" spans="1:12" ht="15" x14ac:dyDescent="0.25">
      <c r="B161" s="107"/>
      <c r="C161" s="157" t="s">
        <v>271</v>
      </c>
      <c r="D161" s="45">
        <v>271</v>
      </c>
      <c r="E161" s="43">
        <v>68</v>
      </c>
      <c r="F161" s="43">
        <v>339</v>
      </c>
      <c r="G161" s="44">
        <v>0</v>
      </c>
      <c r="H161" s="44">
        <v>3</v>
      </c>
      <c r="I161" s="44">
        <v>0</v>
      </c>
      <c r="J161" s="44">
        <v>342</v>
      </c>
      <c r="K161" s="44">
        <f t="shared" si="36"/>
        <v>342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8624</v>
      </c>
      <c r="E164" s="46">
        <f t="shared" si="37"/>
        <v>2302</v>
      </c>
      <c r="F164" s="46">
        <f t="shared" si="37"/>
        <v>10926</v>
      </c>
      <c r="G164" s="47">
        <f t="shared" si="37"/>
        <v>7697</v>
      </c>
      <c r="H164" s="47">
        <f t="shared" si="37"/>
        <v>214</v>
      </c>
      <c r="I164" s="47">
        <f>SUM(I165:I172)</f>
        <v>0</v>
      </c>
      <c r="J164" s="47">
        <f>SUM(J165:J172)</f>
        <v>18837</v>
      </c>
      <c r="K164" s="47">
        <f>J164</f>
        <v>18837</v>
      </c>
      <c r="L164" s="98"/>
    </row>
    <row r="165" spans="1:12" ht="15" x14ac:dyDescent="0.25">
      <c r="A165" s="105"/>
      <c r="B165" s="107"/>
      <c r="C165" s="140" t="s">
        <v>352</v>
      </c>
      <c r="D165" s="45">
        <v>1160</v>
      </c>
      <c r="E165" s="43">
        <v>1817</v>
      </c>
      <c r="F165" s="43">
        <v>2977</v>
      </c>
      <c r="G165" s="44">
        <v>4</v>
      </c>
      <c r="H165" s="44">
        <v>0</v>
      </c>
      <c r="I165" s="44">
        <v>0</v>
      </c>
      <c r="J165" s="44">
        <v>2981</v>
      </c>
      <c r="K165" s="44">
        <f>J165</f>
        <v>2981</v>
      </c>
      <c r="L165" s="98"/>
    </row>
    <row r="166" spans="1:12" ht="15" x14ac:dyDescent="0.25">
      <c r="A166" s="131"/>
      <c r="B166" s="107"/>
      <c r="C166" s="140" t="s">
        <v>272</v>
      </c>
      <c r="D166" s="45">
        <v>140</v>
      </c>
      <c r="E166" s="43">
        <v>0</v>
      </c>
      <c r="F166" s="43">
        <v>140</v>
      </c>
      <c r="G166" s="44">
        <v>0</v>
      </c>
      <c r="H166" s="44">
        <v>0</v>
      </c>
      <c r="I166" s="44">
        <v>0</v>
      </c>
      <c r="J166" s="44">
        <v>140</v>
      </c>
      <c r="K166" s="44">
        <f t="shared" ref="K166:K172" si="38">J166</f>
        <v>140</v>
      </c>
      <c r="L166" s="98"/>
    </row>
    <row r="167" spans="1:12" ht="15" x14ac:dyDescent="0.25">
      <c r="A167" s="105"/>
      <c r="B167" s="107"/>
      <c r="C167" s="140" t="s">
        <v>353</v>
      </c>
      <c r="D167" s="45">
        <v>0</v>
      </c>
      <c r="E167" s="43">
        <v>37</v>
      </c>
      <c r="F167" s="43">
        <v>37</v>
      </c>
      <c r="G167" s="44">
        <v>54</v>
      </c>
      <c r="H167" s="44">
        <v>1</v>
      </c>
      <c r="I167" s="44">
        <v>0</v>
      </c>
      <c r="J167" s="44">
        <v>92</v>
      </c>
      <c r="K167" s="44">
        <f t="shared" si="38"/>
        <v>92</v>
      </c>
      <c r="L167" s="98"/>
    </row>
    <row r="168" spans="1:12" ht="15" x14ac:dyDescent="0.25">
      <c r="A168" s="105"/>
      <c r="B168" s="107"/>
      <c r="C168" s="140" t="s">
        <v>322</v>
      </c>
      <c r="D168" s="45">
        <v>53</v>
      </c>
      <c r="E168" s="43">
        <v>0</v>
      </c>
      <c r="F168" s="43">
        <v>53</v>
      </c>
      <c r="G168" s="44">
        <v>0</v>
      </c>
      <c r="H168" s="44">
        <v>0</v>
      </c>
      <c r="I168" s="44">
        <v>0</v>
      </c>
      <c r="J168" s="44">
        <v>53</v>
      </c>
      <c r="K168" s="44">
        <f t="shared" si="38"/>
        <v>53</v>
      </c>
      <c r="L168" s="98"/>
    </row>
    <row r="169" spans="1:12" ht="15" x14ac:dyDescent="0.25">
      <c r="A169" s="116"/>
      <c r="B169" s="107"/>
      <c r="C169" s="140" t="s">
        <v>354</v>
      </c>
      <c r="D169" s="45">
        <v>6484</v>
      </c>
      <c r="E169" s="43">
        <v>236</v>
      </c>
      <c r="F169" s="43">
        <v>6720</v>
      </c>
      <c r="G169" s="44">
        <v>7335</v>
      </c>
      <c r="H169" s="44">
        <v>53</v>
      </c>
      <c r="I169" s="44">
        <v>0</v>
      </c>
      <c r="J169" s="44">
        <v>14108</v>
      </c>
      <c r="K169" s="44">
        <f t="shared" si="38"/>
        <v>14108</v>
      </c>
      <c r="L169" s="98"/>
    </row>
    <row r="170" spans="1:12" ht="15" x14ac:dyDescent="0.25">
      <c r="A170" s="120"/>
      <c r="B170" s="107"/>
      <c r="C170" s="140" t="s">
        <v>273</v>
      </c>
      <c r="D170" s="45">
        <v>61</v>
      </c>
      <c r="E170" s="43">
        <v>185</v>
      </c>
      <c r="F170" s="43">
        <v>246</v>
      </c>
      <c r="G170" s="44">
        <v>299</v>
      </c>
      <c r="H170" s="44">
        <v>4</v>
      </c>
      <c r="I170" s="44">
        <v>0</v>
      </c>
      <c r="J170" s="44">
        <v>549</v>
      </c>
      <c r="K170" s="44">
        <f t="shared" si="38"/>
        <v>549</v>
      </c>
      <c r="L170" s="98"/>
    </row>
    <row r="171" spans="1:12" ht="15" x14ac:dyDescent="0.25">
      <c r="A171" s="118"/>
      <c r="B171" s="107"/>
      <c r="C171" s="140" t="s">
        <v>274</v>
      </c>
      <c r="D171" s="45">
        <v>726</v>
      </c>
      <c r="E171" s="43">
        <v>0</v>
      </c>
      <c r="F171" s="43">
        <v>726</v>
      </c>
      <c r="G171" s="44">
        <v>0</v>
      </c>
      <c r="H171" s="44">
        <v>0</v>
      </c>
      <c r="I171" s="44">
        <v>0</v>
      </c>
      <c r="J171" s="44">
        <v>726</v>
      </c>
      <c r="K171" s="44">
        <f t="shared" si="38"/>
        <v>726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27</v>
      </c>
      <c r="F172" s="43">
        <v>27</v>
      </c>
      <c r="G172" s="44">
        <v>5</v>
      </c>
      <c r="H172" s="44">
        <v>156</v>
      </c>
      <c r="I172" s="44">
        <v>0</v>
      </c>
      <c r="J172" s="44">
        <v>188</v>
      </c>
      <c r="K172" s="44">
        <f t="shared" si="38"/>
        <v>188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5842</v>
      </c>
      <c r="E174" s="58">
        <f t="shared" si="39"/>
        <v>637</v>
      </c>
      <c r="F174" s="58">
        <f t="shared" si="39"/>
        <v>2811</v>
      </c>
      <c r="G174" s="59">
        <f t="shared" si="39"/>
        <v>1761</v>
      </c>
      <c r="H174" s="59">
        <f t="shared" si="39"/>
        <v>249</v>
      </c>
      <c r="I174" s="59">
        <f>SUM(I175:I178)</f>
        <v>0</v>
      </c>
      <c r="J174" s="59">
        <f>SUM(J175:J178)</f>
        <v>4821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3623</v>
      </c>
      <c r="E175" s="45">
        <v>45</v>
      </c>
      <c r="F175" s="45">
        <v>0</v>
      </c>
      <c r="G175" s="44">
        <v>236</v>
      </c>
      <c r="H175" s="44">
        <v>89</v>
      </c>
      <c r="I175" s="44">
        <v>0</v>
      </c>
      <c r="J175" s="44">
        <v>325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1948</v>
      </c>
      <c r="E176" s="43">
        <v>571</v>
      </c>
      <c r="F176" s="43">
        <v>2519</v>
      </c>
      <c r="G176" s="44">
        <v>0</v>
      </c>
      <c r="H176" s="44">
        <v>160</v>
      </c>
      <c r="I176" s="44">
        <v>0</v>
      </c>
      <c r="J176" s="44">
        <v>2679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221</v>
      </c>
      <c r="E177" s="43">
        <v>21</v>
      </c>
      <c r="F177" s="43">
        <v>242</v>
      </c>
      <c r="G177" s="44">
        <v>1525</v>
      </c>
      <c r="H177" s="44">
        <v>0</v>
      </c>
      <c r="I177" s="44">
        <v>0</v>
      </c>
      <c r="J177" s="44">
        <v>1767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50</v>
      </c>
      <c r="E178" s="43">
        <v>0</v>
      </c>
      <c r="F178" s="43">
        <v>50</v>
      </c>
      <c r="G178" s="44">
        <v>0</v>
      </c>
      <c r="H178" s="44">
        <v>0</v>
      </c>
      <c r="I178" s="44">
        <v>0</v>
      </c>
      <c r="J178" s="44">
        <v>50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7252</v>
      </c>
      <c r="E180" s="58">
        <f t="shared" si="40"/>
        <v>3657</v>
      </c>
      <c r="F180" s="58">
        <f t="shared" ref="F180:H180" si="41">SUM(F181:F187)</f>
        <v>10909</v>
      </c>
      <c r="G180" s="59">
        <f t="shared" si="41"/>
        <v>14386</v>
      </c>
      <c r="H180" s="59">
        <f t="shared" si="41"/>
        <v>8076</v>
      </c>
      <c r="I180" s="59">
        <f>SUM(I181:I187)</f>
        <v>220</v>
      </c>
      <c r="J180" s="59">
        <f>SUM(J181:J187)</f>
        <v>33591</v>
      </c>
      <c r="K180" s="59">
        <f>J180</f>
        <v>33591</v>
      </c>
      <c r="L180" s="98"/>
    </row>
    <row r="181" spans="1:12" ht="15" x14ac:dyDescent="0.25">
      <c r="A181" s="131"/>
      <c r="B181" s="107"/>
      <c r="C181" s="117" t="s">
        <v>277</v>
      </c>
      <c r="D181" s="45">
        <v>6843</v>
      </c>
      <c r="E181" s="43">
        <v>2108</v>
      </c>
      <c r="F181" s="43">
        <v>8951</v>
      </c>
      <c r="G181" s="44">
        <v>7865</v>
      </c>
      <c r="H181" s="44">
        <v>7592</v>
      </c>
      <c r="I181" s="44">
        <v>124</v>
      </c>
      <c r="J181" s="44">
        <v>24532</v>
      </c>
      <c r="K181" s="44">
        <f>J181</f>
        <v>24532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1031</v>
      </c>
      <c r="F182" s="43">
        <v>1031</v>
      </c>
      <c r="G182" s="44">
        <v>67</v>
      </c>
      <c r="H182" s="44">
        <v>260</v>
      </c>
      <c r="I182" s="44">
        <v>0</v>
      </c>
      <c r="J182" s="44">
        <v>1358</v>
      </c>
      <c r="K182" s="44">
        <f t="shared" ref="K182:K187" si="42">J182</f>
        <v>1358</v>
      </c>
      <c r="L182" s="98"/>
    </row>
    <row r="183" spans="1:12" ht="15" x14ac:dyDescent="0.25">
      <c r="A183" s="105"/>
      <c r="B183" s="107"/>
      <c r="C183" s="117" t="s">
        <v>279</v>
      </c>
      <c r="D183" s="45">
        <v>-129</v>
      </c>
      <c r="E183" s="43">
        <v>-1047</v>
      </c>
      <c r="F183" s="43">
        <v>-1176</v>
      </c>
      <c r="G183" s="44">
        <v>-161</v>
      </c>
      <c r="H183" s="44">
        <v>-96</v>
      </c>
      <c r="I183" s="44">
        <v>-12</v>
      </c>
      <c r="J183" s="44">
        <v>-1445</v>
      </c>
      <c r="K183" s="44">
        <f t="shared" si="42"/>
        <v>-1445</v>
      </c>
      <c r="L183" s="98"/>
    </row>
    <row r="184" spans="1:12" ht="15" x14ac:dyDescent="0.25">
      <c r="A184" s="116"/>
      <c r="B184" s="107"/>
      <c r="C184" s="117" t="s">
        <v>280</v>
      </c>
      <c r="D184" s="45">
        <v>405</v>
      </c>
      <c r="E184" s="43">
        <v>59</v>
      </c>
      <c r="F184" s="43">
        <v>464</v>
      </c>
      <c r="G184" s="44">
        <v>808</v>
      </c>
      <c r="H184" s="44">
        <v>157</v>
      </c>
      <c r="I184" s="44">
        <v>99</v>
      </c>
      <c r="J184" s="44">
        <v>1528</v>
      </c>
      <c r="K184" s="44">
        <f t="shared" si="42"/>
        <v>1528</v>
      </c>
      <c r="L184" s="98"/>
    </row>
    <row r="185" spans="1:12" ht="15" x14ac:dyDescent="0.25">
      <c r="A185" s="116"/>
      <c r="B185" s="107"/>
      <c r="C185" s="117" t="s">
        <v>281</v>
      </c>
      <c r="D185" s="45">
        <v>94</v>
      </c>
      <c r="E185" s="43">
        <v>1473</v>
      </c>
      <c r="F185" s="43">
        <v>1567</v>
      </c>
      <c r="G185" s="44">
        <v>5666</v>
      </c>
      <c r="H185" s="44">
        <v>46</v>
      </c>
      <c r="I185" s="44">
        <v>0</v>
      </c>
      <c r="J185" s="44">
        <v>7279</v>
      </c>
      <c r="K185" s="44">
        <f t="shared" si="42"/>
        <v>7279</v>
      </c>
      <c r="L185" s="98"/>
    </row>
    <row r="186" spans="1:12" ht="15" x14ac:dyDescent="0.25">
      <c r="A186" s="120"/>
      <c r="B186" s="107"/>
      <c r="C186" s="117" t="s">
        <v>325</v>
      </c>
      <c r="D186" s="45">
        <v>39</v>
      </c>
      <c r="E186" s="43">
        <v>33</v>
      </c>
      <c r="F186" s="43">
        <v>72</v>
      </c>
      <c r="G186" s="44">
        <v>141</v>
      </c>
      <c r="H186" s="44">
        <v>118</v>
      </c>
      <c r="I186" s="44">
        <v>9</v>
      </c>
      <c r="J186" s="44">
        <v>340</v>
      </c>
      <c r="K186" s="44">
        <f t="shared" si="42"/>
        <v>340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-1</v>
      </c>
      <c r="I187" s="44">
        <v>0</v>
      </c>
      <c r="J187" s="44">
        <v>-1</v>
      </c>
      <c r="K187" s="44">
        <f t="shared" si="42"/>
        <v>-1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82</v>
      </c>
      <c r="E189" s="58">
        <v>-271</v>
      </c>
      <c r="F189" s="58">
        <v>-189</v>
      </c>
      <c r="G189" s="59">
        <v>-63</v>
      </c>
      <c r="H189" s="59">
        <v>-4</v>
      </c>
      <c r="I189" s="59">
        <v>0</v>
      </c>
      <c r="J189" s="59">
        <v>-256</v>
      </c>
      <c r="K189" s="59">
        <f>J189</f>
        <v>-256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6</v>
      </c>
      <c r="E191" s="58">
        <v>2</v>
      </c>
      <c r="F191" s="58">
        <v>8</v>
      </c>
      <c r="G191" s="59">
        <v>0</v>
      </c>
      <c r="H191" s="59">
        <v>0</v>
      </c>
      <c r="I191" s="59">
        <v>0</v>
      </c>
      <c r="J191" s="59">
        <v>8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181</v>
      </c>
      <c r="E193" s="58">
        <f t="shared" si="43"/>
        <v>877</v>
      </c>
      <c r="F193" s="58">
        <f t="shared" si="43"/>
        <v>1058</v>
      </c>
      <c r="G193" s="59">
        <f t="shared" si="43"/>
        <v>10</v>
      </c>
      <c r="H193" s="59">
        <f t="shared" si="43"/>
        <v>256</v>
      </c>
      <c r="I193" s="59">
        <f>SUM(I194:I197)</f>
        <v>-3</v>
      </c>
      <c r="J193" s="59">
        <f>SUM(J194:J197)</f>
        <v>1321</v>
      </c>
      <c r="K193" s="59">
        <f>J193</f>
        <v>1321</v>
      </c>
      <c r="L193" s="98"/>
    </row>
    <row r="194" spans="2:12" ht="14.25" x14ac:dyDescent="0.2">
      <c r="B194" s="109"/>
      <c r="C194" s="117" t="s">
        <v>286</v>
      </c>
      <c r="D194" s="45">
        <v>174</v>
      </c>
      <c r="E194" s="43">
        <v>1323</v>
      </c>
      <c r="F194" s="43">
        <v>1497</v>
      </c>
      <c r="G194" s="44">
        <v>117</v>
      </c>
      <c r="H194" s="44">
        <v>619</v>
      </c>
      <c r="I194" s="44">
        <v>1</v>
      </c>
      <c r="J194" s="44">
        <v>2234</v>
      </c>
      <c r="K194" s="44">
        <f>J194</f>
        <v>2234</v>
      </c>
      <c r="L194" s="98"/>
    </row>
    <row r="195" spans="2:12" ht="14.25" x14ac:dyDescent="0.2">
      <c r="B195" s="109"/>
      <c r="C195" s="121" t="s">
        <v>287</v>
      </c>
      <c r="D195" s="45">
        <v>-3</v>
      </c>
      <c r="E195" s="43">
        <v>-446</v>
      </c>
      <c r="F195" s="43">
        <v>-449</v>
      </c>
      <c r="G195" s="44">
        <v>-107</v>
      </c>
      <c r="H195" s="44">
        <v>-363</v>
      </c>
      <c r="I195" s="44">
        <v>-4</v>
      </c>
      <c r="J195" s="44">
        <v>-923</v>
      </c>
      <c r="K195" s="44">
        <f t="shared" ref="K195:K197" si="44">J195</f>
        <v>-923</v>
      </c>
      <c r="L195" s="98"/>
    </row>
    <row r="196" spans="2:12" ht="14.25" x14ac:dyDescent="0.2">
      <c r="B196" s="109"/>
      <c r="C196" s="117" t="s">
        <v>288</v>
      </c>
      <c r="D196" s="45">
        <v>10</v>
      </c>
      <c r="E196" s="43">
        <v>0</v>
      </c>
      <c r="F196" s="43">
        <v>10</v>
      </c>
      <c r="G196" s="44">
        <v>0</v>
      </c>
      <c r="H196" s="44">
        <v>0</v>
      </c>
      <c r="I196" s="44">
        <v>0</v>
      </c>
      <c r="J196" s="44">
        <v>10</v>
      </c>
      <c r="K196" s="44">
        <f t="shared" si="44"/>
        <v>10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81" priority="8" stopIfTrue="1" operator="notEqual">
      <formula>SUM(D32:D36)</formula>
    </cfRule>
  </conditionalFormatting>
  <conditionalFormatting sqref="D11:K11">
    <cfRule type="cellIs" dxfId="80" priority="5" stopIfTrue="1" operator="notEqual">
      <formula>D12+#REF!+D13+D14</formula>
    </cfRule>
  </conditionalFormatting>
  <conditionalFormatting sqref="D16:K16">
    <cfRule type="cellIs" dxfId="79" priority="3" stopIfTrue="1" operator="notEqual">
      <formula>D17+D20</formula>
    </cfRule>
  </conditionalFormatting>
  <conditionalFormatting sqref="D38:K38">
    <cfRule type="cellIs" dxfId="78" priority="1" stopIfTrue="1" operator="notEqual">
      <formula>SUM(D40:D44)</formula>
    </cfRule>
  </conditionalFormatting>
  <conditionalFormatting sqref="D48:K48">
    <cfRule type="cellIs" dxfId="77" priority="15" stopIfTrue="1" operator="notEqual">
      <formula>SUM(D49:D53)</formula>
    </cfRule>
  </conditionalFormatting>
  <conditionalFormatting sqref="D59:K59">
    <cfRule type="cellIs" dxfId="76" priority="21" stopIfTrue="1" operator="notEqual">
      <formula>D61+D68+D70</formula>
    </cfRule>
  </conditionalFormatting>
  <conditionalFormatting sqref="D91:K91">
    <cfRule type="cellIs" dxfId="75" priority="16" stopIfTrue="1" operator="notEqual">
      <formula>D92+D93+D94+D95+D96</formula>
    </cfRule>
  </conditionalFormatting>
  <conditionalFormatting sqref="D98:K98">
    <cfRule type="cellIs" dxfId="74" priority="14" stopIfTrue="1" operator="notEqual">
      <formula>SUM(D99:D104)</formula>
    </cfRule>
  </conditionalFormatting>
  <conditionalFormatting sqref="D106:K106">
    <cfRule type="cellIs" dxfId="73" priority="10" stopIfTrue="1" operator="notEqual">
      <formula>D107+D108+D109+D110+D111</formula>
    </cfRule>
  </conditionalFormatting>
  <conditionalFormatting sqref="D113:K113">
    <cfRule type="cellIs" dxfId="72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71" priority="7" stopIfTrue="1" operator="notEqual">
      <formula>SUM(D116:D119)</formula>
    </cfRule>
  </conditionalFormatting>
  <conditionalFormatting sqref="D143:K143">
    <cfRule type="cellIs" dxfId="70" priority="6" stopIfTrue="1" operator="notEqual">
      <formula>SUM(D144:D148)</formula>
    </cfRule>
  </conditionalFormatting>
  <conditionalFormatting sqref="D152:K152">
    <cfRule type="cellIs" dxfId="69" priority="9" stopIfTrue="1" operator="notEqual">
      <formula>SUM(D153:D162)</formula>
    </cfRule>
  </conditionalFormatting>
  <conditionalFormatting sqref="D164:K164">
    <cfRule type="cellIs" dxfId="68" priority="19" stopIfTrue="1" operator="notEqual">
      <formula>SUM(D165:D172)</formula>
    </cfRule>
  </conditionalFormatting>
  <conditionalFormatting sqref="D180:K180">
    <cfRule type="cellIs" dxfId="67" priority="18" stopIfTrue="1" operator="notEqual">
      <formula>SUM(D181:D187)</formula>
    </cfRule>
  </conditionalFormatting>
  <conditionalFormatting sqref="D189:K191">
    <cfRule type="cellIs" dxfId="66" priority="22" stopIfTrue="1" operator="notEqual">
      <formula>#REF!+#REF!</formula>
    </cfRule>
  </conditionalFormatting>
  <conditionalFormatting sqref="D193:K193">
    <cfRule type="cellIs" dxfId="65" priority="11" stopIfTrue="1" operator="notEqual">
      <formula>D194+D195+D196+D197</formula>
    </cfRule>
  </conditionalFormatting>
  <conditionalFormatting sqref="J28:K28">
    <cfRule type="cellIs" dxfId="64" priority="4" stopIfTrue="1" operator="notEqual">
      <formula>J30+J38</formula>
    </cfRule>
  </conditionalFormatting>
  <conditionalFormatting sqref="K30">
    <cfRule type="cellIs" dxfId="63" priority="2" stopIfTrue="1" operator="notEqual">
      <formula>SUM(K32:K36)</formula>
    </cfRule>
  </conditionalFormatting>
  <hyperlinks>
    <hyperlink ref="K5" location="Índice!A1" display="índice" xr:uid="{00000000-0004-0000-17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activeCell="D17" sqref="D17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405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31674</v>
      </c>
      <c r="E11" s="200">
        <v>15541</v>
      </c>
      <c r="F11" s="200">
        <v>47215</v>
      </c>
      <c r="G11" s="201">
        <v>141951</v>
      </c>
      <c r="H11" s="201">
        <v>57518</v>
      </c>
      <c r="I11" s="201">
        <v>4258</v>
      </c>
      <c r="J11" s="202">
        <v>250942</v>
      </c>
      <c r="K11" s="201">
        <f>J11</f>
        <v>250942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347</v>
      </c>
      <c r="E13" s="46">
        <f t="shared" si="0"/>
        <v>2325</v>
      </c>
      <c r="F13" s="46">
        <f t="shared" si="0"/>
        <v>2672</v>
      </c>
      <c r="G13" s="47">
        <f t="shared" si="0"/>
        <v>4846</v>
      </c>
      <c r="H13" s="47">
        <f t="shared" si="0"/>
        <v>5592</v>
      </c>
      <c r="I13" s="47">
        <f t="shared" si="0"/>
        <v>46</v>
      </c>
      <c r="J13" s="48">
        <f>SUM(J14:J20)</f>
        <v>13156</v>
      </c>
      <c r="K13" s="47">
        <f>J13</f>
        <v>13156</v>
      </c>
    </row>
    <row r="14" spans="1:11" ht="15" x14ac:dyDescent="0.25">
      <c r="A14" s="79"/>
      <c r="B14" s="11"/>
      <c r="C14" s="18" t="s">
        <v>10</v>
      </c>
      <c r="D14" s="43">
        <v>81</v>
      </c>
      <c r="E14" s="43">
        <v>80</v>
      </c>
      <c r="F14" s="43">
        <v>161</v>
      </c>
      <c r="G14" s="44">
        <v>22</v>
      </c>
      <c r="H14" s="44">
        <v>127</v>
      </c>
      <c r="I14" s="44">
        <v>0</v>
      </c>
      <c r="J14" s="45">
        <v>310</v>
      </c>
      <c r="K14" s="44">
        <f>J14</f>
        <v>310</v>
      </c>
    </row>
    <row r="15" spans="1:11" ht="15" x14ac:dyDescent="0.25">
      <c r="A15" s="79"/>
      <c r="B15" s="11"/>
      <c r="C15" s="18" t="s">
        <v>11</v>
      </c>
      <c r="D15" s="43">
        <v>132</v>
      </c>
      <c r="E15" s="43">
        <v>1340</v>
      </c>
      <c r="F15" s="43">
        <v>1472</v>
      </c>
      <c r="G15" s="44">
        <v>1926</v>
      </c>
      <c r="H15" s="44">
        <v>4482</v>
      </c>
      <c r="I15" s="44">
        <v>0</v>
      </c>
      <c r="J15" s="45">
        <v>7880</v>
      </c>
      <c r="K15" s="44">
        <f t="shared" ref="K15:K20" si="1">J15</f>
        <v>7880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1546</v>
      </c>
      <c r="H16" s="44">
        <v>0</v>
      </c>
      <c r="I16" s="44">
        <v>37</v>
      </c>
      <c r="J16" s="45">
        <v>1583</v>
      </c>
      <c r="K16" s="44">
        <f t="shared" si="1"/>
        <v>1583</v>
      </c>
    </row>
    <row r="17" spans="1:12" ht="15" x14ac:dyDescent="0.25">
      <c r="A17" s="77"/>
      <c r="B17" s="11"/>
      <c r="C17" s="19" t="s">
        <v>13</v>
      </c>
      <c r="D17" s="43">
        <v>102</v>
      </c>
      <c r="E17" s="43">
        <v>536</v>
      </c>
      <c r="F17" s="43">
        <v>638</v>
      </c>
      <c r="G17" s="44">
        <v>686</v>
      </c>
      <c r="H17" s="44">
        <v>-12</v>
      </c>
      <c r="I17" s="44">
        <v>0</v>
      </c>
      <c r="J17" s="45">
        <v>1312</v>
      </c>
      <c r="K17" s="44">
        <f t="shared" si="1"/>
        <v>1312</v>
      </c>
    </row>
    <row r="18" spans="1:12" ht="15" x14ac:dyDescent="0.25">
      <c r="A18" s="79"/>
      <c r="B18" s="11"/>
      <c r="C18" s="19" t="s">
        <v>14</v>
      </c>
      <c r="D18" s="43">
        <v>1</v>
      </c>
      <c r="E18" s="43">
        <v>193</v>
      </c>
      <c r="F18" s="43">
        <v>194</v>
      </c>
      <c r="G18" s="44">
        <v>82</v>
      </c>
      <c r="H18" s="44">
        <v>158</v>
      </c>
      <c r="I18" s="44">
        <v>4</v>
      </c>
      <c r="J18" s="45">
        <v>438</v>
      </c>
      <c r="K18" s="44">
        <f t="shared" si="1"/>
        <v>438</v>
      </c>
    </row>
    <row r="19" spans="1:12" ht="15" x14ac:dyDescent="0.25">
      <c r="A19" s="84"/>
      <c r="B19" s="11"/>
      <c r="C19" s="18" t="s">
        <v>15</v>
      </c>
      <c r="D19" s="43">
        <v>1</v>
      </c>
      <c r="E19" s="43">
        <v>9</v>
      </c>
      <c r="F19" s="43">
        <v>10</v>
      </c>
      <c r="G19" s="44">
        <v>39</v>
      </c>
      <c r="H19" s="44">
        <v>580</v>
      </c>
      <c r="I19" s="44">
        <v>0</v>
      </c>
      <c r="J19" s="45">
        <v>629</v>
      </c>
      <c r="K19" s="44">
        <f t="shared" si="1"/>
        <v>629</v>
      </c>
    </row>
    <row r="20" spans="1:12" ht="15" x14ac:dyDescent="0.25">
      <c r="A20" s="77"/>
      <c r="B20" s="11"/>
      <c r="C20" s="18" t="s">
        <v>17</v>
      </c>
      <c r="D20" s="43">
        <v>30</v>
      </c>
      <c r="E20" s="43">
        <v>167</v>
      </c>
      <c r="F20" s="43">
        <v>197</v>
      </c>
      <c r="G20" s="44">
        <v>545</v>
      </c>
      <c r="H20" s="44">
        <v>257</v>
      </c>
      <c r="I20" s="44">
        <v>5</v>
      </c>
      <c r="J20" s="45">
        <v>1004</v>
      </c>
      <c r="K20" s="44">
        <f t="shared" si="1"/>
        <v>1004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133</v>
      </c>
      <c r="E22" s="46">
        <f t="shared" si="2"/>
        <v>2537</v>
      </c>
      <c r="F22" s="46">
        <f t="shared" si="2"/>
        <v>2670</v>
      </c>
      <c r="G22" s="47">
        <f t="shared" si="2"/>
        <v>5874</v>
      </c>
      <c r="H22" s="47">
        <f t="shared" si="2"/>
        <v>424</v>
      </c>
      <c r="I22" s="47">
        <f t="shared" si="2"/>
        <v>9</v>
      </c>
      <c r="J22" s="48">
        <f>SUM(J23:J26)</f>
        <v>8977</v>
      </c>
      <c r="K22" s="47">
        <f>J22</f>
        <v>8977</v>
      </c>
    </row>
    <row r="23" spans="1:12" ht="15" x14ac:dyDescent="0.25">
      <c r="A23" s="85"/>
      <c r="B23" s="11"/>
      <c r="C23" s="18" t="s">
        <v>20</v>
      </c>
      <c r="D23" s="43">
        <v>94</v>
      </c>
      <c r="E23" s="43">
        <v>1473</v>
      </c>
      <c r="F23" s="43">
        <v>1567</v>
      </c>
      <c r="G23" s="44">
        <v>5666</v>
      </c>
      <c r="H23" s="44">
        <v>46</v>
      </c>
      <c r="I23" s="44">
        <v>0</v>
      </c>
      <c r="J23" s="45">
        <v>7279</v>
      </c>
      <c r="K23" s="44">
        <f t="shared" ref="K23:K26" si="3">J23</f>
        <v>7279</v>
      </c>
    </row>
    <row r="24" spans="1:12" ht="15" x14ac:dyDescent="0.25">
      <c r="B24" s="11"/>
      <c r="C24" s="18" t="s">
        <v>21</v>
      </c>
      <c r="D24" s="43">
        <v>39</v>
      </c>
      <c r="E24" s="43">
        <v>33</v>
      </c>
      <c r="F24" s="43">
        <v>72</v>
      </c>
      <c r="G24" s="44">
        <v>141</v>
      </c>
      <c r="H24" s="44">
        <v>118</v>
      </c>
      <c r="I24" s="44">
        <v>9</v>
      </c>
      <c r="J24" s="45">
        <v>340</v>
      </c>
      <c r="K24" s="44">
        <f t="shared" si="3"/>
        <v>340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257</v>
      </c>
      <c r="I25" s="44">
        <v>0</v>
      </c>
      <c r="J25" s="45">
        <v>257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1031</v>
      </c>
      <c r="F26" s="43">
        <v>1031</v>
      </c>
      <c r="G26" s="44">
        <v>67</v>
      </c>
      <c r="H26" s="44">
        <v>3</v>
      </c>
      <c r="I26" s="44">
        <v>0</v>
      </c>
      <c r="J26" s="45">
        <v>1101</v>
      </c>
      <c r="K26" s="44">
        <f t="shared" si="3"/>
        <v>1101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31194</v>
      </c>
      <c r="E28" s="46">
        <f t="shared" si="4"/>
        <v>10679</v>
      </c>
      <c r="F28" s="46">
        <f t="shared" si="4"/>
        <v>41873</v>
      </c>
      <c r="G28" s="47">
        <f t="shared" si="4"/>
        <v>131231</v>
      </c>
      <c r="H28" s="47">
        <f t="shared" si="4"/>
        <v>51502</v>
      </c>
      <c r="I28" s="47">
        <f t="shared" si="4"/>
        <v>4203</v>
      </c>
      <c r="J28" s="48">
        <f>SUM(J30:J34)</f>
        <v>228809</v>
      </c>
      <c r="K28" s="47">
        <f>J28</f>
        <v>228809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4821</v>
      </c>
      <c r="E30" s="43">
        <v>5041</v>
      </c>
      <c r="F30" s="43">
        <v>9862</v>
      </c>
      <c r="G30" s="44">
        <v>36333</v>
      </c>
      <c r="H30" s="44">
        <v>23922</v>
      </c>
      <c r="I30" s="44">
        <v>1153</v>
      </c>
      <c r="J30" s="45">
        <v>71270</v>
      </c>
      <c r="K30" s="44">
        <f>J30</f>
        <v>71270</v>
      </c>
    </row>
    <row r="31" spans="1:12" ht="15" x14ac:dyDescent="0.25">
      <c r="A31" s="71"/>
      <c r="B31" s="11"/>
      <c r="C31" s="22" t="s">
        <v>26</v>
      </c>
      <c r="D31" s="43">
        <v>20115</v>
      </c>
      <c r="E31" s="43">
        <v>6432</v>
      </c>
      <c r="F31" s="43">
        <v>26547</v>
      </c>
      <c r="G31" s="44">
        <v>91906</v>
      </c>
      <c r="H31" s="44">
        <v>26889</v>
      </c>
      <c r="I31" s="44">
        <v>2752</v>
      </c>
      <c r="J31" s="45">
        <v>148094</v>
      </c>
      <c r="K31" s="44">
        <f t="shared" ref="K31:K34" si="5">J31</f>
        <v>148094</v>
      </c>
    </row>
    <row r="32" spans="1:12" ht="15" x14ac:dyDescent="0.25">
      <c r="A32" s="85"/>
      <c r="B32" s="11"/>
      <c r="C32" s="22" t="s">
        <v>27</v>
      </c>
      <c r="D32" s="43">
        <v>6691</v>
      </c>
      <c r="E32" s="43">
        <v>3870</v>
      </c>
      <c r="F32" s="43">
        <v>10561</v>
      </c>
      <c r="G32" s="44">
        <v>13364</v>
      </c>
      <c r="H32" s="44">
        <v>6665</v>
      </c>
      <c r="I32" s="44">
        <v>329</v>
      </c>
      <c r="J32" s="45">
        <v>30919</v>
      </c>
      <c r="K32" s="44">
        <f t="shared" si="5"/>
        <v>30919</v>
      </c>
    </row>
    <row r="33" spans="1:11" ht="15" x14ac:dyDescent="0.25">
      <c r="A33" s="84"/>
      <c r="B33" s="23"/>
      <c r="C33" s="24" t="s">
        <v>28</v>
      </c>
      <c r="D33" s="43">
        <v>47</v>
      </c>
      <c r="E33" s="43">
        <v>198</v>
      </c>
      <c r="F33" s="43">
        <v>245</v>
      </c>
      <c r="G33" s="44">
        <v>348</v>
      </c>
      <c r="H33" s="44">
        <v>42</v>
      </c>
      <c r="I33" s="44">
        <v>24</v>
      </c>
      <c r="J33" s="45">
        <v>659</v>
      </c>
      <c r="K33" s="44">
        <f t="shared" si="5"/>
        <v>659</v>
      </c>
    </row>
    <row r="34" spans="1:11" ht="15" x14ac:dyDescent="0.25">
      <c r="A34" s="79"/>
      <c r="B34" s="11"/>
      <c r="C34" s="20" t="s">
        <v>29</v>
      </c>
      <c r="D34" s="43">
        <v>-480</v>
      </c>
      <c r="E34" s="43">
        <v>-4862</v>
      </c>
      <c r="F34" s="43">
        <v>-5342</v>
      </c>
      <c r="G34" s="44">
        <v>-10720</v>
      </c>
      <c r="H34" s="44">
        <v>-6016</v>
      </c>
      <c r="I34" s="44">
        <v>-55</v>
      </c>
      <c r="J34" s="45">
        <v>-22133</v>
      </c>
      <c r="K34" s="44">
        <f t="shared" si="5"/>
        <v>-22133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817</v>
      </c>
      <c r="E36" s="46">
        <f t="shared" si="6"/>
        <v>211</v>
      </c>
      <c r="F36" s="46">
        <f t="shared" si="6"/>
        <v>1028</v>
      </c>
      <c r="G36" s="47">
        <f t="shared" si="6"/>
        <v>2313</v>
      </c>
      <c r="H36" s="47">
        <f t="shared" si="6"/>
        <v>2119</v>
      </c>
      <c r="I36" s="47">
        <f t="shared" si="6"/>
        <v>4</v>
      </c>
      <c r="J36" s="48">
        <f>SUM(J37:J42)</f>
        <v>5464</v>
      </c>
      <c r="K36" s="47">
        <f t="shared" ref="K36:K42" si="7">J36</f>
        <v>5464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19</v>
      </c>
      <c r="I37" s="44">
        <v>0</v>
      </c>
      <c r="J37" s="45">
        <v>19</v>
      </c>
      <c r="K37" s="44">
        <f t="shared" si="7"/>
        <v>19</v>
      </c>
    </row>
    <row r="38" spans="1:11" ht="15" x14ac:dyDescent="0.25">
      <c r="A38" s="79"/>
      <c r="B38" s="11"/>
      <c r="C38" s="18" t="s">
        <v>33</v>
      </c>
      <c r="D38" s="43">
        <v>1</v>
      </c>
      <c r="E38" s="43">
        <v>45</v>
      </c>
      <c r="F38" s="43">
        <v>46</v>
      </c>
      <c r="G38" s="44">
        <v>63</v>
      </c>
      <c r="H38" s="44">
        <v>410</v>
      </c>
      <c r="I38" s="44">
        <v>0</v>
      </c>
      <c r="J38" s="45">
        <v>519</v>
      </c>
      <c r="K38" s="44">
        <f t="shared" si="7"/>
        <v>519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111</v>
      </c>
      <c r="F39" s="43">
        <v>111</v>
      </c>
      <c r="G39" s="44">
        <v>1301</v>
      </c>
      <c r="H39" s="44">
        <v>246</v>
      </c>
      <c r="I39" s="44">
        <v>0</v>
      </c>
      <c r="J39" s="45">
        <v>1658</v>
      </c>
      <c r="K39" s="44">
        <f t="shared" si="7"/>
        <v>1658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1</v>
      </c>
      <c r="F40" s="43">
        <v>1</v>
      </c>
      <c r="G40" s="44">
        <v>612</v>
      </c>
      <c r="H40" s="44">
        <v>538</v>
      </c>
      <c r="I40" s="44">
        <v>4</v>
      </c>
      <c r="J40" s="45">
        <v>1155</v>
      </c>
      <c r="K40" s="44">
        <f t="shared" si="7"/>
        <v>1155</v>
      </c>
    </row>
    <row r="41" spans="1:11" ht="15" x14ac:dyDescent="0.25">
      <c r="A41" s="77"/>
      <c r="B41" s="11"/>
      <c r="C41" s="19" t="s">
        <v>16</v>
      </c>
      <c r="D41" s="43">
        <v>506</v>
      </c>
      <c r="E41" s="43">
        <v>0</v>
      </c>
      <c r="F41" s="43">
        <v>506</v>
      </c>
      <c r="G41" s="44">
        <v>0</v>
      </c>
      <c r="H41" s="44">
        <v>0</v>
      </c>
      <c r="I41" s="44">
        <v>0</v>
      </c>
      <c r="J41" s="45">
        <v>506</v>
      </c>
      <c r="K41" s="44">
        <f t="shared" si="7"/>
        <v>506</v>
      </c>
    </row>
    <row r="42" spans="1:11" ht="15" x14ac:dyDescent="0.25">
      <c r="A42" s="77"/>
      <c r="B42" s="11"/>
      <c r="C42" s="18" t="s">
        <v>36</v>
      </c>
      <c r="D42" s="43">
        <v>310</v>
      </c>
      <c r="E42" s="43">
        <v>54</v>
      </c>
      <c r="F42" s="43">
        <v>364</v>
      </c>
      <c r="G42" s="44">
        <v>337</v>
      </c>
      <c r="H42" s="44">
        <v>906</v>
      </c>
      <c r="I42" s="44">
        <v>0</v>
      </c>
      <c r="J42" s="45">
        <v>1607</v>
      </c>
      <c r="K42" s="44">
        <f t="shared" si="7"/>
        <v>1607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30377</v>
      </c>
      <c r="E44" s="46">
        <v>10468</v>
      </c>
      <c r="F44" s="46">
        <v>40845</v>
      </c>
      <c r="G44" s="47">
        <v>128918</v>
      </c>
      <c r="H44" s="47">
        <v>49383</v>
      </c>
      <c r="I44" s="47">
        <v>4199</v>
      </c>
      <c r="J44" s="48">
        <v>223345</v>
      </c>
      <c r="K44" s="47">
        <f>J44</f>
        <v>223345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100836</v>
      </c>
      <c r="E46" s="200">
        <v>2029</v>
      </c>
      <c r="F46" s="200">
        <v>102865</v>
      </c>
      <c r="G46" s="201">
        <v>16827</v>
      </c>
      <c r="H46" s="201">
        <v>27261</v>
      </c>
      <c r="I46" s="201">
        <v>0</v>
      </c>
      <c r="J46" s="202">
        <v>146953</v>
      </c>
      <c r="K46" s="201">
        <f>J46</f>
        <v>146953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74631</v>
      </c>
      <c r="E48" s="46">
        <f t="shared" si="8"/>
        <v>0</v>
      </c>
      <c r="F48" s="46">
        <f t="shared" si="8"/>
        <v>74631</v>
      </c>
      <c r="G48" s="47">
        <f t="shared" si="8"/>
        <v>2764</v>
      </c>
      <c r="H48" s="47">
        <f t="shared" si="8"/>
        <v>6152</v>
      </c>
      <c r="I48" s="47">
        <f t="shared" si="8"/>
        <v>0</v>
      </c>
      <c r="J48" s="48">
        <f>SUM(J49:J50)</f>
        <v>83547</v>
      </c>
      <c r="K48" s="47">
        <f>J48</f>
        <v>83547</v>
      </c>
    </row>
    <row r="49" spans="1:11" ht="15" x14ac:dyDescent="0.25">
      <c r="A49" s="71"/>
      <c r="B49" s="11"/>
      <c r="C49" s="20" t="s">
        <v>43</v>
      </c>
      <c r="D49" s="43">
        <v>74631</v>
      </c>
      <c r="E49" s="43">
        <v>0</v>
      </c>
      <c r="F49" s="43">
        <v>74631</v>
      </c>
      <c r="G49" s="44">
        <v>1466</v>
      </c>
      <c r="H49" s="44">
        <v>6152</v>
      </c>
      <c r="I49" s="44">
        <v>0</v>
      </c>
      <c r="J49" s="45">
        <v>82249</v>
      </c>
      <c r="K49" s="44">
        <f>J49</f>
        <v>82249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1298</v>
      </c>
      <c r="H50" s="44">
        <v>0</v>
      </c>
      <c r="I50" s="44">
        <v>0</v>
      </c>
      <c r="J50" s="45">
        <v>1298</v>
      </c>
      <c r="K50" s="44">
        <f>J50</f>
        <v>1298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30</v>
      </c>
      <c r="E52" s="46">
        <f t="shared" si="9"/>
        <v>0</v>
      </c>
      <c r="F52" s="46">
        <f t="shared" si="9"/>
        <v>30</v>
      </c>
      <c r="G52" s="47">
        <f t="shared" si="9"/>
        <v>74</v>
      </c>
      <c r="H52" s="47">
        <f t="shared" si="9"/>
        <v>35</v>
      </c>
      <c r="I52" s="47">
        <f t="shared" si="9"/>
        <v>0</v>
      </c>
      <c r="J52" s="48">
        <f>SUM(J53:J55)</f>
        <v>139</v>
      </c>
      <c r="K52" s="47">
        <f>J52</f>
        <v>139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73</v>
      </c>
      <c r="H53" s="44">
        <v>0</v>
      </c>
      <c r="I53" s="44">
        <v>0</v>
      </c>
      <c r="J53" s="45">
        <v>73</v>
      </c>
      <c r="K53" s="44">
        <f>J53</f>
        <v>73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34</v>
      </c>
      <c r="I54" s="44">
        <v>0</v>
      </c>
      <c r="J54" s="45">
        <v>34</v>
      </c>
      <c r="K54" s="44">
        <f t="shared" ref="K54:K55" si="10">J54</f>
        <v>34</v>
      </c>
    </row>
    <row r="55" spans="1:11" ht="15" x14ac:dyDescent="0.25">
      <c r="A55" s="71"/>
      <c r="B55" s="11"/>
      <c r="C55" s="20" t="s">
        <v>49</v>
      </c>
      <c r="D55" s="43">
        <v>30</v>
      </c>
      <c r="E55" s="43">
        <v>0</v>
      </c>
      <c r="F55" s="43">
        <v>30</v>
      </c>
      <c r="G55" s="44">
        <v>1</v>
      </c>
      <c r="H55" s="44">
        <v>1</v>
      </c>
      <c r="I55" s="44">
        <v>0</v>
      </c>
      <c r="J55" s="45">
        <v>32</v>
      </c>
      <c r="K55" s="44">
        <f t="shared" si="10"/>
        <v>32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23573</v>
      </c>
      <c r="E57" s="46">
        <f t="shared" si="11"/>
        <v>432</v>
      </c>
      <c r="F57" s="46">
        <f t="shared" si="11"/>
        <v>24005</v>
      </c>
      <c r="G57" s="47">
        <f t="shared" si="11"/>
        <v>13108</v>
      </c>
      <c r="H57" s="47">
        <f t="shared" si="11"/>
        <v>3089</v>
      </c>
      <c r="I57" s="47">
        <f t="shared" si="11"/>
        <v>0</v>
      </c>
      <c r="J57" s="48">
        <f>SUM(J58:J77)</f>
        <v>40202</v>
      </c>
      <c r="K57" s="47">
        <f>J57</f>
        <v>40202</v>
      </c>
    </row>
    <row r="58" spans="1:11" ht="15" x14ac:dyDescent="0.25">
      <c r="A58" s="79"/>
      <c r="B58" s="11"/>
      <c r="C58" s="12" t="s">
        <v>52</v>
      </c>
      <c r="D58" s="43">
        <v>8</v>
      </c>
      <c r="E58" s="43">
        <v>0</v>
      </c>
      <c r="F58" s="43">
        <v>8</v>
      </c>
      <c r="G58" s="44">
        <v>10581</v>
      </c>
      <c r="H58" s="44">
        <v>223</v>
      </c>
      <c r="I58" s="44">
        <v>0</v>
      </c>
      <c r="J58" s="45">
        <v>10812</v>
      </c>
      <c r="K58" s="44">
        <f>J58</f>
        <v>10812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676</v>
      </c>
      <c r="E60" s="43">
        <v>0</v>
      </c>
      <c r="F60" s="43">
        <v>676</v>
      </c>
      <c r="G60" s="44">
        <v>11</v>
      </c>
      <c r="H60" s="44">
        <v>48</v>
      </c>
      <c r="I60" s="44">
        <v>0</v>
      </c>
      <c r="J60" s="45">
        <v>735</v>
      </c>
      <c r="K60" s="44">
        <f>J60</f>
        <v>735</v>
      </c>
    </row>
    <row r="61" spans="1:11" ht="15" x14ac:dyDescent="0.25">
      <c r="A61" s="79"/>
      <c r="B61" s="11"/>
      <c r="C61" s="20" t="s">
        <v>55</v>
      </c>
      <c r="D61" s="43">
        <v>313</v>
      </c>
      <c r="E61" s="43">
        <v>0</v>
      </c>
      <c r="F61" s="43">
        <v>313</v>
      </c>
      <c r="G61" s="44">
        <v>5</v>
      </c>
      <c r="H61" s="44">
        <v>22</v>
      </c>
      <c r="I61" s="44">
        <v>0</v>
      </c>
      <c r="J61" s="45">
        <v>340</v>
      </c>
      <c r="K61" s="44">
        <f t="shared" ref="K61:K77" si="12">J61</f>
        <v>340</v>
      </c>
    </row>
    <row r="62" spans="1:11" ht="15" x14ac:dyDescent="0.25">
      <c r="A62" s="79"/>
      <c r="B62" s="11"/>
      <c r="C62" s="20" t="s">
        <v>56</v>
      </c>
      <c r="D62" s="43">
        <v>22</v>
      </c>
      <c r="E62" s="43">
        <v>0</v>
      </c>
      <c r="F62" s="43">
        <v>22</v>
      </c>
      <c r="G62" s="44">
        <v>0</v>
      </c>
      <c r="H62" s="44">
        <v>0</v>
      </c>
      <c r="I62" s="44">
        <v>0</v>
      </c>
      <c r="J62" s="45">
        <v>22</v>
      </c>
      <c r="K62" s="44">
        <f t="shared" si="12"/>
        <v>22</v>
      </c>
    </row>
    <row r="63" spans="1:11" ht="15" x14ac:dyDescent="0.25">
      <c r="A63" s="79"/>
      <c r="B63" s="11"/>
      <c r="C63" s="20" t="s">
        <v>57</v>
      </c>
      <c r="D63" s="43">
        <v>5988</v>
      </c>
      <c r="E63" s="43">
        <v>0</v>
      </c>
      <c r="F63" s="43">
        <v>5988</v>
      </c>
      <c r="G63" s="44">
        <v>255</v>
      </c>
      <c r="H63" s="44">
        <v>358</v>
      </c>
      <c r="I63" s="44">
        <v>0</v>
      </c>
      <c r="J63" s="45">
        <v>6601</v>
      </c>
      <c r="K63" s="44">
        <f t="shared" si="12"/>
        <v>6601</v>
      </c>
    </row>
    <row r="64" spans="1:11" ht="15" x14ac:dyDescent="0.25">
      <c r="A64" s="79"/>
      <c r="B64" s="11"/>
      <c r="C64" s="20" t="s">
        <v>58</v>
      </c>
      <c r="D64" s="43">
        <v>11520</v>
      </c>
      <c r="E64" s="43">
        <v>0</v>
      </c>
      <c r="F64" s="43">
        <v>11520</v>
      </c>
      <c r="G64" s="44">
        <v>291</v>
      </c>
      <c r="H64" s="44">
        <v>907</v>
      </c>
      <c r="I64" s="44">
        <v>0</v>
      </c>
      <c r="J64" s="45">
        <v>12718</v>
      </c>
      <c r="K64" s="44">
        <f t="shared" si="12"/>
        <v>12718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524</v>
      </c>
      <c r="H65" s="44">
        <v>20</v>
      </c>
      <c r="I65" s="44">
        <v>0</v>
      </c>
      <c r="J65" s="45">
        <v>544</v>
      </c>
      <c r="K65" s="44">
        <f t="shared" si="12"/>
        <v>544</v>
      </c>
    </row>
    <row r="66" spans="1:11" ht="15" x14ac:dyDescent="0.25">
      <c r="A66" s="79"/>
      <c r="B66" s="11"/>
      <c r="C66" s="20" t="s">
        <v>60</v>
      </c>
      <c r="D66" s="43">
        <v>1072</v>
      </c>
      <c r="E66" s="43">
        <v>0</v>
      </c>
      <c r="F66" s="43">
        <v>1072</v>
      </c>
      <c r="G66" s="44">
        <v>18</v>
      </c>
      <c r="H66" s="44">
        <v>52</v>
      </c>
      <c r="I66" s="44">
        <v>0</v>
      </c>
      <c r="J66" s="45">
        <v>1142</v>
      </c>
      <c r="K66" s="44">
        <f t="shared" si="12"/>
        <v>1142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289</v>
      </c>
      <c r="H67" s="44">
        <v>0</v>
      </c>
      <c r="I67" s="44">
        <v>0</v>
      </c>
      <c r="J67" s="45">
        <v>289</v>
      </c>
      <c r="K67" s="44">
        <f t="shared" si="12"/>
        <v>289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0</v>
      </c>
      <c r="H68" s="44">
        <v>0</v>
      </c>
      <c r="I68" s="44">
        <v>0</v>
      </c>
      <c r="J68" s="45">
        <v>0</v>
      </c>
      <c r="K68" s="44">
        <f t="shared" si="12"/>
        <v>0</v>
      </c>
    </row>
    <row r="69" spans="1:11" ht="15" x14ac:dyDescent="0.25">
      <c r="A69" s="79"/>
      <c r="B69" s="11"/>
      <c r="C69" s="22" t="s">
        <v>63</v>
      </c>
      <c r="D69" s="43">
        <v>2052</v>
      </c>
      <c r="E69" s="43">
        <v>61</v>
      </c>
      <c r="F69" s="43">
        <v>2113</v>
      </c>
      <c r="G69" s="44">
        <v>29</v>
      </c>
      <c r="H69" s="44">
        <v>105</v>
      </c>
      <c r="I69" s="44">
        <v>0</v>
      </c>
      <c r="J69" s="45">
        <v>2247</v>
      </c>
      <c r="K69" s="44">
        <f t="shared" si="12"/>
        <v>2247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1162</v>
      </c>
      <c r="I70" s="44">
        <v>0</v>
      </c>
      <c r="J70" s="45">
        <v>1162</v>
      </c>
      <c r="K70" s="44">
        <f t="shared" si="12"/>
        <v>1162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115</v>
      </c>
      <c r="H71" s="44">
        <v>0</v>
      </c>
      <c r="I71" s="44">
        <v>0</v>
      </c>
      <c r="J71" s="45">
        <v>115</v>
      </c>
      <c r="K71" s="44">
        <f t="shared" si="12"/>
        <v>115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90</v>
      </c>
      <c r="I72" s="44">
        <v>0</v>
      </c>
      <c r="J72" s="45">
        <v>90</v>
      </c>
      <c r="K72" s="44">
        <f t="shared" si="12"/>
        <v>90</v>
      </c>
    </row>
    <row r="73" spans="1:11" ht="15" x14ac:dyDescent="0.25">
      <c r="A73" s="79"/>
      <c r="B73" s="11"/>
      <c r="C73" s="27" t="s">
        <v>67</v>
      </c>
      <c r="D73" s="43">
        <v>1412</v>
      </c>
      <c r="E73" s="43">
        <v>1</v>
      </c>
      <c r="F73" s="43">
        <v>1413</v>
      </c>
      <c r="G73" s="44">
        <v>0</v>
      </c>
      <c r="H73" s="44">
        <v>3</v>
      </c>
      <c r="I73" s="44">
        <v>0</v>
      </c>
      <c r="J73" s="45">
        <v>1416</v>
      </c>
      <c r="K73" s="44">
        <f t="shared" si="12"/>
        <v>1416</v>
      </c>
    </row>
    <row r="74" spans="1:11" ht="15" x14ac:dyDescent="0.25">
      <c r="A74" s="79"/>
      <c r="B74" s="11"/>
      <c r="C74" s="27" t="s">
        <v>387</v>
      </c>
      <c r="D74" s="43">
        <v>166</v>
      </c>
      <c r="E74" s="43">
        <v>0</v>
      </c>
      <c r="F74" s="43">
        <v>166</v>
      </c>
      <c r="G74" s="44">
        <v>0</v>
      </c>
      <c r="H74" s="44">
        <v>0</v>
      </c>
      <c r="I74" s="44">
        <v>0</v>
      </c>
      <c r="J74" s="45">
        <v>166</v>
      </c>
      <c r="K74" s="44">
        <f t="shared" si="12"/>
        <v>166</v>
      </c>
    </row>
    <row r="75" spans="1:11" ht="15" x14ac:dyDescent="0.25">
      <c r="A75" s="79"/>
      <c r="B75" s="11"/>
      <c r="C75" s="27" t="s">
        <v>388</v>
      </c>
      <c r="D75" s="43">
        <v>296</v>
      </c>
      <c r="E75" s="43">
        <v>0</v>
      </c>
      <c r="F75" s="43">
        <v>296</v>
      </c>
      <c r="G75" s="44">
        <v>0</v>
      </c>
      <c r="H75" s="44">
        <v>0</v>
      </c>
      <c r="I75" s="44">
        <v>0</v>
      </c>
      <c r="J75" s="45">
        <v>296</v>
      </c>
      <c r="K75" s="44">
        <f t="shared" si="12"/>
        <v>296</v>
      </c>
    </row>
    <row r="76" spans="1:11" ht="15" x14ac:dyDescent="0.25">
      <c r="A76" s="84"/>
      <c r="B76" s="11"/>
      <c r="C76" s="20" t="s">
        <v>68</v>
      </c>
      <c r="D76" s="43">
        <v>48</v>
      </c>
      <c r="E76" s="43">
        <v>0</v>
      </c>
      <c r="F76" s="43">
        <v>48</v>
      </c>
      <c r="G76" s="44">
        <v>912</v>
      </c>
      <c r="H76" s="44">
        <v>37</v>
      </c>
      <c r="I76" s="44">
        <v>0</v>
      </c>
      <c r="J76" s="45">
        <v>997</v>
      </c>
      <c r="K76" s="44">
        <f t="shared" si="12"/>
        <v>997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370</v>
      </c>
      <c r="F77" s="43">
        <v>370</v>
      </c>
      <c r="G77" s="44">
        <v>78</v>
      </c>
      <c r="H77" s="44">
        <v>62</v>
      </c>
      <c r="I77" s="44">
        <v>0</v>
      </c>
      <c r="J77" s="45">
        <v>510</v>
      </c>
      <c r="K77" s="44">
        <f t="shared" si="12"/>
        <v>510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2602</v>
      </c>
      <c r="E79" s="46">
        <f t="shared" si="13"/>
        <v>1597</v>
      </c>
      <c r="F79" s="46">
        <f t="shared" si="13"/>
        <v>4199</v>
      </c>
      <c r="G79" s="47">
        <f t="shared" si="13"/>
        <v>881</v>
      </c>
      <c r="H79" s="47">
        <f t="shared" si="13"/>
        <v>17985</v>
      </c>
      <c r="I79" s="47">
        <f t="shared" si="13"/>
        <v>0</v>
      </c>
      <c r="J79" s="48">
        <f>SUM(J80:J89)</f>
        <v>23065</v>
      </c>
      <c r="K79" s="47">
        <f>J79</f>
        <v>23065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24</v>
      </c>
      <c r="H80" s="44">
        <v>1982</v>
      </c>
      <c r="I80" s="44">
        <v>0</v>
      </c>
      <c r="J80" s="45">
        <v>2006</v>
      </c>
      <c r="K80" s="44">
        <f>J80</f>
        <v>2006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13924</v>
      </c>
      <c r="I81" s="44">
        <v>0</v>
      </c>
      <c r="J81" s="45">
        <v>13924</v>
      </c>
      <c r="K81" s="44">
        <f t="shared" ref="K81:K89" si="14">J81</f>
        <v>13924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493</v>
      </c>
      <c r="I82" s="44">
        <v>0</v>
      </c>
      <c r="J82" s="45">
        <v>493</v>
      </c>
      <c r="K82" s="44">
        <f t="shared" si="14"/>
        <v>493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119</v>
      </c>
      <c r="I83" s="44">
        <v>0</v>
      </c>
      <c r="J83" s="45">
        <v>121</v>
      </c>
      <c r="K83" s="44">
        <f t="shared" si="14"/>
        <v>121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331</v>
      </c>
      <c r="I84" s="44">
        <v>0</v>
      </c>
      <c r="J84" s="45">
        <v>331</v>
      </c>
      <c r="K84" s="44">
        <f t="shared" si="14"/>
        <v>331</v>
      </c>
    </row>
    <row r="85" spans="1:11" ht="15" x14ac:dyDescent="0.25">
      <c r="A85" s="71"/>
      <c r="B85" s="11"/>
      <c r="C85" s="12" t="s">
        <v>77</v>
      </c>
      <c r="D85" s="43">
        <v>1979</v>
      </c>
      <c r="E85" s="43">
        <v>24</v>
      </c>
      <c r="F85" s="43">
        <v>2003</v>
      </c>
      <c r="G85" s="44">
        <v>718</v>
      </c>
      <c r="H85" s="44">
        <v>0</v>
      </c>
      <c r="I85" s="44">
        <v>0</v>
      </c>
      <c r="J85" s="45">
        <v>2721</v>
      </c>
      <c r="K85" s="44">
        <f t="shared" si="14"/>
        <v>2721</v>
      </c>
    </row>
    <row r="86" spans="1:11" ht="15" x14ac:dyDescent="0.25">
      <c r="A86" s="74"/>
      <c r="B86" s="11"/>
      <c r="C86" s="12" t="s">
        <v>78</v>
      </c>
      <c r="D86" s="43">
        <v>3</v>
      </c>
      <c r="E86" s="43">
        <v>0</v>
      </c>
      <c r="F86" s="43">
        <v>3</v>
      </c>
      <c r="G86" s="44">
        <v>0</v>
      </c>
      <c r="H86" s="44">
        <v>0</v>
      </c>
      <c r="I86" s="44">
        <v>0</v>
      </c>
      <c r="J86" s="45">
        <v>3</v>
      </c>
      <c r="K86" s="44">
        <f t="shared" si="14"/>
        <v>3</v>
      </c>
    </row>
    <row r="87" spans="1:11" ht="15" x14ac:dyDescent="0.25">
      <c r="A87" s="71"/>
      <c r="B87" s="11"/>
      <c r="C87" s="12" t="s">
        <v>13</v>
      </c>
      <c r="D87" s="43">
        <v>216</v>
      </c>
      <c r="E87" s="43">
        <v>175</v>
      </c>
      <c r="F87" s="43">
        <v>391</v>
      </c>
      <c r="G87" s="44">
        <v>34</v>
      </c>
      <c r="H87" s="44">
        <v>1082</v>
      </c>
      <c r="I87" s="44">
        <v>0</v>
      </c>
      <c r="J87" s="45">
        <v>1507</v>
      </c>
      <c r="K87" s="44">
        <f t="shared" si="14"/>
        <v>1507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1257</v>
      </c>
      <c r="F88" s="43">
        <v>1257</v>
      </c>
      <c r="G88" s="44">
        <v>0</v>
      </c>
      <c r="H88" s="44">
        <v>0</v>
      </c>
      <c r="I88" s="44">
        <v>0</v>
      </c>
      <c r="J88" s="45">
        <v>1257</v>
      </c>
      <c r="K88" s="44">
        <f t="shared" si="14"/>
        <v>1257</v>
      </c>
    </row>
    <row r="89" spans="1:11" ht="15" x14ac:dyDescent="0.25">
      <c r="A89" s="85"/>
      <c r="B89" s="11"/>
      <c r="C89" s="12" t="s">
        <v>80</v>
      </c>
      <c r="D89" s="43">
        <v>404</v>
      </c>
      <c r="E89" s="43">
        <v>141</v>
      </c>
      <c r="F89" s="43">
        <v>545</v>
      </c>
      <c r="G89" s="44">
        <v>103</v>
      </c>
      <c r="H89" s="44">
        <v>54</v>
      </c>
      <c r="I89" s="44">
        <v>0</v>
      </c>
      <c r="J89" s="45">
        <v>702</v>
      </c>
      <c r="K89" s="44">
        <f t="shared" si="14"/>
        <v>702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2025</v>
      </c>
      <c r="E91" s="49">
        <v>0</v>
      </c>
      <c r="F91" s="49">
        <v>2025</v>
      </c>
      <c r="G91" s="50">
        <v>0</v>
      </c>
      <c r="H91" s="50">
        <v>0</v>
      </c>
      <c r="I91" s="50">
        <v>0</v>
      </c>
      <c r="J91" s="23">
        <v>2025</v>
      </c>
      <c r="K91" s="50">
        <f>J91</f>
        <v>2025</v>
      </c>
    </row>
    <row r="92" spans="1:11" ht="15" x14ac:dyDescent="0.25">
      <c r="A92" s="79"/>
      <c r="B92" s="11"/>
      <c r="C92" s="32" t="s">
        <v>82</v>
      </c>
      <c r="D92" s="43">
        <v>2025</v>
      </c>
      <c r="E92" s="43">
        <v>0</v>
      </c>
      <c r="F92" s="43">
        <v>2025</v>
      </c>
      <c r="G92" s="44">
        <v>0</v>
      </c>
      <c r="H92" s="44">
        <v>0</v>
      </c>
      <c r="I92" s="44">
        <v>0</v>
      </c>
      <c r="J92" s="45">
        <v>2025</v>
      </c>
      <c r="K92" s="44">
        <f>J92</f>
        <v>2025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5">
        <v>0</v>
      </c>
      <c r="K94" s="44">
        <f>J94</f>
        <v>0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6178</v>
      </c>
      <c r="E96" s="200">
        <v>689</v>
      </c>
      <c r="F96" s="200">
        <v>6568</v>
      </c>
      <c r="G96" s="201">
        <v>477</v>
      </c>
      <c r="H96" s="201">
        <v>531</v>
      </c>
      <c r="I96" s="201">
        <v>289</v>
      </c>
      <c r="J96" s="202">
        <v>6785</v>
      </c>
      <c r="K96" s="201">
        <f>K98+K110+K118</f>
        <v>6785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2059</v>
      </c>
      <c r="E98" s="46">
        <f t="shared" si="15"/>
        <v>604</v>
      </c>
      <c r="F98" s="46">
        <f t="shared" si="15"/>
        <v>2364</v>
      </c>
      <c r="G98" s="47">
        <f t="shared" si="15"/>
        <v>325</v>
      </c>
      <c r="H98" s="47">
        <f t="shared" si="15"/>
        <v>352</v>
      </c>
      <c r="I98" s="47">
        <f t="shared" si="15"/>
        <v>289</v>
      </c>
      <c r="J98" s="48">
        <f>SUM(J99:J108)</f>
        <v>3330</v>
      </c>
      <c r="K98" s="47">
        <f>SUM(K99:K108)</f>
        <v>2250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0</v>
      </c>
      <c r="F99" s="43">
        <v>0</v>
      </c>
      <c r="G99" s="44">
        <v>0</v>
      </c>
      <c r="H99" s="44">
        <v>2</v>
      </c>
      <c r="I99" s="44">
        <v>9</v>
      </c>
      <c r="J99" s="45">
        <f>SUM(F99:I99)</f>
        <v>11</v>
      </c>
      <c r="K99" s="44">
        <v>4</v>
      </c>
    </row>
    <row r="100" spans="1:13" ht="15" x14ac:dyDescent="0.25">
      <c r="A100" s="79"/>
      <c r="B100" s="11"/>
      <c r="C100" s="20" t="s">
        <v>90</v>
      </c>
      <c r="D100" s="43">
        <v>264</v>
      </c>
      <c r="E100" s="43">
        <v>434</v>
      </c>
      <c r="F100" s="43">
        <v>698</v>
      </c>
      <c r="G100" s="44">
        <v>0</v>
      </c>
      <c r="H100" s="44">
        <v>0</v>
      </c>
      <c r="I100" s="44">
        <v>0</v>
      </c>
      <c r="J100" s="45">
        <f t="shared" ref="J100:J108" si="16">SUM(F100:I100)</f>
        <v>698</v>
      </c>
      <c r="K100" s="44">
        <v>698</v>
      </c>
    </row>
    <row r="101" spans="1:13" ht="15" x14ac:dyDescent="0.25">
      <c r="A101" s="79"/>
      <c r="B101" s="11"/>
      <c r="C101" s="22" t="s">
        <v>91</v>
      </c>
      <c r="D101" s="43">
        <v>0</v>
      </c>
      <c r="E101" s="43">
        <v>0</v>
      </c>
      <c r="F101" s="43">
        <v>0</v>
      </c>
      <c r="G101" s="44">
        <v>0</v>
      </c>
      <c r="H101" s="44">
        <v>0</v>
      </c>
      <c r="I101" s="44">
        <v>0</v>
      </c>
      <c r="J101" s="45">
        <f t="shared" si="16"/>
        <v>0</v>
      </c>
      <c r="K101" s="44">
        <v>0</v>
      </c>
    </row>
    <row r="102" spans="1:13" ht="15" x14ac:dyDescent="0.25">
      <c r="A102" s="79"/>
      <c r="B102" s="11"/>
      <c r="C102" s="22" t="s">
        <v>367</v>
      </c>
      <c r="D102" s="43">
        <v>38</v>
      </c>
      <c r="E102" s="43">
        <v>0</v>
      </c>
      <c r="F102" s="43">
        <v>38</v>
      </c>
      <c r="G102" s="44">
        <v>0</v>
      </c>
      <c r="H102" s="44">
        <v>0</v>
      </c>
      <c r="I102" s="44">
        <v>0</v>
      </c>
      <c r="J102" s="45">
        <f t="shared" si="16"/>
        <v>38</v>
      </c>
      <c r="K102" s="44">
        <v>38</v>
      </c>
    </row>
    <row r="103" spans="1:13" ht="15" x14ac:dyDescent="0.25">
      <c r="A103" s="77"/>
      <c r="B103" s="11"/>
      <c r="C103" s="22" t="s">
        <v>92</v>
      </c>
      <c r="D103" s="43">
        <v>1450</v>
      </c>
      <c r="E103" s="43">
        <v>139</v>
      </c>
      <c r="F103" s="43">
        <v>1290</v>
      </c>
      <c r="G103" s="44">
        <v>116</v>
      </c>
      <c r="H103" s="44">
        <v>24</v>
      </c>
      <c r="I103" s="44">
        <v>0</v>
      </c>
      <c r="J103" s="45">
        <f t="shared" si="16"/>
        <v>1430</v>
      </c>
      <c r="K103" s="44">
        <v>357</v>
      </c>
    </row>
    <row r="104" spans="1:13" ht="15" x14ac:dyDescent="0.25">
      <c r="A104" s="79"/>
      <c r="B104" s="11"/>
      <c r="C104" s="20" t="s">
        <v>93</v>
      </c>
      <c r="D104" s="43">
        <v>-219</v>
      </c>
      <c r="E104" s="43">
        <v>0</v>
      </c>
      <c r="F104" s="43">
        <v>-219</v>
      </c>
      <c r="G104" s="44">
        <v>0</v>
      </c>
      <c r="H104" s="44">
        <v>0</v>
      </c>
      <c r="I104" s="44">
        <v>0</v>
      </c>
      <c r="J104" s="45">
        <f t="shared" si="16"/>
        <v>-219</v>
      </c>
      <c r="K104" s="44">
        <v>-219</v>
      </c>
    </row>
    <row r="105" spans="1:13" ht="15" x14ac:dyDescent="0.25">
      <c r="A105" s="79"/>
      <c r="B105" s="11"/>
      <c r="C105" s="22" t="s">
        <v>94</v>
      </c>
      <c r="D105" s="43">
        <v>72</v>
      </c>
      <c r="E105" s="43">
        <v>1</v>
      </c>
      <c r="F105" s="43">
        <v>73</v>
      </c>
      <c r="G105" s="44">
        <v>2</v>
      </c>
      <c r="H105" s="44">
        <v>1</v>
      </c>
      <c r="I105" s="44">
        <v>1</v>
      </c>
      <c r="J105" s="45">
        <f t="shared" si="16"/>
        <v>77</v>
      </c>
      <c r="K105" s="44">
        <v>77</v>
      </c>
    </row>
    <row r="106" spans="1:13" ht="15" x14ac:dyDescent="0.25">
      <c r="A106" s="79"/>
      <c r="B106" s="11"/>
      <c r="C106" s="22" t="s">
        <v>95</v>
      </c>
      <c r="D106" s="43">
        <v>331</v>
      </c>
      <c r="E106" s="43">
        <v>7</v>
      </c>
      <c r="F106" s="43">
        <v>338</v>
      </c>
      <c r="G106" s="44">
        <v>86</v>
      </c>
      <c r="H106" s="44">
        <v>176</v>
      </c>
      <c r="I106" s="44">
        <v>187</v>
      </c>
      <c r="J106" s="45">
        <f t="shared" si="16"/>
        <v>787</v>
      </c>
      <c r="K106" s="44">
        <v>787</v>
      </c>
    </row>
    <row r="107" spans="1:13" ht="15" x14ac:dyDescent="0.25">
      <c r="A107" s="79"/>
      <c r="B107" s="11"/>
      <c r="C107" s="22" t="s">
        <v>96</v>
      </c>
      <c r="D107" s="43">
        <v>123</v>
      </c>
      <c r="E107" s="43">
        <v>0</v>
      </c>
      <c r="F107" s="43">
        <v>123</v>
      </c>
      <c r="G107" s="44">
        <v>116</v>
      </c>
      <c r="H107" s="44">
        <v>149</v>
      </c>
      <c r="I107" s="44">
        <v>92</v>
      </c>
      <c r="J107" s="45">
        <f t="shared" si="16"/>
        <v>480</v>
      </c>
      <c r="K107" s="44">
        <v>480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23</v>
      </c>
      <c r="F108" s="43">
        <v>23</v>
      </c>
      <c r="G108" s="44">
        <v>5</v>
      </c>
      <c r="H108" s="44">
        <v>0</v>
      </c>
      <c r="I108" s="44">
        <v>0</v>
      </c>
      <c r="J108" s="45">
        <f t="shared" si="16"/>
        <v>28</v>
      </c>
      <c r="K108" s="44">
        <v>28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3547</v>
      </c>
      <c r="E110" s="46">
        <f t="shared" si="17"/>
        <v>85</v>
      </c>
      <c r="F110" s="46">
        <f t="shared" si="17"/>
        <v>3632</v>
      </c>
      <c r="G110" s="47">
        <f t="shared" si="17"/>
        <v>150</v>
      </c>
      <c r="H110" s="47">
        <f t="shared" si="17"/>
        <v>85</v>
      </c>
      <c r="I110" s="47">
        <f t="shared" si="17"/>
        <v>0</v>
      </c>
      <c r="J110" s="48">
        <f>SUM(J111:J116)</f>
        <v>3867</v>
      </c>
      <c r="K110" s="47">
        <f>J110</f>
        <v>3867</v>
      </c>
    </row>
    <row r="111" spans="1:13" ht="15" x14ac:dyDescent="0.25">
      <c r="A111" s="71"/>
      <c r="B111" s="11"/>
      <c r="C111" s="22" t="s">
        <v>105</v>
      </c>
      <c r="D111" s="43">
        <v>1764</v>
      </c>
      <c r="E111" s="43">
        <v>0</v>
      </c>
      <c r="F111" s="43">
        <v>1764</v>
      </c>
      <c r="G111" s="44">
        <v>0</v>
      </c>
      <c r="H111" s="44">
        <v>0</v>
      </c>
      <c r="I111" s="44">
        <v>0</v>
      </c>
      <c r="J111" s="45">
        <v>1764</v>
      </c>
      <c r="K111" s="44">
        <f>J111</f>
        <v>1764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0</v>
      </c>
      <c r="E113" s="43">
        <v>6</v>
      </c>
      <c r="F113" s="43">
        <v>6</v>
      </c>
      <c r="G113" s="44">
        <v>109</v>
      </c>
      <c r="H113" s="44">
        <v>78</v>
      </c>
      <c r="I113" s="44">
        <v>0</v>
      </c>
      <c r="J113" s="45">
        <v>193</v>
      </c>
      <c r="K113" s="44">
        <f t="shared" si="18"/>
        <v>193</v>
      </c>
    </row>
    <row r="114" spans="1:11" ht="15" x14ac:dyDescent="0.25">
      <c r="A114" s="71"/>
      <c r="B114" s="11"/>
      <c r="C114" s="22" t="s">
        <v>108</v>
      </c>
      <c r="D114" s="43">
        <v>1757</v>
      </c>
      <c r="E114" s="43">
        <v>0</v>
      </c>
      <c r="F114" s="43">
        <v>1757</v>
      </c>
      <c r="G114" s="44">
        <v>0</v>
      </c>
      <c r="H114" s="44">
        <v>0</v>
      </c>
      <c r="I114" s="44">
        <v>0</v>
      </c>
      <c r="J114" s="45">
        <v>1757</v>
      </c>
      <c r="K114" s="44">
        <f t="shared" si="18"/>
        <v>1757</v>
      </c>
    </row>
    <row r="115" spans="1:11" ht="15" x14ac:dyDescent="0.25">
      <c r="A115" s="74"/>
      <c r="B115" s="11"/>
      <c r="C115" s="22" t="s">
        <v>109</v>
      </c>
      <c r="D115" s="43">
        <v>21</v>
      </c>
      <c r="E115" s="43">
        <v>0</v>
      </c>
      <c r="F115" s="43">
        <v>21</v>
      </c>
      <c r="G115" s="44">
        <v>0</v>
      </c>
      <c r="H115" s="44">
        <v>0</v>
      </c>
      <c r="I115" s="44">
        <v>0</v>
      </c>
      <c r="J115" s="45">
        <v>21</v>
      </c>
      <c r="K115" s="44">
        <f t="shared" si="18"/>
        <v>21</v>
      </c>
    </row>
    <row r="116" spans="1:11" ht="15" x14ac:dyDescent="0.25">
      <c r="A116" s="71"/>
      <c r="B116" s="11"/>
      <c r="C116" s="20" t="s">
        <v>110</v>
      </c>
      <c r="D116" s="43">
        <v>5</v>
      </c>
      <c r="E116" s="43">
        <v>79</v>
      </c>
      <c r="F116" s="43">
        <v>84</v>
      </c>
      <c r="G116" s="44">
        <v>41</v>
      </c>
      <c r="H116" s="44">
        <v>7</v>
      </c>
      <c r="I116" s="44">
        <v>0</v>
      </c>
      <c r="J116" s="45">
        <v>132</v>
      </c>
      <c r="K116" s="44">
        <f t="shared" si="18"/>
        <v>132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572</v>
      </c>
      <c r="E118" s="46">
        <v>0</v>
      </c>
      <c r="F118" s="46">
        <v>572</v>
      </c>
      <c r="G118" s="47">
        <v>2</v>
      </c>
      <c r="H118" s="47">
        <v>94</v>
      </c>
      <c r="I118" s="47">
        <v>0</v>
      </c>
      <c r="J118" s="48">
        <v>668</v>
      </c>
      <c r="K118" s="47">
        <f>J118</f>
        <v>668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80270</v>
      </c>
      <c r="E120" s="200">
        <v>322</v>
      </c>
      <c r="F120" s="200">
        <v>80592</v>
      </c>
      <c r="G120" s="201">
        <v>52759</v>
      </c>
      <c r="H120" s="201">
        <v>10134</v>
      </c>
      <c r="I120" s="201">
        <v>0</v>
      </c>
      <c r="J120" s="201">
        <v>143485</v>
      </c>
      <c r="K120" s="201">
        <f>J120</f>
        <v>143485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80205</v>
      </c>
      <c r="E122" s="46">
        <f t="shared" si="19"/>
        <v>0</v>
      </c>
      <c r="F122" s="46">
        <f t="shared" si="19"/>
        <v>80205</v>
      </c>
      <c r="G122" s="47">
        <f t="shared" si="19"/>
        <v>51442</v>
      </c>
      <c r="H122" s="47">
        <f t="shared" si="19"/>
        <v>7332</v>
      </c>
      <c r="I122" s="47">
        <f t="shared" si="19"/>
        <v>0</v>
      </c>
      <c r="J122" s="48">
        <f>SUM(J123:J126)</f>
        <v>138979</v>
      </c>
      <c r="K122" s="47">
        <f>J122</f>
        <v>138979</v>
      </c>
    </row>
    <row r="123" spans="1:11" ht="15" x14ac:dyDescent="0.25">
      <c r="A123" s="79"/>
      <c r="B123" s="11"/>
      <c r="C123" s="22" t="s">
        <v>117</v>
      </c>
      <c r="D123" s="43">
        <v>49032</v>
      </c>
      <c r="E123" s="43">
        <v>0</v>
      </c>
      <c r="F123" s="43">
        <v>49032</v>
      </c>
      <c r="G123" s="44">
        <v>51125</v>
      </c>
      <c r="H123" s="44">
        <v>6115</v>
      </c>
      <c r="I123" s="44">
        <v>0</v>
      </c>
      <c r="J123" s="45">
        <v>106272</v>
      </c>
      <c r="K123" s="44">
        <f>J123</f>
        <v>106272</v>
      </c>
    </row>
    <row r="124" spans="1:11" ht="15" x14ac:dyDescent="0.25">
      <c r="A124" s="79"/>
      <c r="B124" s="11"/>
      <c r="C124" s="22" t="s">
        <v>118</v>
      </c>
      <c r="D124" s="43">
        <v>29254</v>
      </c>
      <c r="E124" s="43">
        <v>0</v>
      </c>
      <c r="F124" s="43">
        <v>29254</v>
      </c>
      <c r="G124" s="44">
        <v>315</v>
      </c>
      <c r="H124" s="44">
        <v>1155</v>
      </c>
      <c r="I124" s="44">
        <v>0</v>
      </c>
      <c r="J124" s="45">
        <v>30724</v>
      </c>
      <c r="K124" s="44">
        <f t="shared" ref="K124:K126" si="20">J124</f>
        <v>30724</v>
      </c>
    </row>
    <row r="125" spans="1:11" ht="15" x14ac:dyDescent="0.25">
      <c r="A125" s="79"/>
      <c r="B125" s="11"/>
      <c r="C125" s="22" t="s">
        <v>119</v>
      </c>
      <c r="D125" s="43">
        <v>1919</v>
      </c>
      <c r="E125" s="43">
        <v>0</v>
      </c>
      <c r="F125" s="43">
        <v>1919</v>
      </c>
      <c r="G125" s="44">
        <v>2</v>
      </c>
      <c r="H125" s="44">
        <v>62</v>
      </c>
      <c r="I125" s="44">
        <v>0</v>
      </c>
      <c r="J125" s="45">
        <v>1983</v>
      </c>
      <c r="K125" s="44">
        <f t="shared" si="20"/>
        <v>1983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65</v>
      </c>
      <c r="E128" s="46">
        <f t="shared" si="21"/>
        <v>322</v>
      </c>
      <c r="F128" s="46">
        <f t="shared" si="21"/>
        <v>387</v>
      </c>
      <c r="G128" s="47">
        <f t="shared" si="21"/>
        <v>1317</v>
      </c>
      <c r="H128" s="47">
        <f t="shared" si="21"/>
        <v>2802</v>
      </c>
      <c r="I128" s="47">
        <f t="shared" si="21"/>
        <v>0</v>
      </c>
      <c r="J128" s="48">
        <f>SUM(J129:J132)</f>
        <v>4506</v>
      </c>
      <c r="K128" s="47">
        <f>J128</f>
        <v>4506</v>
      </c>
    </row>
    <row r="129" spans="1:11" ht="15" x14ac:dyDescent="0.25">
      <c r="B129" s="11"/>
      <c r="C129" s="22" t="s">
        <v>122</v>
      </c>
      <c r="D129" s="43">
        <v>65</v>
      </c>
      <c r="E129" s="43">
        <v>0</v>
      </c>
      <c r="F129" s="43">
        <v>65</v>
      </c>
      <c r="G129" s="44">
        <v>1282</v>
      </c>
      <c r="H129" s="44">
        <v>171</v>
      </c>
      <c r="I129" s="44">
        <v>0</v>
      </c>
      <c r="J129" s="45">
        <v>1518</v>
      </c>
      <c r="K129" s="44">
        <f>J129</f>
        <v>1518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1784</v>
      </c>
      <c r="I130" s="44">
        <v>0</v>
      </c>
      <c r="J130" s="45">
        <v>1784</v>
      </c>
      <c r="K130" s="44">
        <f t="shared" ref="K130:K132" si="22">J130</f>
        <v>1784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842</v>
      </c>
      <c r="I131" s="44">
        <v>0</v>
      </c>
      <c r="J131" s="45">
        <v>842</v>
      </c>
      <c r="K131" s="44">
        <f t="shared" si="22"/>
        <v>842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322</v>
      </c>
      <c r="F132" s="43">
        <v>322</v>
      </c>
      <c r="G132" s="44">
        <v>35</v>
      </c>
      <c r="H132" s="44">
        <v>5</v>
      </c>
      <c r="I132" s="44">
        <v>0</v>
      </c>
      <c r="J132" s="45">
        <v>362</v>
      </c>
      <c r="K132" s="44">
        <f t="shared" si="22"/>
        <v>362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7052</v>
      </c>
      <c r="E134" s="200">
        <v>2653</v>
      </c>
      <c r="F134" s="200">
        <v>9705</v>
      </c>
      <c r="G134" s="201">
        <v>381</v>
      </c>
      <c r="H134" s="201">
        <v>295</v>
      </c>
      <c r="I134" s="201">
        <v>161306</v>
      </c>
      <c r="J134" s="202">
        <v>171687</v>
      </c>
      <c r="K134" s="201">
        <f>J134</f>
        <v>171687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2142</v>
      </c>
      <c r="F136" s="46">
        <v>2142</v>
      </c>
      <c r="G136" s="47">
        <v>0</v>
      </c>
      <c r="H136" s="47">
        <v>0</v>
      </c>
      <c r="I136" s="47">
        <v>116614</v>
      </c>
      <c r="J136" s="48">
        <v>118756</v>
      </c>
      <c r="K136" s="47">
        <f>J136</f>
        <v>118756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867</v>
      </c>
      <c r="E138" s="46">
        <f t="shared" si="23"/>
        <v>462</v>
      </c>
      <c r="F138" s="46">
        <f t="shared" si="23"/>
        <v>1329</v>
      </c>
      <c r="G138" s="47">
        <f t="shared" si="23"/>
        <v>0</v>
      </c>
      <c r="H138" s="47">
        <f t="shared" si="23"/>
        <v>0</v>
      </c>
      <c r="I138" s="47">
        <f t="shared" si="23"/>
        <v>44670</v>
      </c>
      <c r="J138" s="48">
        <f>SUM(J139:J142)</f>
        <v>45999</v>
      </c>
      <c r="K138" s="47">
        <f>J138</f>
        <v>45999</v>
      </c>
    </row>
    <row r="139" spans="1:11" ht="14.25" x14ac:dyDescent="0.2">
      <c r="A139" s="85"/>
      <c r="B139" s="35"/>
      <c r="C139" s="18" t="s">
        <v>297</v>
      </c>
      <c r="D139" s="43">
        <v>867</v>
      </c>
      <c r="E139" s="43">
        <v>462</v>
      </c>
      <c r="F139" s="43">
        <v>1329</v>
      </c>
      <c r="G139" s="44">
        <v>0</v>
      </c>
      <c r="H139" s="44">
        <v>0</v>
      </c>
      <c r="I139" s="44">
        <v>22762</v>
      </c>
      <c r="J139" s="45">
        <v>24091</v>
      </c>
      <c r="K139" s="44">
        <f>J139</f>
        <v>24091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11802</v>
      </c>
      <c r="J140" s="45">
        <v>11802</v>
      </c>
      <c r="K140" s="44">
        <f t="shared" ref="K140:K142" si="24">J140</f>
        <v>11802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9175</v>
      </c>
      <c r="J141" s="45">
        <v>9175</v>
      </c>
      <c r="K141" s="44">
        <f t="shared" si="24"/>
        <v>9175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931</v>
      </c>
      <c r="J142" s="45">
        <v>931</v>
      </c>
      <c r="K142" s="44">
        <f t="shared" si="24"/>
        <v>931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6185</v>
      </c>
      <c r="E144" s="46">
        <v>49</v>
      </c>
      <c r="F144" s="46">
        <v>6234</v>
      </c>
      <c r="G144" s="47">
        <v>381</v>
      </c>
      <c r="H144" s="47">
        <v>295</v>
      </c>
      <c r="I144" s="47">
        <v>22</v>
      </c>
      <c r="J144" s="48">
        <v>6932</v>
      </c>
      <c r="K144" s="47">
        <f>J144</f>
        <v>6932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19119</v>
      </c>
      <c r="E146" s="200">
        <v>9572</v>
      </c>
      <c r="F146" s="200">
        <v>21274</v>
      </c>
      <c r="G146" s="201">
        <v>129002</v>
      </c>
      <c r="H146" s="201">
        <v>31425</v>
      </c>
      <c r="I146" s="201">
        <v>41918</v>
      </c>
      <c r="J146" s="202">
        <v>13803</v>
      </c>
      <c r="K146" s="201">
        <f>J146-J152</f>
        <v>-196013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92</v>
      </c>
      <c r="E148" s="46">
        <v>1029</v>
      </c>
      <c r="F148" s="46">
        <v>1121</v>
      </c>
      <c r="G148" s="47">
        <v>0</v>
      </c>
      <c r="H148" s="47">
        <v>0</v>
      </c>
      <c r="I148" s="47">
        <v>0</v>
      </c>
      <c r="J148" s="48">
        <v>1121</v>
      </c>
      <c r="K148" s="47">
        <f>J148</f>
        <v>1121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11</v>
      </c>
      <c r="E150" s="46">
        <v>4</v>
      </c>
      <c r="F150" s="46">
        <v>15</v>
      </c>
      <c r="G150" s="47">
        <v>44</v>
      </c>
      <c r="H150" s="47">
        <v>114</v>
      </c>
      <c r="I150" s="47">
        <v>0</v>
      </c>
      <c r="J150" s="48">
        <v>173</v>
      </c>
      <c r="K150" s="47">
        <f>+J150</f>
        <v>173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15061</v>
      </c>
      <c r="E152" s="48">
        <f t="shared" si="25"/>
        <v>7489</v>
      </c>
      <c r="F152" s="48">
        <f t="shared" si="25"/>
        <v>15133</v>
      </c>
      <c r="G152" s="48">
        <f t="shared" si="25"/>
        <v>124569</v>
      </c>
      <c r="H152" s="48">
        <f t="shared" si="25"/>
        <v>29439</v>
      </c>
      <c r="I152" s="48">
        <f t="shared" si="25"/>
        <v>40675</v>
      </c>
      <c r="J152" s="48">
        <f>SUM(J153:J157)</f>
        <v>209816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7198</v>
      </c>
      <c r="F153" s="43">
        <v>0</v>
      </c>
      <c r="G153" s="44">
        <v>108626</v>
      </c>
      <c r="H153" s="44">
        <v>19933</v>
      </c>
      <c r="I153" s="44">
        <v>40669</v>
      </c>
      <c r="J153" s="45">
        <v>169228</v>
      </c>
      <c r="K153" s="44"/>
    </row>
    <row r="154" spans="1:11" ht="15" x14ac:dyDescent="0.25">
      <c r="B154" s="11"/>
      <c r="C154" s="22" t="s">
        <v>99</v>
      </c>
      <c r="D154" s="43">
        <v>219</v>
      </c>
      <c r="E154" s="43">
        <v>0</v>
      </c>
      <c r="F154" s="43">
        <v>0</v>
      </c>
      <c r="G154" s="44">
        <v>120</v>
      </c>
      <c r="H154" s="44">
        <v>56</v>
      </c>
      <c r="I154" s="44">
        <v>2</v>
      </c>
      <c r="J154" s="45">
        <v>178</v>
      </c>
      <c r="K154" s="44"/>
    </row>
    <row r="155" spans="1:11" ht="15" x14ac:dyDescent="0.25">
      <c r="A155" s="71"/>
      <c r="B155" s="11"/>
      <c r="C155" s="22" t="s">
        <v>100</v>
      </c>
      <c r="D155" s="43">
        <v>12737</v>
      </c>
      <c r="E155" s="43">
        <v>91</v>
      </c>
      <c r="F155" s="43">
        <v>12828</v>
      </c>
      <c r="G155" s="44">
        <v>0</v>
      </c>
      <c r="H155" s="44">
        <v>8954</v>
      </c>
      <c r="I155" s="44">
        <v>4</v>
      </c>
      <c r="J155" s="45">
        <v>21786</v>
      </c>
      <c r="K155" s="44"/>
    </row>
    <row r="156" spans="1:11" ht="15" x14ac:dyDescent="0.25">
      <c r="A156" s="79"/>
      <c r="B156" s="11"/>
      <c r="C156" s="22" t="s">
        <v>101</v>
      </c>
      <c r="D156" s="43">
        <v>995</v>
      </c>
      <c r="E156" s="43">
        <v>71</v>
      </c>
      <c r="F156" s="43">
        <v>1066</v>
      </c>
      <c r="G156" s="44">
        <v>11590</v>
      </c>
      <c r="H156" s="44">
        <v>0</v>
      </c>
      <c r="I156" s="44">
        <v>0</v>
      </c>
      <c r="J156" s="45">
        <v>12656</v>
      </c>
      <c r="K156" s="44"/>
    </row>
    <row r="157" spans="1:11" ht="15" x14ac:dyDescent="0.25">
      <c r="A157" s="79"/>
      <c r="B157" s="11"/>
      <c r="C157" s="20" t="s">
        <v>102</v>
      </c>
      <c r="D157" s="43">
        <v>1110</v>
      </c>
      <c r="E157" s="43">
        <v>129</v>
      </c>
      <c r="F157" s="43">
        <v>1239</v>
      </c>
      <c r="G157" s="44">
        <v>4233</v>
      </c>
      <c r="H157" s="44">
        <v>496</v>
      </c>
      <c r="I157" s="44">
        <v>0</v>
      </c>
      <c r="J157" s="45">
        <v>5968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1591</v>
      </c>
      <c r="E159" s="48">
        <f t="shared" si="26"/>
        <v>283</v>
      </c>
      <c r="F159" s="48">
        <f t="shared" si="26"/>
        <v>1874</v>
      </c>
      <c r="G159" s="48">
        <f t="shared" si="26"/>
        <v>2988</v>
      </c>
      <c r="H159" s="48">
        <f t="shared" si="26"/>
        <v>45</v>
      </c>
      <c r="I159" s="48">
        <f t="shared" si="26"/>
        <v>631</v>
      </c>
      <c r="J159" s="48">
        <f>SUM(J160:J164)</f>
        <v>5538</v>
      </c>
      <c r="K159" s="47">
        <f>J159</f>
        <v>5538</v>
      </c>
    </row>
    <row r="160" spans="1:11" ht="15" x14ac:dyDescent="0.25">
      <c r="A160" s="71"/>
      <c r="B160" s="11"/>
      <c r="C160" s="22" t="s">
        <v>137</v>
      </c>
      <c r="D160" s="43">
        <v>1</v>
      </c>
      <c r="E160" s="43">
        <v>53</v>
      </c>
      <c r="F160" s="43">
        <v>54</v>
      </c>
      <c r="G160" s="44">
        <v>2827</v>
      </c>
      <c r="H160" s="44">
        <v>32</v>
      </c>
      <c r="I160" s="44">
        <v>628</v>
      </c>
      <c r="J160" s="45">
        <v>3541</v>
      </c>
      <c r="K160" s="44">
        <f>J160</f>
        <v>3541</v>
      </c>
    </row>
    <row r="161" spans="1:11" ht="15" x14ac:dyDescent="0.25">
      <c r="A161" s="71"/>
      <c r="B161" s="11"/>
      <c r="C161" s="22" t="s">
        <v>158</v>
      </c>
      <c r="D161" s="43">
        <v>811</v>
      </c>
      <c r="E161" s="43">
        <v>0</v>
      </c>
      <c r="F161" s="43">
        <v>811</v>
      </c>
      <c r="G161" s="44">
        <v>0</v>
      </c>
      <c r="H161" s="44">
        <v>0</v>
      </c>
      <c r="I161" s="44">
        <v>0</v>
      </c>
      <c r="J161" s="45">
        <v>811</v>
      </c>
      <c r="K161" s="44">
        <f t="shared" ref="K161:K164" si="27">J161</f>
        <v>811</v>
      </c>
    </row>
    <row r="162" spans="1:11" ht="15" x14ac:dyDescent="0.25">
      <c r="A162" s="71"/>
      <c r="B162" s="11"/>
      <c r="C162" s="22" t="s">
        <v>386</v>
      </c>
      <c r="D162" s="43">
        <v>540</v>
      </c>
      <c r="E162" s="43">
        <v>0</v>
      </c>
      <c r="F162" s="43">
        <v>540</v>
      </c>
      <c r="G162" s="44">
        <v>0</v>
      </c>
      <c r="H162" s="44">
        <v>0</v>
      </c>
      <c r="I162" s="44">
        <v>0</v>
      </c>
      <c r="J162" s="45">
        <v>540</v>
      </c>
      <c r="K162" s="44">
        <f t="shared" si="27"/>
        <v>540</v>
      </c>
    </row>
    <row r="163" spans="1:11" ht="15" x14ac:dyDescent="0.25">
      <c r="B163" s="11"/>
      <c r="C163" s="20" t="s">
        <v>138</v>
      </c>
      <c r="D163" s="43">
        <v>202</v>
      </c>
      <c r="E163" s="43">
        <v>230</v>
      </c>
      <c r="F163" s="43">
        <v>432</v>
      </c>
      <c r="G163" s="44">
        <v>161</v>
      </c>
      <c r="H163" s="44">
        <v>13</v>
      </c>
      <c r="I163" s="44">
        <v>3</v>
      </c>
      <c r="J163" s="45">
        <v>609</v>
      </c>
      <c r="K163" s="44">
        <f t="shared" si="27"/>
        <v>609</v>
      </c>
    </row>
    <row r="164" spans="1:11" ht="15" x14ac:dyDescent="0.25">
      <c r="A164" s="71"/>
      <c r="B164" s="11"/>
      <c r="C164" s="20" t="s">
        <v>36</v>
      </c>
      <c r="D164" s="43">
        <v>37</v>
      </c>
      <c r="E164" s="43">
        <v>0</v>
      </c>
      <c r="F164" s="43">
        <v>37</v>
      </c>
      <c r="G164" s="44">
        <v>0</v>
      </c>
      <c r="H164" s="44">
        <v>0</v>
      </c>
      <c r="I164" s="44">
        <v>0</v>
      </c>
      <c r="J164" s="45">
        <v>37</v>
      </c>
      <c r="K164" s="44">
        <f t="shared" si="27"/>
        <v>37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2364</v>
      </c>
      <c r="E166" s="48">
        <f t="shared" si="28"/>
        <v>767</v>
      </c>
      <c r="F166" s="48">
        <f t="shared" si="28"/>
        <v>3131</v>
      </c>
      <c r="G166" s="48">
        <f t="shared" si="28"/>
        <v>1401</v>
      </c>
      <c r="H166" s="48">
        <f t="shared" si="28"/>
        <v>1827</v>
      </c>
      <c r="I166" s="48">
        <f t="shared" si="28"/>
        <v>612</v>
      </c>
      <c r="J166" s="48">
        <f>SUM(J167:J174)</f>
        <v>6971</v>
      </c>
      <c r="K166" s="47">
        <f>J166</f>
        <v>6971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1</v>
      </c>
      <c r="F167" s="43">
        <v>1</v>
      </c>
      <c r="G167" s="44">
        <v>22</v>
      </c>
      <c r="H167" s="44">
        <v>126</v>
      </c>
      <c r="I167" s="44">
        <v>0</v>
      </c>
      <c r="J167" s="45">
        <v>149</v>
      </c>
      <c r="K167" s="44">
        <f>J167</f>
        <v>149</v>
      </c>
    </row>
    <row r="168" spans="1:11" ht="15" x14ac:dyDescent="0.25">
      <c r="A168" s="71"/>
      <c r="B168" s="11"/>
      <c r="C168" s="22" t="s">
        <v>142</v>
      </c>
      <c r="D168" s="43">
        <v>197</v>
      </c>
      <c r="E168" s="43">
        <v>3</v>
      </c>
      <c r="F168" s="43">
        <v>200</v>
      </c>
      <c r="G168" s="44">
        <v>94</v>
      </c>
      <c r="H168" s="44">
        <v>72</v>
      </c>
      <c r="I168" s="44">
        <v>0</v>
      </c>
      <c r="J168" s="45">
        <v>366</v>
      </c>
      <c r="K168" s="44">
        <f t="shared" ref="K168:K174" si="29">J168</f>
        <v>366</v>
      </c>
    </row>
    <row r="169" spans="1:11" ht="15" x14ac:dyDescent="0.25">
      <c r="A169" s="71"/>
      <c r="B169" s="11"/>
      <c r="C169" s="22" t="s">
        <v>143</v>
      </c>
      <c r="D169" s="43">
        <v>789</v>
      </c>
      <c r="E169" s="43">
        <v>0</v>
      </c>
      <c r="F169" s="43">
        <v>789</v>
      </c>
      <c r="G169" s="44">
        <v>118</v>
      </c>
      <c r="H169" s="44">
        <v>382</v>
      </c>
      <c r="I169" s="44">
        <v>409</v>
      </c>
      <c r="J169" s="45">
        <v>1698</v>
      </c>
      <c r="K169" s="44">
        <f t="shared" si="29"/>
        <v>1698</v>
      </c>
    </row>
    <row r="170" spans="1:11" ht="15" x14ac:dyDescent="0.25">
      <c r="A170" s="74"/>
      <c r="B170" s="11"/>
      <c r="C170" s="20" t="s">
        <v>144</v>
      </c>
      <c r="D170" s="43">
        <v>244</v>
      </c>
      <c r="E170" s="43">
        <v>467</v>
      </c>
      <c r="F170" s="43">
        <v>711</v>
      </c>
      <c r="G170" s="44">
        <v>374</v>
      </c>
      <c r="H170" s="44">
        <v>667</v>
      </c>
      <c r="I170" s="44">
        <v>48</v>
      </c>
      <c r="J170" s="45">
        <v>1800</v>
      </c>
      <c r="K170" s="44">
        <f t="shared" si="29"/>
        <v>1800</v>
      </c>
    </row>
    <row r="171" spans="1:11" ht="15" x14ac:dyDescent="0.25">
      <c r="A171" s="71"/>
      <c r="B171" s="11"/>
      <c r="C171" s="20" t="s">
        <v>145</v>
      </c>
      <c r="D171" s="43">
        <v>381</v>
      </c>
      <c r="E171" s="43">
        <v>0</v>
      </c>
      <c r="F171" s="43">
        <v>381</v>
      </c>
      <c r="G171" s="44">
        <v>15</v>
      </c>
      <c r="H171" s="44">
        <v>317</v>
      </c>
      <c r="I171" s="44">
        <v>0</v>
      </c>
      <c r="J171" s="45">
        <v>713</v>
      </c>
      <c r="K171" s="44">
        <f t="shared" si="29"/>
        <v>713</v>
      </c>
    </row>
    <row r="172" spans="1:11" ht="15" x14ac:dyDescent="0.25">
      <c r="A172" s="71"/>
      <c r="B172" s="11"/>
      <c r="C172" s="20" t="s">
        <v>146</v>
      </c>
      <c r="D172" s="43">
        <v>230</v>
      </c>
      <c r="E172" s="43">
        <v>79</v>
      </c>
      <c r="F172" s="43">
        <v>309</v>
      </c>
      <c r="G172" s="44">
        <v>540</v>
      </c>
      <c r="H172" s="44">
        <v>206</v>
      </c>
      <c r="I172" s="44">
        <v>61</v>
      </c>
      <c r="J172" s="45">
        <v>1116</v>
      </c>
      <c r="K172" s="44">
        <f t="shared" si="29"/>
        <v>1116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f t="shared" si="29"/>
        <v>0</v>
      </c>
    </row>
    <row r="174" spans="1:11" ht="15" x14ac:dyDescent="0.25">
      <c r="A174" s="85"/>
      <c r="B174" s="11"/>
      <c r="C174" s="22" t="s">
        <v>147</v>
      </c>
      <c r="D174" s="43">
        <v>523</v>
      </c>
      <c r="E174" s="43">
        <v>217</v>
      </c>
      <c r="F174" s="43">
        <v>740</v>
      </c>
      <c r="G174" s="44">
        <v>238</v>
      </c>
      <c r="H174" s="44">
        <v>57</v>
      </c>
      <c r="I174" s="44">
        <v>94</v>
      </c>
      <c r="J174" s="45">
        <v>1129</v>
      </c>
      <c r="K174" s="44">
        <f t="shared" si="29"/>
        <v>1129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4528</v>
      </c>
      <c r="E176" s="200">
        <v>5592</v>
      </c>
      <c r="F176" s="200">
        <v>6452</v>
      </c>
      <c r="G176" s="201">
        <v>12306</v>
      </c>
      <c r="H176" s="201">
        <v>4651</v>
      </c>
      <c r="I176" s="201">
        <v>52</v>
      </c>
      <c r="J176" s="202">
        <v>18640</v>
      </c>
      <c r="K176" s="201">
        <f>J176-J195</f>
        <v>13819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117</v>
      </c>
      <c r="E178" s="48">
        <f t="shared" si="30"/>
        <v>234</v>
      </c>
      <c r="F178" s="48">
        <f t="shared" si="30"/>
        <v>351</v>
      </c>
      <c r="G178" s="48">
        <f t="shared" si="30"/>
        <v>3239</v>
      </c>
      <c r="H178" s="48">
        <f t="shared" si="30"/>
        <v>2603</v>
      </c>
      <c r="I178" s="48">
        <f t="shared" si="30"/>
        <v>0</v>
      </c>
      <c r="J178" s="48">
        <f>SUM(J179:J184)</f>
        <v>6193</v>
      </c>
      <c r="K178" s="47">
        <f>J178</f>
        <v>6193</v>
      </c>
    </row>
    <row r="179" spans="1:11" ht="15" x14ac:dyDescent="0.25">
      <c r="A179" s="79"/>
      <c r="B179" s="11"/>
      <c r="C179" s="20" t="s">
        <v>152</v>
      </c>
      <c r="D179" s="43">
        <v>117</v>
      </c>
      <c r="E179" s="43">
        <v>0</v>
      </c>
      <c r="F179" s="43">
        <v>117</v>
      </c>
      <c r="G179" s="44">
        <v>3239</v>
      </c>
      <c r="H179" s="44">
        <v>180</v>
      </c>
      <c r="I179" s="44">
        <v>0</v>
      </c>
      <c r="J179" s="45">
        <v>3536</v>
      </c>
      <c r="K179" s="44">
        <f>J179</f>
        <v>3536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84</v>
      </c>
      <c r="I180" s="44">
        <v>0</v>
      </c>
      <c r="J180" s="45">
        <v>84</v>
      </c>
      <c r="K180" s="44">
        <f t="shared" ref="K180:K184" si="31">J180</f>
        <v>84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185</v>
      </c>
      <c r="I181" s="44">
        <v>0</v>
      </c>
      <c r="J181" s="45">
        <v>185</v>
      </c>
      <c r="K181" s="44">
        <f t="shared" si="31"/>
        <v>185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2154</v>
      </c>
      <c r="I182" s="44">
        <v>0</v>
      </c>
      <c r="J182" s="45">
        <v>2154</v>
      </c>
      <c r="K182" s="44">
        <f t="shared" si="31"/>
        <v>2154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f t="shared" si="31"/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3276</v>
      </c>
      <c r="E186" s="48">
        <f t="shared" si="32"/>
        <v>644</v>
      </c>
      <c r="F186" s="48">
        <f t="shared" si="32"/>
        <v>3920</v>
      </c>
      <c r="G186" s="48">
        <f t="shared" si="32"/>
        <v>5699</v>
      </c>
      <c r="H186" s="48">
        <f t="shared" si="32"/>
        <v>112</v>
      </c>
      <c r="I186" s="48">
        <f t="shared" si="32"/>
        <v>2</v>
      </c>
      <c r="J186" s="48">
        <f>SUM(J187:J193)</f>
        <v>9733</v>
      </c>
      <c r="K186" s="47">
        <f>J186</f>
        <v>9733</v>
      </c>
    </row>
    <row r="187" spans="1:11" ht="15" x14ac:dyDescent="0.25">
      <c r="A187" s="83"/>
      <c r="B187" s="11"/>
      <c r="C187" s="22" t="s">
        <v>158</v>
      </c>
      <c r="D187" s="43">
        <v>1006</v>
      </c>
      <c r="E187" s="43">
        <v>461</v>
      </c>
      <c r="F187" s="43">
        <v>1467</v>
      </c>
      <c r="G187" s="44">
        <v>4057</v>
      </c>
      <c r="H187" s="44">
        <v>98</v>
      </c>
      <c r="I187" s="44">
        <v>2</v>
      </c>
      <c r="J187" s="45">
        <v>5624</v>
      </c>
      <c r="K187" s="44">
        <f>J187</f>
        <v>5624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45</v>
      </c>
      <c r="F188" s="43">
        <v>45</v>
      </c>
      <c r="G188" s="44">
        <v>1191</v>
      </c>
      <c r="H188" s="44">
        <v>0</v>
      </c>
      <c r="I188" s="44">
        <v>0</v>
      </c>
      <c r="J188" s="45">
        <v>1236</v>
      </c>
      <c r="K188" s="44">
        <f t="shared" ref="K188:K193" si="33">J188</f>
        <v>1236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0</v>
      </c>
      <c r="F189" s="43">
        <v>0</v>
      </c>
      <c r="G189" s="44">
        <v>0</v>
      </c>
      <c r="H189" s="44">
        <v>0</v>
      </c>
      <c r="I189" s="44">
        <v>0</v>
      </c>
      <c r="J189" s="45">
        <v>0</v>
      </c>
      <c r="K189" s="44">
        <f t="shared" si="33"/>
        <v>0</v>
      </c>
    </row>
    <row r="190" spans="1:11" ht="15" x14ac:dyDescent="0.25">
      <c r="A190" s="79"/>
      <c r="B190" s="11"/>
      <c r="C190" s="20" t="s">
        <v>304</v>
      </c>
      <c r="D190" s="43">
        <v>16</v>
      </c>
      <c r="E190" s="43">
        <v>13</v>
      </c>
      <c r="F190" s="43">
        <v>29</v>
      </c>
      <c r="G190" s="44">
        <v>95</v>
      </c>
      <c r="H190" s="44">
        <v>0</v>
      </c>
      <c r="I190" s="44">
        <v>0</v>
      </c>
      <c r="J190" s="45">
        <v>124</v>
      </c>
      <c r="K190" s="44">
        <f t="shared" si="33"/>
        <v>124</v>
      </c>
    </row>
    <row r="191" spans="1:11" ht="15" x14ac:dyDescent="0.25">
      <c r="A191" s="79"/>
      <c r="B191" s="11"/>
      <c r="C191" s="20" t="s">
        <v>386</v>
      </c>
      <c r="D191" s="43">
        <v>2254</v>
      </c>
      <c r="E191" s="43">
        <v>0</v>
      </c>
      <c r="F191" s="43">
        <v>2254</v>
      </c>
      <c r="G191" s="44">
        <v>0</v>
      </c>
      <c r="H191" s="44">
        <v>0</v>
      </c>
      <c r="I191" s="44">
        <v>0</v>
      </c>
      <c r="J191" s="45">
        <v>2254</v>
      </c>
      <c r="K191" s="44">
        <f t="shared" si="33"/>
        <v>2254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120</v>
      </c>
      <c r="F192" s="43">
        <v>120</v>
      </c>
      <c r="G192" s="44">
        <v>344</v>
      </c>
      <c r="H192" s="44">
        <v>13</v>
      </c>
      <c r="I192" s="44">
        <v>0</v>
      </c>
      <c r="J192" s="45">
        <v>477</v>
      </c>
      <c r="K192" s="44">
        <f t="shared" si="33"/>
        <v>477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5</v>
      </c>
      <c r="F193" s="43">
        <v>5</v>
      </c>
      <c r="G193" s="44">
        <v>12</v>
      </c>
      <c r="H193" s="44">
        <v>1</v>
      </c>
      <c r="I193" s="44">
        <v>0</v>
      </c>
      <c r="J193" s="45">
        <v>18</v>
      </c>
      <c r="K193" s="44">
        <f t="shared" si="33"/>
        <v>18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130</v>
      </c>
      <c r="E195" s="46">
        <f t="shared" si="34"/>
        <v>3863</v>
      </c>
      <c r="F195" s="46">
        <f t="shared" si="34"/>
        <v>325</v>
      </c>
      <c r="G195" s="47">
        <f t="shared" si="34"/>
        <v>2679</v>
      </c>
      <c r="H195" s="47">
        <f t="shared" si="34"/>
        <v>1767</v>
      </c>
      <c r="I195" s="47">
        <f t="shared" si="34"/>
        <v>50</v>
      </c>
      <c r="J195" s="48">
        <f>SUM(J196:J199)</f>
        <v>4821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45</v>
      </c>
      <c r="E196" s="43">
        <v>3623</v>
      </c>
      <c r="F196" s="43">
        <v>0</v>
      </c>
      <c r="G196" s="44">
        <v>2519</v>
      </c>
      <c r="H196" s="44">
        <v>242</v>
      </c>
      <c r="I196" s="44">
        <v>50</v>
      </c>
      <c r="J196" s="45">
        <v>2811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70</v>
      </c>
      <c r="E197" s="43">
        <v>166</v>
      </c>
      <c r="F197" s="43">
        <v>236</v>
      </c>
      <c r="G197" s="44">
        <v>0</v>
      </c>
      <c r="H197" s="44">
        <v>1525</v>
      </c>
      <c r="I197" s="44">
        <v>0</v>
      </c>
      <c r="J197" s="45">
        <v>1761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15</v>
      </c>
      <c r="E198" s="43">
        <v>74</v>
      </c>
      <c r="F198" s="43">
        <v>89</v>
      </c>
      <c r="G198" s="44">
        <v>160</v>
      </c>
      <c r="H198" s="44">
        <v>0</v>
      </c>
      <c r="I198" s="44">
        <v>0</v>
      </c>
      <c r="J198" s="45">
        <v>249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374</v>
      </c>
      <c r="D203" s="54">
        <f t="shared" ref="D203:I203" si="35">SUM(D204:D205)</f>
        <v>1005</v>
      </c>
      <c r="E203" s="54">
        <f t="shared" si="35"/>
        <v>851</v>
      </c>
      <c r="F203" s="54">
        <f t="shared" si="35"/>
        <v>1856</v>
      </c>
      <c r="G203" s="55">
        <f t="shared" si="35"/>
        <v>689</v>
      </c>
      <c r="H203" s="55">
        <f t="shared" si="35"/>
        <v>169</v>
      </c>
      <c r="I203" s="55">
        <f t="shared" si="35"/>
        <v>0</v>
      </c>
      <c r="J203" s="56">
        <f>SUM(J204:J205)</f>
        <v>2714</v>
      </c>
      <c r="K203" s="55">
        <f>J203</f>
        <v>2714</v>
      </c>
    </row>
    <row r="204" spans="1:11" ht="15" x14ac:dyDescent="0.25">
      <c r="B204" s="37"/>
      <c r="C204" s="22" t="s">
        <v>164</v>
      </c>
      <c r="D204" s="43">
        <v>0</v>
      </c>
      <c r="E204" s="43">
        <v>0</v>
      </c>
      <c r="F204" s="43">
        <v>0</v>
      </c>
      <c r="G204" s="44">
        <v>0</v>
      </c>
      <c r="H204" s="44">
        <v>0</v>
      </c>
      <c r="I204" s="44">
        <v>0</v>
      </c>
      <c r="J204" s="45">
        <v>0</v>
      </c>
      <c r="K204" s="44">
        <f>J204</f>
        <v>0</v>
      </c>
    </row>
    <row r="205" spans="1:11" ht="15" x14ac:dyDescent="0.25">
      <c r="B205" s="37"/>
      <c r="C205" s="22" t="s">
        <v>97</v>
      </c>
      <c r="D205" s="43">
        <v>1005</v>
      </c>
      <c r="E205" s="43">
        <v>851</v>
      </c>
      <c r="F205" s="43">
        <v>1856</v>
      </c>
      <c r="G205" s="44">
        <v>689</v>
      </c>
      <c r="H205" s="44">
        <v>169</v>
      </c>
      <c r="I205" s="44">
        <v>0</v>
      </c>
      <c r="J205" s="45">
        <v>2714</v>
      </c>
      <c r="K205" s="44">
        <f>J205</f>
        <v>2714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62" priority="18" stopIfTrue="1" operator="notEqual">
      <formula>SUM(D14:D20)</formula>
    </cfRule>
  </conditionalFormatting>
  <conditionalFormatting sqref="D22:K22">
    <cfRule type="cellIs" dxfId="61" priority="14" stopIfTrue="1" operator="notEqual">
      <formula>D23+D24+#REF!+D26</formula>
    </cfRule>
  </conditionalFormatting>
  <conditionalFormatting sqref="D36:K36">
    <cfRule type="cellIs" dxfId="60" priority="17" stopIfTrue="1" operator="notEqual">
      <formula>D37+D38+D39+D40+D42+D41</formula>
    </cfRule>
  </conditionalFormatting>
  <conditionalFormatting sqref="D48:K48">
    <cfRule type="cellIs" dxfId="59" priority="3" stopIfTrue="1" operator="notEqual">
      <formula>D49+D50</formula>
    </cfRule>
  </conditionalFormatting>
  <conditionalFormatting sqref="D52:K52">
    <cfRule type="cellIs" dxfId="58" priority="4" stopIfTrue="1" operator="notEqual">
      <formula>D53+D54+D55</formula>
    </cfRule>
  </conditionalFormatting>
  <conditionalFormatting sqref="D57:K57">
    <cfRule type="cellIs" dxfId="57" priority="11" stopIfTrue="1" operator="notEqual">
      <formula>D58+D60+D61+D63+D64+D65+D62+D66+D67+D68+D69+D70+D71+D72+D73+D76+D77+D74+D75</formula>
    </cfRule>
  </conditionalFormatting>
  <conditionalFormatting sqref="D79:K79">
    <cfRule type="cellIs" dxfId="56" priority="6" stopIfTrue="1" operator="notEqual">
      <formula>D80+D81+D82+D83+D84+D85+D86+D87+D88+D89</formula>
    </cfRule>
  </conditionalFormatting>
  <conditionalFormatting sqref="D98:K98">
    <cfRule type="cellIs" dxfId="55" priority="7" stopIfTrue="1" operator="notEqual">
      <formula>D99+D100+D101+D102+D103+D104+D105+D106+D107+D108</formula>
    </cfRule>
  </conditionalFormatting>
  <conditionalFormatting sqref="D110:K110">
    <cfRule type="cellIs" dxfId="54" priority="8" stopIfTrue="1" operator="notEqual">
      <formula>D111+D112+D113+D114+D115+D116</formula>
    </cfRule>
  </conditionalFormatting>
  <conditionalFormatting sqref="D136:K136">
    <cfRule type="cellIs" dxfId="53" priority="12" stopIfTrue="1" operator="notEqual">
      <formula>#REF!+#REF!</formula>
    </cfRule>
  </conditionalFormatting>
  <conditionalFormatting sqref="D138:K138">
    <cfRule type="cellIs" dxfId="52" priority="13" stopIfTrue="1" operator="notEqual">
      <formula>D140+D139+D141+#REF!</formula>
    </cfRule>
  </conditionalFormatting>
  <conditionalFormatting sqref="D152:K152">
    <cfRule type="cellIs" dxfId="51" priority="2" stopIfTrue="1" operator="notEqual">
      <formula>D153+D154+D155+D156+D157</formula>
    </cfRule>
  </conditionalFormatting>
  <conditionalFormatting sqref="D159:K159">
    <cfRule type="cellIs" dxfId="50" priority="1" stopIfTrue="1" operator="notEqual">
      <formula>D160+D163+D164+D161+D162</formula>
    </cfRule>
  </conditionalFormatting>
  <conditionalFormatting sqref="D166:K166">
    <cfRule type="cellIs" dxfId="49" priority="5" stopIfTrue="1" operator="notEqual">
      <formula>SUM(D167:D174)</formula>
    </cfRule>
  </conditionalFormatting>
  <conditionalFormatting sqref="D178:K178">
    <cfRule type="cellIs" dxfId="48" priority="9" stopIfTrue="1" operator="notEqual">
      <formula>SUM(D179:D184)</formula>
    </cfRule>
  </conditionalFormatting>
  <conditionalFormatting sqref="D195:K195">
    <cfRule type="cellIs" dxfId="47" priority="16" stopIfTrue="1" operator="notEqual">
      <formula>D196+#REF!+D197+D198+D199</formula>
    </cfRule>
  </conditionalFormatting>
  <conditionalFormatting sqref="D203:K203">
    <cfRule type="cellIs" dxfId="46" priority="19" stopIfTrue="1" operator="notEqual">
      <formula>#REF!+D204+D205</formula>
    </cfRule>
  </conditionalFormatting>
  <conditionalFormatting sqref="D204:K206">
    <cfRule type="cellIs" dxfId="45" priority="20" stopIfTrue="1" operator="notEqual">
      <formula>#REF!+#REF!+#REF!+#REF!</formula>
    </cfRule>
  </conditionalFormatting>
  <conditionalFormatting sqref="D28:L28">
    <cfRule type="cellIs" dxfId="44" priority="10" stopIfTrue="1" operator="notEqual">
      <formula>D30+D31+D32+D33+D34</formula>
    </cfRule>
  </conditionalFormatting>
  <conditionalFormatting sqref="K23">
    <cfRule type="cellIs" dxfId="43" priority="123" stopIfTrue="1" operator="notEqual">
      <formula>K24+K26+#REF!+K27</formula>
    </cfRule>
  </conditionalFormatting>
  <conditionalFormatting sqref="K24:K25">
    <cfRule type="cellIs" dxfId="42" priority="122" stopIfTrue="1" operator="notEqual">
      <formula>K26+K27+#REF!+K28</formula>
    </cfRule>
  </conditionalFormatting>
  <conditionalFormatting sqref="K26">
    <cfRule type="cellIs" dxfId="41" priority="121" stopIfTrue="1" operator="notEqual">
      <formula>K27+K28+#REF!+K29</formula>
    </cfRule>
  </conditionalFormatting>
  <hyperlinks>
    <hyperlink ref="K5" location="Índice!A1" display="índice" xr:uid="{00000000-0004-0000-18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C4B3F-527D-4160-8815-2CED5E995975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activeCell="D20" sqref="D20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404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" si="0">SUM(D12:D14)</f>
        <v>6311</v>
      </c>
      <c r="E11" s="58">
        <f t="shared" ref="E11:J11" si="1">SUM(E12:E14)</f>
        <v>6197</v>
      </c>
      <c r="F11" s="58">
        <f t="shared" si="1"/>
        <v>12508</v>
      </c>
      <c r="G11" s="59">
        <f t="shared" si="1"/>
        <v>37769</v>
      </c>
      <c r="H11" s="59">
        <f t="shared" si="1"/>
        <v>27456</v>
      </c>
      <c r="I11" s="59">
        <f t="shared" si="1"/>
        <v>1296</v>
      </c>
      <c r="J11" s="59">
        <f t="shared" si="1"/>
        <v>79029</v>
      </c>
      <c r="K11" s="59">
        <f t="shared" ref="K11" si="2">SUM(K12:K14)</f>
        <v>79029</v>
      </c>
      <c r="L11" s="98"/>
    </row>
    <row r="12" spans="1:12" ht="15" x14ac:dyDescent="0.25">
      <c r="A12" s="116"/>
      <c r="B12" s="107"/>
      <c r="C12" s="117" t="s">
        <v>168</v>
      </c>
      <c r="D12" s="45">
        <v>5765</v>
      </c>
      <c r="E12" s="43">
        <v>3492</v>
      </c>
      <c r="F12" s="43">
        <v>9257</v>
      </c>
      <c r="G12" s="44">
        <v>33806</v>
      </c>
      <c r="H12" s="44">
        <v>25500</v>
      </c>
      <c r="I12" s="44">
        <v>1096</v>
      </c>
      <c r="J12" s="44">
        <v>69659</v>
      </c>
      <c r="K12" s="44">
        <v>69659</v>
      </c>
      <c r="L12" s="98"/>
    </row>
    <row r="13" spans="1:12" ht="15" x14ac:dyDescent="0.25">
      <c r="A13" s="118"/>
      <c r="B13" s="107"/>
      <c r="C13" s="117" t="s">
        <v>169</v>
      </c>
      <c r="D13" s="45">
        <v>276</v>
      </c>
      <c r="E13" s="43">
        <v>0</v>
      </c>
      <c r="F13" s="43">
        <v>276</v>
      </c>
      <c r="G13" s="44">
        <v>103</v>
      </c>
      <c r="H13" s="44">
        <v>292</v>
      </c>
      <c r="I13" s="44">
        <v>164</v>
      </c>
      <c r="J13" s="44">
        <v>835</v>
      </c>
      <c r="K13" s="44">
        <v>835</v>
      </c>
      <c r="L13" s="98"/>
    </row>
    <row r="14" spans="1:12" ht="15" x14ac:dyDescent="0.25">
      <c r="A14" s="118"/>
      <c r="B14" s="107"/>
      <c r="C14" s="117" t="s">
        <v>170</v>
      </c>
      <c r="D14" s="45">
        <v>270</v>
      </c>
      <c r="E14" s="43">
        <v>2705</v>
      </c>
      <c r="F14" s="43">
        <v>2975</v>
      </c>
      <c r="G14" s="44">
        <v>3860</v>
      </c>
      <c r="H14" s="44">
        <v>1664</v>
      </c>
      <c r="I14" s="44">
        <v>36</v>
      </c>
      <c r="J14" s="44">
        <v>8535</v>
      </c>
      <c r="K14" s="44">
        <v>8535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" si="3">+D17+D20</f>
        <v>20942</v>
      </c>
      <c r="E16" s="58">
        <f t="shared" ref="E16:J16" si="4">+E17+E20</f>
        <v>6745</v>
      </c>
      <c r="F16" s="58">
        <f t="shared" si="4"/>
        <v>27687</v>
      </c>
      <c r="G16" s="59">
        <f t="shared" si="4"/>
        <v>95950</v>
      </c>
      <c r="H16" s="59">
        <f t="shared" si="4"/>
        <v>28065</v>
      </c>
      <c r="I16" s="59">
        <f t="shared" si="4"/>
        <v>2757</v>
      </c>
      <c r="J16" s="59">
        <f t="shared" si="4"/>
        <v>154459</v>
      </c>
      <c r="K16" s="59">
        <f t="shared" ref="K16" si="5">+K17+K20</f>
        <v>154459</v>
      </c>
      <c r="L16" s="98"/>
    </row>
    <row r="17" spans="1:12" ht="14.25" x14ac:dyDescent="0.2">
      <c r="A17" s="120"/>
      <c r="B17" s="109"/>
      <c r="C17" s="121" t="s">
        <v>172</v>
      </c>
      <c r="D17" s="45">
        <v>16114</v>
      </c>
      <c r="E17" s="43">
        <v>5676</v>
      </c>
      <c r="F17" s="43">
        <v>21790</v>
      </c>
      <c r="G17" s="44">
        <v>74822</v>
      </c>
      <c r="H17" s="44">
        <v>21512</v>
      </c>
      <c r="I17" s="44">
        <v>2189</v>
      </c>
      <c r="J17" s="44">
        <v>120313</v>
      </c>
      <c r="K17" s="44">
        <v>120313</v>
      </c>
      <c r="L17" s="98"/>
    </row>
    <row r="18" spans="1:12" ht="15" x14ac:dyDescent="0.25">
      <c r="A18" s="122"/>
      <c r="B18" s="107"/>
      <c r="C18" s="117" t="s">
        <v>173</v>
      </c>
      <c r="D18" s="45">
        <v>133</v>
      </c>
      <c r="E18" s="43">
        <v>17</v>
      </c>
      <c r="F18" s="43">
        <v>150</v>
      </c>
      <c r="G18" s="44">
        <v>71</v>
      </c>
      <c r="H18" s="44">
        <v>3</v>
      </c>
      <c r="I18" s="44">
        <v>30</v>
      </c>
      <c r="J18" s="44">
        <v>104</v>
      </c>
      <c r="K18" s="44">
        <v>104</v>
      </c>
      <c r="L18" s="98"/>
    </row>
    <row r="19" spans="1:12" ht="15" x14ac:dyDescent="0.25">
      <c r="A19" s="120"/>
      <c r="B19" s="107"/>
      <c r="C19" s="117" t="s">
        <v>174</v>
      </c>
      <c r="D19" s="45">
        <v>15981</v>
      </c>
      <c r="E19" s="43">
        <v>5659</v>
      </c>
      <c r="F19" s="43">
        <v>21640</v>
      </c>
      <c r="G19" s="44">
        <v>74751</v>
      </c>
      <c r="H19" s="44">
        <v>21509</v>
      </c>
      <c r="I19" s="44">
        <v>2159</v>
      </c>
      <c r="J19" s="44">
        <v>98419</v>
      </c>
      <c r="K19" s="44">
        <v>98419</v>
      </c>
      <c r="L19" s="98"/>
    </row>
    <row r="20" spans="1:12" ht="14.25" x14ac:dyDescent="0.2">
      <c r="A20" s="120"/>
      <c r="B20" s="109"/>
      <c r="C20" s="121" t="s">
        <v>175</v>
      </c>
      <c r="D20" s="45">
        <v>4828</v>
      </c>
      <c r="E20" s="43">
        <v>1069</v>
      </c>
      <c r="F20" s="43">
        <v>5897</v>
      </c>
      <c r="G20" s="44">
        <v>21128</v>
      </c>
      <c r="H20" s="44">
        <v>6553</v>
      </c>
      <c r="I20" s="44">
        <v>568</v>
      </c>
      <c r="J20" s="44">
        <v>34146</v>
      </c>
      <c r="K20" s="44">
        <v>34146</v>
      </c>
      <c r="L20" s="98"/>
    </row>
    <row r="21" spans="1:12" ht="14.25" x14ac:dyDescent="0.2">
      <c r="A21" s="116"/>
      <c r="B21" s="109"/>
      <c r="C21" s="117" t="s">
        <v>176</v>
      </c>
      <c r="D21" s="45">
        <v>2214</v>
      </c>
      <c r="E21" s="43">
        <v>1045</v>
      </c>
      <c r="F21" s="43">
        <v>3259</v>
      </c>
      <c r="G21" s="44">
        <v>17228</v>
      </c>
      <c r="H21" s="44">
        <v>6267</v>
      </c>
      <c r="I21" s="44">
        <v>544</v>
      </c>
      <c r="J21" s="44">
        <v>27298</v>
      </c>
      <c r="K21" s="44">
        <v>27298</v>
      </c>
      <c r="L21" s="98"/>
    </row>
    <row r="22" spans="1:12" ht="14.25" x14ac:dyDescent="0.2">
      <c r="B22" s="109"/>
      <c r="C22" s="108" t="s">
        <v>177</v>
      </c>
      <c r="D22" s="45">
        <v>1086</v>
      </c>
      <c r="E22" s="43">
        <v>1045</v>
      </c>
      <c r="F22" s="43">
        <v>2131</v>
      </c>
      <c r="G22" s="44">
        <v>17228</v>
      </c>
      <c r="H22" s="44">
        <v>6144</v>
      </c>
      <c r="I22" s="44">
        <v>531</v>
      </c>
      <c r="J22" s="44">
        <v>23903</v>
      </c>
      <c r="K22" s="44">
        <v>23903</v>
      </c>
      <c r="L22" s="98"/>
    </row>
    <row r="23" spans="1:12" ht="14.25" x14ac:dyDescent="0.2">
      <c r="B23" s="109"/>
      <c r="C23" s="108" t="s">
        <v>178</v>
      </c>
      <c r="D23" s="45">
        <v>1128</v>
      </c>
      <c r="E23" s="43">
        <v>0</v>
      </c>
      <c r="F23" s="43">
        <v>1128</v>
      </c>
      <c r="G23" s="44">
        <v>0</v>
      </c>
      <c r="H23" s="44">
        <v>123</v>
      </c>
      <c r="I23" s="44">
        <v>13</v>
      </c>
      <c r="J23" s="44">
        <v>136</v>
      </c>
      <c r="K23" s="44">
        <v>136</v>
      </c>
      <c r="L23" s="98"/>
    </row>
    <row r="24" spans="1:12" ht="14.25" x14ac:dyDescent="0.2">
      <c r="A24" s="105"/>
      <c r="B24" s="109"/>
      <c r="C24" s="117" t="s">
        <v>179</v>
      </c>
      <c r="D24" s="45">
        <v>2614</v>
      </c>
      <c r="E24" s="43">
        <v>24</v>
      </c>
      <c r="F24" s="43">
        <v>2638</v>
      </c>
      <c r="G24" s="44">
        <v>3900</v>
      </c>
      <c r="H24" s="44">
        <v>286</v>
      </c>
      <c r="I24" s="44">
        <v>24</v>
      </c>
      <c r="J24" s="44">
        <v>4210</v>
      </c>
      <c r="K24" s="44">
        <v>4210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40</v>
      </c>
      <c r="E26" s="58">
        <v>175</v>
      </c>
      <c r="F26" s="58">
        <v>215</v>
      </c>
      <c r="G26" s="59">
        <v>330</v>
      </c>
      <c r="H26" s="59">
        <v>47</v>
      </c>
      <c r="I26" s="59">
        <v>23</v>
      </c>
      <c r="J26" s="59">
        <v>615</v>
      </c>
      <c r="K26" s="59">
        <v>615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15547</v>
      </c>
      <c r="E28" s="58">
        <v>862</v>
      </c>
      <c r="F28" s="58">
        <v>16409</v>
      </c>
      <c r="G28" s="59">
        <v>5138</v>
      </c>
      <c r="H28" s="59">
        <v>2053</v>
      </c>
      <c r="I28" s="59">
        <v>2865</v>
      </c>
      <c r="J28" s="59">
        <v>26465</v>
      </c>
      <c r="K28" s="59">
        <v>26465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v>13296</v>
      </c>
      <c r="E30" s="46">
        <v>6</v>
      </c>
      <c r="F30" s="46">
        <v>13302</v>
      </c>
      <c r="G30" s="47">
        <v>2851</v>
      </c>
      <c r="H30" s="47">
        <v>1948</v>
      </c>
      <c r="I30" s="47">
        <v>0</v>
      </c>
      <c r="J30" s="47">
        <v>18101</v>
      </c>
      <c r="K30" s="47">
        <v>18101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/>
      <c r="L31" s="98"/>
    </row>
    <row r="32" spans="1:12" ht="15" x14ac:dyDescent="0.25">
      <c r="A32" s="118"/>
      <c r="B32" s="107"/>
      <c r="C32" s="108" t="s">
        <v>183</v>
      </c>
      <c r="D32" s="45">
        <v>1193</v>
      </c>
      <c r="E32" s="43">
        <v>2</v>
      </c>
      <c r="F32" s="43">
        <v>1195</v>
      </c>
      <c r="G32" s="44">
        <v>106</v>
      </c>
      <c r="H32" s="44">
        <v>6</v>
      </c>
      <c r="I32" s="44">
        <v>0</v>
      </c>
      <c r="J32" s="44">
        <v>1307</v>
      </c>
      <c r="K32" s="44">
        <v>1307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758</v>
      </c>
      <c r="H33" s="44">
        <v>13</v>
      </c>
      <c r="I33" s="44">
        <v>0</v>
      </c>
      <c r="J33" s="44">
        <v>771</v>
      </c>
      <c r="K33" s="44">
        <v>771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412</v>
      </c>
      <c r="H34" s="44">
        <v>996</v>
      </c>
      <c r="I34" s="44">
        <v>0</v>
      </c>
      <c r="J34" s="44">
        <v>1408</v>
      </c>
      <c r="K34" s="44">
        <v>1408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2</v>
      </c>
      <c r="H35" s="44">
        <v>0</v>
      </c>
      <c r="I35" s="44">
        <v>0</v>
      </c>
      <c r="J35" s="44">
        <v>2</v>
      </c>
      <c r="K35" s="44">
        <v>2</v>
      </c>
      <c r="L35" s="98"/>
    </row>
    <row r="36" spans="1:12" ht="15" x14ac:dyDescent="0.25">
      <c r="A36" s="118"/>
      <c r="B36" s="107"/>
      <c r="C36" s="121" t="s">
        <v>187</v>
      </c>
      <c r="D36" s="45">
        <v>12103</v>
      </c>
      <c r="E36" s="43">
        <v>4</v>
      </c>
      <c r="F36" s="43">
        <v>12107</v>
      </c>
      <c r="G36" s="44">
        <v>1573</v>
      </c>
      <c r="H36" s="44">
        <v>933</v>
      </c>
      <c r="I36" s="44">
        <v>0</v>
      </c>
      <c r="J36" s="44">
        <v>14613</v>
      </c>
      <c r="K36" s="44">
        <v>14613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v>2251</v>
      </c>
      <c r="E38" s="46">
        <v>856</v>
      </c>
      <c r="F38" s="46">
        <v>3107</v>
      </c>
      <c r="G38" s="47">
        <v>2287</v>
      </c>
      <c r="H38" s="47">
        <v>105</v>
      </c>
      <c r="I38" s="47">
        <v>2865</v>
      </c>
      <c r="J38" s="47">
        <v>8364</v>
      </c>
      <c r="K38" s="47">
        <v>8364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105</v>
      </c>
      <c r="E40" s="43">
        <v>0</v>
      </c>
      <c r="F40" s="43">
        <v>105</v>
      </c>
      <c r="G40" s="44">
        <v>0</v>
      </c>
      <c r="H40" s="44">
        <v>0</v>
      </c>
      <c r="I40" s="44">
        <v>0</v>
      </c>
      <c r="J40" s="44">
        <v>105</v>
      </c>
      <c r="K40" s="44">
        <v>105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6</v>
      </c>
      <c r="H41" s="44">
        <v>2</v>
      </c>
      <c r="I41" s="44">
        <v>0</v>
      </c>
      <c r="J41" s="44">
        <v>8</v>
      </c>
      <c r="K41" s="44">
        <v>8</v>
      </c>
      <c r="L41" s="98"/>
    </row>
    <row r="42" spans="1:12" ht="14.25" x14ac:dyDescent="0.2">
      <c r="A42" s="116"/>
      <c r="B42" s="109"/>
      <c r="C42" s="108" t="s">
        <v>185</v>
      </c>
      <c r="D42" s="45">
        <v>3</v>
      </c>
      <c r="E42" s="43">
        <v>0</v>
      </c>
      <c r="F42" s="43">
        <v>3</v>
      </c>
      <c r="G42" s="44">
        <v>0</v>
      </c>
      <c r="H42" s="44">
        <v>32</v>
      </c>
      <c r="I42" s="44">
        <v>0</v>
      </c>
      <c r="J42" s="44">
        <v>35</v>
      </c>
      <c r="K42" s="44">
        <v>35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6</v>
      </c>
      <c r="F43" s="43">
        <v>6</v>
      </c>
      <c r="G43" s="44">
        <v>0</v>
      </c>
      <c r="H43" s="44">
        <v>0</v>
      </c>
      <c r="I43" s="44">
        <v>0</v>
      </c>
      <c r="J43" s="44">
        <v>6</v>
      </c>
      <c r="K43" s="44">
        <v>6</v>
      </c>
      <c r="L43" s="98"/>
    </row>
    <row r="44" spans="1:12" ht="14.25" x14ac:dyDescent="0.2">
      <c r="B44" s="109"/>
      <c r="C44" s="121" t="s">
        <v>187</v>
      </c>
      <c r="D44" s="45">
        <v>2143</v>
      </c>
      <c r="E44" s="43">
        <v>850</v>
      </c>
      <c r="F44" s="43">
        <v>2993</v>
      </c>
      <c r="G44" s="44">
        <v>2281</v>
      </c>
      <c r="H44" s="44">
        <v>71</v>
      </c>
      <c r="I44" s="44">
        <v>2865</v>
      </c>
      <c r="J44" s="44">
        <v>8210</v>
      </c>
      <c r="K44" s="44">
        <v>8210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28386</v>
      </c>
      <c r="E46" s="58">
        <v>493</v>
      </c>
      <c r="F46" s="58">
        <v>28610</v>
      </c>
      <c r="G46" s="59">
        <v>3728</v>
      </c>
      <c r="H46" s="59">
        <v>489</v>
      </c>
      <c r="I46" s="59">
        <v>0</v>
      </c>
      <c r="J46" s="59">
        <v>0</v>
      </c>
      <c r="K46" s="59">
        <v>31855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v>28381</v>
      </c>
      <c r="E48" s="58">
        <v>493</v>
      </c>
      <c r="F48" s="58">
        <v>28605</v>
      </c>
      <c r="G48" s="59">
        <v>3727</v>
      </c>
      <c r="H48" s="59">
        <v>486</v>
      </c>
      <c r="I48" s="59">
        <v>0</v>
      </c>
      <c r="J48" s="59">
        <v>32818</v>
      </c>
      <c r="K48" s="59">
        <v>31775</v>
      </c>
      <c r="L48" s="98"/>
    </row>
    <row r="49" spans="1:12" ht="15" x14ac:dyDescent="0.25">
      <c r="A49" s="105"/>
      <c r="B49" s="107"/>
      <c r="C49" s="117" t="s">
        <v>190</v>
      </c>
      <c r="D49" s="45">
        <v>-160</v>
      </c>
      <c r="E49" s="43">
        <v>0</v>
      </c>
      <c r="F49" s="43">
        <v>-160</v>
      </c>
      <c r="G49" s="44">
        <v>0</v>
      </c>
      <c r="H49" s="44">
        <v>0</v>
      </c>
      <c r="I49" s="44">
        <v>0</v>
      </c>
      <c r="J49" s="44">
        <v>-160</v>
      </c>
      <c r="K49" s="44">
        <v>-160</v>
      </c>
      <c r="L49" s="98"/>
    </row>
    <row r="50" spans="1:12" ht="15" x14ac:dyDescent="0.25">
      <c r="A50" s="131"/>
      <c r="B50" s="107"/>
      <c r="C50" s="117" t="s">
        <v>191</v>
      </c>
      <c r="D50" s="45">
        <v>28455</v>
      </c>
      <c r="E50" s="43">
        <v>435</v>
      </c>
      <c r="F50" s="43">
        <v>28621</v>
      </c>
      <c r="G50" s="44">
        <v>3435</v>
      </c>
      <c r="H50" s="44">
        <v>318</v>
      </c>
      <c r="I50" s="44">
        <v>0</v>
      </c>
      <c r="J50" s="44">
        <v>32374</v>
      </c>
      <c r="K50" s="44">
        <v>31331</v>
      </c>
      <c r="L50" s="98"/>
    </row>
    <row r="51" spans="1:12" ht="15" x14ac:dyDescent="0.25">
      <c r="A51" s="105"/>
      <c r="B51" s="107"/>
      <c r="C51" s="117" t="s">
        <v>192</v>
      </c>
      <c r="D51" s="45">
        <v>92</v>
      </c>
      <c r="E51" s="43">
        <v>29</v>
      </c>
      <c r="F51" s="43">
        <v>121</v>
      </c>
      <c r="G51" s="44">
        <v>144</v>
      </c>
      <c r="H51" s="44">
        <v>119</v>
      </c>
      <c r="I51" s="44">
        <v>0</v>
      </c>
      <c r="J51" s="44">
        <v>384</v>
      </c>
      <c r="K51" s="44">
        <v>384</v>
      </c>
      <c r="L51" s="98"/>
    </row>
    <row r="52" spans="1:12" ht="15" x14ac:dyDescent="0.25">
      <c r="A52" s="105"/>
      <c r="B52" s="107"/>
      <c r="C52" s="117" t="s">
        <v>96</v>
      </c>
      <c r="D52" s="45">
        <v>-6</v>
      </c>
      <c r="E52" s="43">
        <v>0</v>
      </c>
      <c r="F52" s="43">
        <v>-6</v>
      </c>
      <c r="G52" s="44">
        <v>148</v>
      </c>
      <c r="H52" s="44">
        <v>42</v>
      </c>
      <c r="I52" s="44">
        <v>0</v>
      </c>
      <c r="J52" s="44">
        <v>184</v>
      </c>
      <c r="K52" s="44">
        <v>184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29</v>
      </c>
      <c r="F53" s="43">
        <v>29</v>
      </c>
      <c r="G53" s="44">
        <v>0</v>
      </c>
      <c r="H53" s="44">
        <v>7</v>
      </c>
      <c r="I53" s="44">
        <v>0</v>
      </c>
      <c r="J53" s="44">
        <v>36</v>
      </c>
      <c r="K53" s="44">
        <v>36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5</v>
      </c>
      <c r="E55" s="46">
        <v>0</v>
      </c>
      <c r="F55" s="46">
        <v>5</v>
      </c>
      <c r="G55" s="47">
        <v>1</v>
      </c>
      <c r="H55" s="47">
        <v>3</v>
      </c>
      <c r="I55" s="47">
        <v>0</v>
      </c>
      <c r="J55" s="47">
        <v>9</v>
      </c>
      <c r="K55" s="47">
        <v>9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46</v>
      </c>
      <c r="F57" s="46">
        <v>46</v>
      </c>
      <c r="G57" s="47">
        <v>3</v>
      </c>
      <c r="H57" s="47">
        <v>22</v>
      </c>
      <c r="I57" s="47">
        <v>0</v>
      </c>
      <c r="J57" s="47">
        <v>71</v>
      </c>
      <c r="K57" s="47">
        <v>71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21541</v>
      </c>
      <c r="E59" s="58">
        <v>2299</v>
      </c>
      <c r="F59" s="58">
        <v>23840</v>
      </c>
      <c r="G59" s="59">
        <v>4778</v>
      </c>
      <c r="H59" s="59">
        <v>577</v>
      </c>
      <c r="I59" s="59">
        <v>199290</v>
      </c>
      <c r="J59" s="59">
        <v>228485</v>
      </c>
      <c r="K59" s="59">
        <v>228485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v>0</v>
      </c>
      <c r="E61" s="46">
        <v>0</v>
      </c>
      <c r="F61" s="46">
        <v>0</v>
      </c>
      <c r="G61" s="47">
        <v>0</v>
      </c>
      <c r="H61" s="47">
        <v>0</v>
      </c>
      <c r="I61" s="47">
        <v>192231</v>
      </c>
      <c r="J61" s="47">
        <v>192231</v>
      </c>
      <c r="K61" s="47">
        <v>192231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14397</v>
      </c>
      <c r="J62" s="44">
        <v>14397</v>
      </c>
      <c r="K62" s="44">
        <v>14397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20521</v>
      </c>
      <c r="J63" s="44">
        <v>20521</v>
      </c>
      <c r="K63" s="44">
        <v>20521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400</v>
      </c>
      <c r="J64" s="44">
        <v>400</v>
      </c>
      <c r="K64" s="44">
        <v>400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3569</v>
      </c>
      <c r="J65" s="44">
        <v>3569</v>
      </c>
      <c r="K65" s="44">
        <v>3569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18443</v>
      </c>
      <c r="E68" s="46">
        <v>2231</v>
      </c>
      <c r="F68" s="46">
        <v>20674</v>
      </c>
      <c r="G68" s="47">
        <v>516</v>
      </c>
      <c r="H68" s="47">
        <v>286</v>
      </c>
      <c r="I68" s="47">
        <v>24</v>
      </c>
      <c r="J68" s="47">
        <v>21500</v>
      </c>
      <c r="K68" s="47">
        <v>21500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v>3098</v>
      </c>
      <c r="E70" s="46">
        <v>68</v>
      </c>
      <c r="F70" s="46">
        <v>3166</v>
      </c>
      <c r="G70" s="47">
        <v>4262</v>
      </c>
      <c r="H70" s="47">
        <v>291</v>
      </c>
      <c r="I70" s="47">
        <v>7035</v>
      </c>
      <c r="J70" s="47">
        <v>14754</v>
      </c>
      <c r="K70" s="47">
        <v>14754</v>
      </c>
      <c r="L70" s="98"/>
    </row>
    <row r="71" spans="1:12" ht="15" x14ac:dyDescent="0.25">
      <c r="A71" s="105"/>
      <c r="B71" s="107"/>
      <c r="C71" s="108" t="s">
        <v>208</v>
      </c>
      <c r="D71" s="45">
        <v>16</v>
      </c>
      <c r="E71" s="43">
        <v>0</v>
      </c>
      <c r="F71" s="43">
        <v>16</v>
      </c>
      <c r="G71" s="44">
        <v>20</v>
      </c>
      <c r="H71" s="44">
        <v>54</v>
      </c>
      <c r="I71" s="44">
        <v>2784</v>
      </c>
      <c r="J71" s="44">
        <v>2858</v>
      </c>
      <c r="K71" s="44">
        <v>2857</v>
      </c>
      <c r="L71" s="98"/>
    </row>
    <row r="72" spans="1:12" ht="15" x14ac:dyDescent="0.25">
      <c r="A72" s="105"/>
      <c r="B72" s="107"/>
      <c r="C72" s="108" t="s">
        <v>209</v>
      </c>
      <c r="D72" s="45">
        <v>85</v>
      </c>
      <c r="E72" s="43">
        <v>0</v>
      </c>
      <c r="F72" s="43">
        <v>85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98"/>
    </row>
    <row r="73" spans="1:12" ht="15" x14ac:dyDescent="0.25">
      <c r="A73" s="116"/>
      <c r="B73" s="107"/>
      <c r="C73" s="108" t="s">
        <v>210</v>
      </c>
      <c r="D73" s="45">
        <v>2816</v>
      </c>
      <c r="E73" s="43">
        <v>68</v>
      </c>
      <c r="F73" s="43">
        <v>2884</v>
      </c>
      <c r="G73" s="44">
        <v>125</v>
      </c>
      <c r="H73" s="44">
        <v>0</v>
      </c>
      <c r="I73" s="44">
        <v>1550</v>
      </c>
      <c r="J73" s="44">
        <v>1675</v>
      </c>
      <c r="K73" s="44">
        <v>1675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1085</v>
      </c>
      <c r="H74" s="44">
        <v>44</v>
      </c>
      <c r="I74" s="44">
        <v>2696</v>
      </c>
      <c r="J74" s="44">
        <v>3825</v>
      </c>
      <c r="K74" s="44">
        <v>3825</v>
      </c>
      <c r="L74" s="98"/>
    </row>
    <row r="75" spans="1:12" ht="15" x14ac:dyDescent="0.25">
      <c r="A75" s="120"/>
      <c r="B75" s="107"/>
      <c r="C75" s="108" t="s">
        <v>212</v>
      </c>
      <c r="D75" s="45">
        <v>35</v>
      </c>
      <c r="E75" s="43">
        <v>0</v>
      </c>
      <c r="F75" s="43">
        <v>35</v>
      </c>
      <c r="G75" s="44">
        <v>21</v>
      </c>
      <c r="H75" s="44">
        <v>2</v>
      </c>
      <c r="I75" s="44">
        <v>0</v>
      </c>
      <c r="J75" s="44">
        <v>23</v>
      </c>
      <c r="K75" s="44">
        <v>23</v>
      </c>
      <c r="L75" s="98"/>
    </row>
    <row r="76" spans="1:12" ht="15" x14ac:dyDescent="0.25">
      <c r="A76" s="118"/>
      <c r="B76" s="107"/>
      <c r="C76" s="108" t="s">
        <v>205</v>
      </c>
      <c r="D76" s="45">
        <v>146</v>
      </c>
      <c r="E76" s="43">
        <v>0</v>
      </c>
      <c r="F76" s="43">
        <v>146</v>
      </c>
      <c r="G76" s="44">
        <v>3011</v>
      </c>
      <c r="H76" s="44">
        <v>191</v>
      </c>
      <c r="I76" s="44">
        <v>5</v>
      </c>
      <c r="J76" s="44">
        <v>3207</v>
      </c>
      <c r="K76" s="44">
        <v>3207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v>186205</v>
      </c>
      <c r="E78" s="59">
        <v>1551</v>
      </c>
      <c r="F78" s="59">
        <v>179614</v>
      </c>
      <c r="G78" s="59">
        <v>35756</v>
      </c>
      <c r="H78" s="59">
        <v>19460</v>
      </c>
      <c r="I78" s="59">
        <v>7349</v>
      </c>
      <c r="J78" s="59">
        <v>242179</v>
      </c>
      <c r="K78" s="59">
        <v>24473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12</v>
      </c>
      <c r="E80" s="58">
        <v>23</v>
      </c>
      <c r="F80" s="58">
        <v>35</v>
      </c>
      <c r="G80" s="59">
        <v>110</v>
      </c>
      <c r="H80" s="59">
        <v>130</v>
      </c>
      <c r="I80" s="59">
        <v>2</v>
      </c>
      <c r="J80" s="59">
        <v>277</v>
      </c>
      <c r="K80" s="59">
        <v>277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130</v>
      </c>
      <c r="E82" s="58">
        <v>377</v>
      </c>
      <c r="F82" s="58">
        <v>507</v>
      </c>
      <c r="G82" s="59">
        <v>0</v>
      </c>
      <c r="H82" s="59">
        <v>0</v>
      </c>
      <c r="I82" s="59">
        <v>0</v>
      </c>
      <c r="J82" s="59">
        <v>507</v>
      </c>
      <c r="K82" s="59">
        <v>507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v>168933</v>
      </c>
      <c r="E84" s="58">
        <v>450</v>
      </c>
      <c r="F84" s="58">
        <v>161241</v>
      </c>
      <c r="G84" s="59">
        <v>32034</v>
      </c>
      <c r="H84" s="59">
        <v>17097</v>
      </c>
      <c r="I84" s="59">
        <v>7334</v>
      </c>
      <c r="J84" s="59">
        <v>217706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230</v>
      </c>
      <c r="F85" s="43">
        <v>0</v>
      </c>
      <c r="G85" s="44">
        <v>22340</v>
      </c>
      <c r="H85" s="44">
        <v>4455</v>
      </c>
      <c r="I85" s="44">
        <v>1567</v>
      </c>
      <c r="J85" s="44">
        <v>28362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7912</v>
      </c>
      <c r="E86" s="43">
        <v>0</v>
      </c>
      <c r="F86" s="43">
        <v>0</v>
      </c>
      <c r="G86" s="44">
        <v>98</v>
      </c>
      <c r="H86" s="44">
        <v>66</v>
      </c>
      <c r="I86" s="44">
        <v>141</v>
      </c>
      <c r="J86" s="44">
        <v>305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100141</v>
      </c>
      <c r="E87" s="43">
        <v>152</v>
      </c>
      <c r="F87" s="43">
        <v>100293</v>
      </c>
      <c r="G87" s="44">
        <v>0</v>
      </c>
      <c r="H87" s="44">
        <v>12576</v>
      </c>
      <c r="I87" s="44">
        <v>5101</v>
      </c>
      <c r="J87" s="44">
        <v>117970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23314</v>
      </c>
      <c r="E88" s="43">
        <v>66</v>
      </c>
      <c r="F88" s="43">
        <v>23380</v>
      </c>
      <c r="G88" s="44">
        <v>9593</v>
      </c>
      <c r="H88" s="44">
        <v>0</v>
      </c>
      <c r="I88" s="44">
        <v>525</v>
      </c>
      <c r="J88" s="44">
        <v>33498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37566</v>
      </c>
      <c r="E89" s="43">
        <v>2</v>
      </c>
      <c r="F89" s="43">
        <v>37568</v>
      </c>
      <c r="G89" s="44">
        <v>3</v>
      </c>
      <c r="H89" s="44">
        <v>0</v>
      </c>
      <c r="I89" s="44">
        <v>0</v>
      </c>
      <c r="J89" s="44">
        <v>37571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v>1647</v>
      </c>
      <c r="E91" s="58">
        <v>244</v>
      </c>
      <c r="F91" s="58">
        <v>1891</v>
      </c>
      <c r="G91" s="59">
        <v>0</v>
      </c>
      <c r="H91" s="59">
        <v>0</v>
      </c>
      <c r="I91" s="59">
        <v>0</v>
      </c>
      <c r="J91" s="59">
        <v>1891</v>
      </c>
      <c r="K91" s="59">
        <v>1891</v>
      </c>
      <c r="L91" s="98"/>
    </row>
    <row r="92" spans="1:12" ht="15" x14ac:dyDescent="0.25">
      <c r="B92" s="107"/>
      <c r="C92" s="117" t="s">
        <v>214</v>
      </c>
      <c r="D92" s="45">
        <v>196</v>
      </c>
      <c r="E92" s="43">
        <v>0</v>
      </c>
      <c r="F92" s="43">
        <v>196</v>
      </c>
      <c r="G92" s="44">
        <v>0</v>
      </c>
      <c r="H92" s="44">
        <v>0</v>
      </c>
      <c r="I92" s="44">
        <v>0</v>
      </c>
      <c r="J92" s="44">
        <v>196</v>
      </c>
      <c r="K92" s="44">
        <v>196</v>
      </c>
      <c r="L92" s="98"/>
    </row>
    <row r="93" spans="1:12" ht="15" x14ac:dyDescent="0.25">
      <c r="A93" s="105"/>
      <c r="B93" s="107"/>
      <c r="C93" s="121" t="s">
        <v>215</v>
      </c>
      <c r="D93" s="45">
        <v>507</v>
      </c>
      <c r="E93" s="43">
        <v>16</v>
      </c>
      <c r="F93" s="43">
        <v>523</v>
      </c>
      <c r="G93" s="44">
        <v>0</v>
      </c>
      <c r="H93" s="44">
        <v>0</v>
      </c>
      <c r="I93" s="44">
        <v>0</v>
      </c>
      <c r="J93" s="44">
        <v>523</v>
      </c>
      <c r="K93" s="44">
        <v>523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1</v>
      </c>
      <c r="E95" s="43">
        <v>0</v>
      </c>
      <c r="F95" s="43">
        <v>1</v>
      </c>
      <c r="G95" s="44">
        <v>0</v>
      </c>
      <c r="H95" s="44">
        <v>0</v>
      </c>
      <c r="I95" s="44">
        <v>0</v>
      </c>
      <c r="J95" s="44">
        <v>1</v>
      </c>
      <c r="K95" s="44">
        <v>1</v>
      </c>
      <c r="L95" s="98"/>
    </row>
    <row r="96" spans="1:12" ht="15" x14ac:dyDescent="0.25">
      <c r="A96" s="105"/>
      <c r="B96" s="107"/>
      <c r="C96" s="117" t="s">
        <v>217</v>
      </c>
      <c r="D96" s="45">
        <v>943</v>
      </c>
      <c r="E96" s="43">
        <v>228</v>
      </c>
      <c r="F96" s="43">
        <v>1171</v>
      </c>
      <c r="G96" s="44">
        <v>0</v>
      </c>
      <c r="H96" s="44">
        <v>0</v>
      </c>
      <c r="I96" s="44">
        <v>0</v>
      </c>
      <c r="J96" s="44">
        <v>1171</v>
      </c>
      <c r="K96" s="44">
        <v>1171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v>3723</v>
      </c>
      <c r="E98" s="58">
        <v>457</v>
      </c>
      <c r="F98" s="58">
        <v>4180</v>
      </c>
      <c r="G98" s="59">
        <v>3612</v>
      </c>
      <c r="H98" s="59">
        <v>2233</v>
      </c>
      <c r="I98" s="59">
        <v>13</v>
      </c>
      <c r="J98" s="59">
        <v>10038</v>
      </c>
      <c r="K98" s="59">
        <v>10038</v>
      </c>
      <c r="L98" s="98"/>
    </row>
    <row r="99" spans="1:12" ht="15" x14ac:dyDescent="0.25">
      <c r="A99" s="116"/>
      <c r="B99" s="107"/>
      <c r="C99" s="140" t="s">
        <v>219</v>
      </c>
      <c r="D99" s="45">
        <v>1520</v>
      </c>
      <c r="E99" s="43">
        <v>22</v>
      </c>
      <c r="F99" s="43">
        <v>1542</v>
      </c>
      <c r="G99" s="44">
        <v>456</v>
      </c>
      <c r="H99" s="44">
        <v>0</v>
      </c>
      <c r="I99" s="44">
        <v>0</v>
      </c>
      <c r="J99" s="44">
        <v>1998</v>
      </c>
      <c r="K99" s="44">
        <v>1998</v>
      </c>
      <c r="L99" s="98"/>
    </row>
    <row r="100" spans="1:12" ht="15" x14ac:dyDescent="0.25">
      <c r="A100" s="120"/>
      <c r="B100" s="107"/>
      <c r="C100" s="140" t="s">
        <v>220</v>
      </c>
      <c r="D100" s="45">
        <v>442</v>
      </c>
      <c r="E100" s="43">
        <v>0</v>
      </c>
      <c r="F100" s="43">
        <v>442</v>
      </c>
      <c r="G100" s="44">
        <v>0</v>
      </c>
      <c r="H100" s="44">
        <v>0</v>
      </c>
      <c r="I100" s="44">
        <v>0</v>
      </c>
      <c r="J100" s="44">
        <v>442</v>
      </c>
      <c r="K100" s="44">
        <v>442</v>
      </c>
      <c r="L100" s="98"/>
    </row>
    <row r="101" spans="1:12" ht="15" x14ac:dyDescent="0.25">
      <c r="A101" s="118"/>
      <c r="B101" s="107"/>
      <c r="C101" s="140" t="s">
        <v>221</v>
      </c>
      <c r="D101" s="45">
        <v>57</v>
      </c>
      <c r="E101" s="43">
        <v>0</v>
      </c>
      <c r="F101" s="43">
        <v>57</v>
      </c>
      <c r="G101" s="44">
        <v>48</v>
      </c>
      <c r="H101" s="44">
        <v>0</v>
      </c>
      <c r="I101" s="44">
        <v>0</v>
      </c>
      <c r="J101" s="44">
        <v>105</v>
      </c>
      <c r="K101" s="44">
        <v>105</v>
      </c>
      <c r="L101" s="98"/>
    </row>
    <row r="102" spans="1:12" ht="15" x14ac:dyDescent="0.25">
      <c r="A102" s="122"/>
      <c r="B102" s="107"/>
      <c r="C102" s="140" t="s">
        <v>222</v>
      </c>
      <c r="D102" s="45">
        <v>19</v>
      </c>
      <c r="E102" s="43">
        <v>0</v>
      </c>
      <c r="F102" s="43">
        <v>19</v>
      </c>
      <c r="G102" s="44">
        <v>0</v>
      </c>
      <c r="H102" s="44">
        <v>0</v>
      </c>
      <c r="I102" s="44">
        <v>0</v>
      </c>
      <c r="J102" s="44">
        <v>19</v>
      </c>
      <c r="K102" s="44">
        <v>19</v>
      </c>
      <c r="L102" s="98"/>
    </row>
    <row r="103" spans="1:12" ht="15" x14ac:dyDescent="0.25">
      <c r="A103" s="122"/>
      <c r="B103" s="107"/>
      <c r="C103" s="140" t="s">
        <v>365</v>
      </c>
      <c r="D103" s="45">
        <v>0</v>
      </c>
      <c r="E103" s="43">
        <v>0</v>
      </c>
      <c r="F103" s="43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98"/>
    </row>
    <row r="104" spans="1:12" ht="15" x14ac:dyDescent="0.25">
      <c r="A104" s="118"/>
      <c r="B104" s="107"/>
      <c r="C104" s="141" t="s">
        <v>223</v>
      </c>
      <c r="D104" s="45">
        <v>1685</v>
      </c>
      <c r="E104" s="43">
        <v>435</v>
      </c>
      <c r="F104" s="43">
        <v>2120</v>
      </c>
      <c r="G104" s="44">
        <v>3108</v>
      </c>
      <c r="H104" s="44">
        <v>2233</v>
      </c>
      <c r="I104" s="44">
        <v>13</v>
      </c>
      <c r="J104" s="44">
        <v>7474</v>
      </c>
      <c r="K104" s="44">
        <v>7474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v>11760</v>
      </c>
      <c r="E106" s="58">
        <v>0</v>
      </c>
      <c r="F106" s="58">
        <v>11760</v>
      </c>
      <c r="G106" s="59">
        <v>0</v>
      </c>
      <c r="H106" s="59">
        <v>0</v>
      </c>
      <c r="I106" s="59">
        <v>0</v>
      </c>
      <c r="J106" s="59">
        <v>11760</v>
      </c>
      <c r="K106" s="59">
        <v>11760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1815</v>
      </c>
      <c r="E107" s="40">
        <v>0</v>
      </c>
      <c r="F107" s="43">
        <v>1815</v>
      </c>
      <c r="G107" s="41">
        <v>0</v>
      </c>
      <c r="H107" s="41">
        <v>0</v>
      </c>
      <c r="I107" s="41">
        <v>0</v>
      </c>
      <c r="J107" s="44">
        <v>1815</v>
      </c>
      <c r="K107" s="44">
        <v>1815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8787</v>
      </c>
      <c r="E109" s="40">
        <v>0</v>
      </c>
      <c r="F109" s="43">
        <v>8787</v>
      </c>
      <c r="G109" s="41">
        <v>0</v>
      </c>
      <c r="H109" s="41">
        <v>0</v>
      </c>
      <c r="I109" s="41">
        <v>0</v>
      </c>
      <c r="J109" s="44">
        <v>8787</v>
      </c>
      <c r="K109" s="44">
        <v>8787</v>
      </c>
      <c r="L109" s="98"/>
    </row>
    <row r="110" spans="1:12" ht="14.25" x14ac:dyDescent="0.2">
      <c r="B110" s="109"/>
      <c r="C110" s="141" t="s">
        <v>324</v>
      </c>
      <c r="D110" s="45">
        <v>660</v>
      </c>
      <c r="E110" s="40">
        <v>0</v>
      </c>
      <c r="F110" s="43">
        <v>660</v>
      </c>
      <c r="G110" s="41">
        <v>0</v>
      </c>
      <c r="H110" s="41">
        <v>0</v>
      </c>
      <c r="I110" s="41">
        <v>0</v>
      </c>
      <c r="J110" s="44">
        <v>660</v>
      </c>
      <c r="K110" s="44">
        <v>660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498</v>
      </c>
      <c r="E111" s="40">
        <v>0</v>
      </c>
      <c r="F111" s="43">
        <v>498</v>
      </c>
      <c r="G111" s="41">
        <v>0</v>
      </c>
      <c r="H111" s="41">
        <v>0</v>
      </c>
      <c r="I111" s="41">
        <v>0</v>
      </c>
      <c r="J111" s="44">
        <v>498</v>
      </c>
      <c r="K111" s="44">
        <v>498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2824</v>
      </c>
      <c r="E113" s="58">
        <v>1559</v>
      </c>
      <c r="F113" s="58">
        <v>4383</v>
      </c>
      <c r="G113" s="59">
        <v>138767</v>
      </c>
      <c r="H113" s="59">
        <v>18335</v>
      </c>
      <c r="I113" s="59">
        <v>3665</v>
      </c>
      <c r="J113" s="59">
        <v>165150</v>
      </c>
      <c r="K113" s="59">
        <v>165150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v>1439</v>
      </c>
      <c r="E115" s="46">
        <v>826</v>
      </c>
      <c r="F115" s="46">
        <v>2265</v>
      </c>
      <c r="G115" s="47">
        <v>103998</v>
      </c>
      <c r="H115" s="47">
        <v>17443</v>
      </c>
      <c r="I115" s="47">
        <v>3151</v>
      </c>
      <c r="J115" s="47">
        <v>126857</v>
      </c>
      <c r="K115" s="47">
        <v>126857</v>
      </c>
      <c r="L115" s="98"/>
    </row>
    <row r="116" spans="1:12" ht="15" x14ac:dyDescent="0.25">
      <c r="B116" s="124"/>
      <c r="C116" s="117" t="s">
        <v>232</v>
      </c>
      <c r="D116" s="45">
        <v>444</v>
      </c>
      <c r="E116" s="43">
        <v>16</v>
      </c>
      <c r="F116" s="43">
        <v>460</v>
      </c>
      <c r="G116" s="44">
        <v>60432</v>
      </c>
      <c r="H116" s="44">
        <v>725</v>
      </c>
      <c r="I116" s="44">
        <v>1409</v>
      </c>
      <c r="J116" s="44">
        <v>63026</v>
      </c>
      <c r="K116" s="44">
        <v>63026</v>
      </c>
      <c r="L116" s="98"/>
    </row>
    <row r="117" spans="1:12" ht="15" x14ac:dyDescent="0.25">
      <c r="A117" s="105"/>
      <c r="B117" s="124"/>
      <c r="C117" s="117" t="s">
        <v>233</v>
      </c>
      <c r="D117" s="45">
        <v>142</v>
      </c>
      <c r="E117" s="43">
        <v>80</v>
      </c>
      <c r="F117" s="43">
        <v>222</v>
      </c>
      <c r="G117" s="44">
        <v>3299</v>
      </c>
      <c r="H117" s="44">
        <v>6389</v>
      </c>
      <c r="I117" s="44">
        <v>1729</v>
      </c>
      <c r="J117" s="44">
        <v>11639</v>
      </c>
      <c r="K117" s="44">
        <v>11639</v>
      </c>
      <c r="L117" s="98"/>
    </row>
    <row r="118" spans="1:12" ht="15" x14ac:dyDescent="0.25">
      <c r="A118" s="105"/>
      <c r="B118" s="124"/>
      <c r="C118" s="117" t="s">
        <v>234</v>
      </c>
      <c r="D118" s="45">
        <v>558</v>
      </c>
      <c r="E118" s="43">
        <v>148</v>
      </c>
      <c r="F118" s="43">
        <v>706</v>
      </c>
      <c r="G118" s="44">
        <v>38916</v>
      </c>
      <c r="H118" s="44">
        <v>2574</v>
      </c>
      <c r="I118" s="44">
        <v>13</v>
      </c>
      <c r="J118" s="44">
        <v>42209</v>
      </c>
      <c r="K118" s="44">
        <v>42209</v>
      </c>
      <c r="L118" s="98"/>
    </row>
    <row r="119" spans="1:12" ht="15" x14ac:dyDescent="0.25">
      <c r="A119" s="131"/>
      <c r="B119" s="124"/>
      <c r="C119" s="117" t="s">
        <v>235</v>
      </c>
      <c r="D119" s="45">
        <v>295</v>
      </c>
      <c r="E119" s="43">
        <v>582</v>
      </c>
      <c r="F119" s="43">
        <v>877</v>
      </c>
      <c r="G119" s="44">
        <v>1351</v>
      </c>
      <c r="H119" s="44">
        <v>7755</v>
      </c>
      <c r="I119" s="44">
        <v>0</v>
      </c>
      <c r="J119" s="44">
        <v>9983</v>
      </c>
      <c r="K119" s="44">
        <v>9983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" si="6">+D122+D128+D132+D135</f>
        <v>1385</v>
      </c>
      <c r="E121" s="58">
        <f t="shared" ref="E121:J121" si="7">+E122+E128+E132+E135</f>
        <v>733</v>
      </c>
      <c r="F121" s="58">
        <f t="shared" si="7"/>
        <v>2118</v>
      </c>
      <c r="G121" s="59">
        <f t="shared" si="7"/>
        <v>34769</v>
      </c>
      <c r="H121" s="59">
        <f t="shared" si="7"/>
        <v>892</v>
      </c>
      <c r="I121" s="59">
        <f t="shared" si="7"/>
        <v>514</v>
      </c>
      <c r="J121" s="59">
        <f t="shared" si="7"/>
        <v>38293</v>
      </c>
      <c r="K121" s="59">
        <f t="shared" ref="K121" si="8">+K122+K128+K132+K135</f>
        <v>38293</v>
      </c>
      <c r="L121" s="98"/>
    </row>
    <row r="122" spans="1:12" ht="14.25" x14ac:dyDescent="0.2">
      <c r="A122" s="116"/>
      <c r="B122" s="146"/>
      <c r="C122" s="108" t="s">
        <v>238</v>
      </c>
      <c r="D122" s="45">
        <v>0</v>
      </c>
      <c r="E122" s="43">
        <v>633</v>
      </c>
      <c r="F122" s="43">
        <v>633</v>
      </c>
      <c r="G122" s="44">
        <v>20361</v>
      </c>
      <c r="H122" s="44">
        <v>0</v>
      </c>
      <c r="I122" s="44">
        <v>421</v>
      </c>
      <c r="J122" s="44">
        <v>21415</v>
      </c>
      <c r="K122" s="44">
        <v>21415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47</v>
      </c>
      <c r="F123" s="43">
        <v>47</v>
      </c>
      <c r="G123" s="44">
        <v>230</v>
      </c>
      <c r="H123" s="44">
        <v>0</v>
      </c>
      <c r="I123" s="44">
        <v>15</v>
      </c>
      <c r="J123" s="44">
        <v>245</v>
      </c>
      <c r="K123" s="44">
        <v>245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50</v>
      </c>
      <c r="H124" s="44">
        <v>0</v>
      </c>
      <c r="I124" s="44">
        <v>51</v>
      </c>
      <c r="J124" s="44">
        <v>101</v>
      </c>
      <c r="K124" s="44">
        <v>101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586</v>
      </c>
      <c r="F125" s="43">
        <v>586</v>
      </c>
      <c r="G125" s="44">
        <v>12910</v>
      </c>
      <c r="H125" s="44">
        <v>0</v>
      </c>
      <c r="I125" s="44">
        <v>68</v>
      </c>
      <c r="J125" s="44">
        <v>12978</v>
      </c>
      <c r="K125" s="44">
        <v>12978</v>
      </c>
      <c r="L125" s="98"/>
    </row>
    <row r="126" spans="1:12" ht="14.25" x14ac:dyDescent="0.2">
      <c r="A126" s="122"/>
      <c r="B126" s="109"/>
      <c r="C126" s="108" t="s">
        <v>242</v>
      </c>
      <c r="D126" s="45">
        <v>0</v>
      </c>
      <c r="E126" s="43">
        <v>0</v>
      </c>
      <c r="F126" s="43">
        <v>0</v>
      </c>
      <c r="G126" s="44">
        <v>7078</v>
      </c>
      <c r="H126" s="44">
        <v>0</v>
      </c>
      <c r="I126" s="44">
        <v>286</v>
      </c>
      <c r="J126" s="44">
        <v>7364</v>
      </c>
      <c r="K126" s="44">
        <v>7364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93</v>
      </c>
      <c r="H127" s="44">
        <v>0</v>
      </c>
      <c r="I127" s="44">
        <v>1</v>
      </c>
      <c r="J127" s="44">
        <v>94</v>
      </c>
      <c r="K127" s="44">
        <v>94</v>
      </c>
      <c r="L127" s="98"/>
    </row>
    <row r="128" spans="1:12" ht="14.25" x14ac:dyDescent="0.2">
      <c r="A128" s="118"/>
      <c r="B128" s="146"/>
      <c r="C128" s="108" t="s">
        <v>244</v>
      </c>
      <c r="D128" s="45">
        <v>1210</v>
      </c>
      <c r="E128" s="43">
        <v>100</v>
      </c>
      <c r="F128" s="43">
        <v>1310</v>
      </c>
      <c r="G128" s="44">
        <v>5593</v>
      </c>
      <c r="H128" s="44">
        <v>882</v>
      </c>
      <c r="I128" s="44">
        <v>93</v>
      </c>
      <c r="J128" s="44">
        <v>7878</v>
      </c>
      <c r="K128" s="44">
        <v>7878</v>
      </c>
      <c r="L128" s="98"/>
    </row>
    <row r="129" spans="1:12" ht="14.25" x14ac:dyDescent="0.2">
      <c r="A129" s="118"/>
      <c r="B129" s="109"/>
      <c r="C129" s="121" t="s">
        <v>245</v>
      </c>
      <c r="D129" s="45">
        <v>1124</v>
      </c>
      <c r="E129" s="43">
        <v>0</v>
      </c>
      <c r="F129" s="43">
        <v>1124</v>
      </c>
      <c r="G129" s="44">
        <v>595</v>
      </c>
      <c r="H129" s="44">
        <v>75</v>
      </c>
      <c r="I129" s="44">
        <v>0</v>
      </c>
      <c r="J129" s="44">
        <v>1794</v>
      </c>
      <c r="K129" s="44">
        <v>1794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3200</v>
      </c>
      <c r="H130" s="44">
        <v>603</v>
      </c>
      <c r="I130" s="44">
        <v>74</v>
      </c>
      <c r="J130" s="44">
        <v>3877</v>
      </c>
      <c r="K130" s="44">
        <v>3877</v>
      </c>
      <c r="L130" s="98"/>
    </row>
    <row r="131" spans="1:12" ht="14.25" x14ac:dyDescent="0.2">
      <c r="A131" s="118"/>
      <c r="B131" s="109"/>
      <c r="C131" s="108" t="s">
        <v>243</v>
      </c>
      <c r="D131" s="45">
        <v>86</v>
      </c>
      <c r="E131" s="43">
        <v>100</v>
      </c>
      <c r="F131" s="43">
        <v>186</v>
      </c>
      <c r="G131" s="44">
        <v>1798</v>
      </c>
      <c r="H131" s="44">
        <v>204</v>
      </c>
      <c r="I131" s="44">
        <v>19</v>
      </c>
      <c r="J131" s="44">
        <v>2207</v>
      </c>
      <c r="K131" s="44">
        <v>2207</v>
      </c>
      <c r="L131" s="98"/>
    </row>
    <row r="132" spans="1:12" ht="14.25" x14ac:dyDescent="0.2">
      <c r="A132" s="120"/>
      <c r="B132" s="146"/>
      <c r="C132" s="108" t="s">
        <v>247</v>
      </c>
      <c r="D132" s="45">
        <v>66</v>
      </c>
      <c r="E132" s="43">
        <v>0</v>
      </c>
      <c r="F132" s="43">
        <v>66</v>
      </c>
      <c r="G132" s="44">
        <v>8808</v>
      </c>
      <c r="H132" s="44">
        <v>9</v>
      </c>
      <c r="I132" s="44">
        <v>0</v>
      </c>
      <c r="J132" s="44">
        <v>8883</v>
      </c>
      <c r="K132" s="44">
        <v>8883</v>
      </c>
      <c r="L132" s="98"/>
    </row>
    <row r="133" spans="1:12" ht="14.25" x14ac:dyDescent="0.2">
      <c r="A133" s="116"/>
      <c r="B133" s="109"/>
      <c r="C133" s="121" t="s">
        <v>248</v>
      </c>
      <c r="D133" s="45">
        <v>24</v>
      </c>
      <c r="E133" s="43">
        <v>0</v>
      </c>
      <c r="F133" s="43">
        <v>24</v>
      </c>
      <c r="G133" s="44">
        <v>7603</v>
      </c>
      <c r="H133" s="44">
        <v>0</v>
      </c>
      <c r="I133" s="44">
        <v>0</v>
      </c>
      <c r="J133" s="44">
        <v>7627</v>
      </c>
      <c r="K133" s="44">
        <v>7627</v>
      </c>
      <c r="L133" s="98"/>
    </row>
    <row r="134" spans="1:12" ht="14.25" x14ac:dyDescent="0.2">
      <c r="B134" s="109"/>
      <c r="C134" s="108" t="s">
        <v>243</v>
      </c>
      <c r="D134" s="45">
        <v>42</v>
      </c>
      <c r="E134" s="43">
        <v>0</v>
      </c>
      <c r="F134" s="43">
        <v>42</v>
      </c>
      <c r="G134" s="44">
        <v>1205</v>
      </c>
      <c r="H134" s="44">
        <v>9</v>
      </c>
      <c r="I134" s="44">
        <v>0</v>
      </c>
      <c r="J134" s="44">
        <v>1256</v>
      </c>
      <c r="K134" s="44">
        <v>1256</v>
      </c>
      <c r="L134" s="98"/>
    </row>
    <row r="135" spans="1:12" ht="14.25" x14ac:dyDescent="0.2">
      <c r="B135" s="146"/>
      <c r="C135" s="108" t="s">
        <v>249</v>
      </c>
      <c r="D135" s="45">
        <v>109</v>
      </c>
      <c r="E135" s="43">
        <v>0</v>
      </c>
      <c r="F135" s="43">
        <v>109</v>
      </c>
      <c r="G135" s="44">
        <v>7</v>
      </c>
      <c r="H135" s="44">
        <v>1</v>
      </c>
      <c r="I135" s="44">
        <v>0</v>
      </c>
      <c r="J135" s="44">
        <v>117</v>
      </c>
      <c r="K135" s="44">
        <v>117</v>
      </c>
      <c r="L135" s="98"/>
    </row>
    <row r="136" spans="1:12" ht="14.25" x14ac:dyDescent="0.2">
      <c r="A136" s="105"/>
      <c r="B136" s="109"/>
      <c r="C136" s="108" t="s">
        <v>243</v>
      </c>
      <c r="D136" s="45">
        <v>109</v>
      </c>
      <c r="E136" s="43">
        <v>0</v>
      </c>
      <c r="F136" s="43">
        <v>109</v>
      </c>
      <c r="G136" s="44">
        <v>7</v>
      </c>
      <c r="H136" s="44">
        <v>1</v>
      </c>
      <c r="I136" s="44">
        <v>0</v>
      </c>
      <c r="J136" s="44">
        <v>117</v>
      </c>
      <c r="K136" s="44">
        <v>117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34179</v>
      </c>
      <c r="E138" s="58">
        <v>12555</v>
      </c>
      <c r="F138" s="58">
        <v>46734</v>
      </c>
      <c r="G138" s="59">
        <v>169159</v>
      </c>
      <c r="H138" s="59">
        <v>55008</v>
      </c>
      <c r="I138" s="59">
        <v>4910</v>
      </c>
      <c r="J138" s="59">
        <v>275811</v>
      </c>
      <c r="K138" s="59">
        <v>275811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2824</v>
      </c>
      <c r="E140" s="46">
        <v>1559</v>
      </c>
      <c r="F140" s="46">
        <v>4383</v>
      </c>
      <c r="G140" s="47">
        <v>138767</v>
      </c>
      <c r="H140" s="47">
        <v>18335</v>
      </c>
      <c r="I140" s="47">
        <v>3665</v>
      </c>
      <c r="J140" s="47">
        <v>165150</v>
      </c>
      <c r="K140" s="47">
        <v>165150</v>
      </c>
      <c r="L140" s="98"/>
    </row>
    <row r="141" spans="1:12" ht="14.25" x14ac:dyDescent="0.2">
      <c r="A141" s="131"/>
      <c r="B141" s="109"/>
      <c r="C141" s="117" t="s">
        <v>254</v>
      </c>
      <c r="D141" s="45">
        <v>2824</v>
      </c>
      <c r="E141" s="43">
        <v>1559</v>
      </c>
      <c r="F141" s="43">
        <v>4383</v>
      </c>
      <c r="G141" s="44">
        <v>138767</v>
      </c>
      <c r="H141" s="44">
        <v>18335</v>
      </c>
      <c r="I141" s="44">
        <v>3665</v>
      </c>
      <c r="J141" s="44">
        <v>165150</v>
      </c>
      <c r="K141" s="44">
        <v>165150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v>31355</v>
      </c>
      <c r="E143" s="46">
        <v>10996</v>
      </c>
      <c r="F143" s="46">
        <v>42351</v>
      </c>
      <c r="G143" s="47">
        <v>30392</v>
      </c>
      <c r="H143" s="47">
        <v>36673</v>
      </c>
      <c r="I143" s="47">
        <v>1245</v>
      </c>
      <c r="J143" s="47">
        <v>110661</v>
      </c>
      <c r="K143" s="47">
        <v>110661</v>
      </c>
      <c r="L143" s="98"/>
    </row>
    <row r="144" spans="1:12" ht="14.25" x14ac:dyDescent="0.2">
      <c r="A144" s="116"/>
      <c r="B144" s="109"/>
      <c r="C144" s="121" t="s">
        <v>257</v>
      </c>
      <c r="D144" s="45">
        <v>34449</v>
      </c>
      <c r="E144" s="43">
        <v>17514</v>
      </c>
      <c r="F144" s="43">
        <v>51963</v>
      </c>
      <c r="G144" s="44">
        <v>148707</v>
      </c>
      <c r="H144" s="44">
        <v>63061</v>
      </c>
      <c r="I144" s="44">
        <v>4448</v>
      </c>
      <c r="J144" s="44">
        <v>268179</v>
      </c>
      <c r="K144" s="44">
        <v>268179</v>
      </c>
      <c r="L144" s="98"/>
    </row>
    <row r="145" spans="1:12" ht="14.25" x14ac:dyDescent="0.2">
      <c r="A145" s="116"/>
      <c r="B145" s="109"/>
      <c r="C145" s="117" t="s">
        <v>258</v>
      </c>
      <c r="D145" s="45">
        <v>-415</v>
      </c>
      <c r="E145" s="43">
        <v>-2590</v>
      </c>
      <c r="F145" s="43">
        <v>-3005</v>
      </c>
      <c r="G145" s="44">
        <v>-5387</v>
      </c>
      <c r="H145" s="44">
        <v>-6016</v>
      </c>
      <c r="I145" s="44">
        <v>-48</v>
      </c>
      <c r="J145" s="44">
        <v>-14456</v>
      </c>
      <c r="K145" s="44">
        <v>-14456</v>
      </c>
      <c r="L145" s="98"/>
    </row>
    <row r="146" spans="1:12" ht="14.25" x14ac:dyDescent="0.2">
      <c r="A146" s="120"/>
      <c r="B146" s="109"/>
      <c r="C146" s="121" t="s">
        <v>259</v>
      </c>
      <c r="D146" s="45">
        <v>-143</v>
      </c>
      <c r="E146" s="43">
        <v>-2872</v>
      </c>
      <c r="F146" s="43">
        <v>-3015</v>
      </c>
      <c r="G146" s="44">
        <v>-6450</v>
      </c>
      <c r="H146" s="44">
        <v>-449</v>
      </c>
      <c r="I146" s="44">
        <v>0</v>
      </c>
      <c r="J146" s="44">
        <v>-9914</v>
      </c>
      <c r="K146" s="44">
        <v>-9914</v>
      </c>
      <c r="L146" s="98"/>
    </row>
    <row r="147" spans="1:12" ht="14.25" x14ac:dyDescent="0.2">
      <c r="A147" s="118"/>
      <c r="B147" s="109"/>
      <c r="C147" s="117" t="s">
        <v>260</v>
      </c>
      <c r="D147" s="45">
        <v>-1097</v>
      </c>
      <c r="E147" s="43">
        <v>-230</v>
      </c>
      <c r="F147" s="43">
        <v>-1327</v>
      </c>
      <c r="G147" s="44">
        <v>-2480</v>
      </c>
      <c r="H147" s="44">
        <v>-2480</v>
      </c>
      <c r="I147" s="44">
        <v>-4</v>
      </c>
      <c r="J147" s="44">
        <v>-6291</v>
      </c>
      <c r="K147" s="44">
        <v>-6291</v>
      </c>
      <c r="L147" s="98"/>
    </row>
    <row r="148" spans="1:12" ht="14.25" x14ac:dyDescent="0.2">
      <c r="A148" s="122"/>
      <c r="B148" s="109"/>
      <c r="C148" s="156" t="s">
        <v>261</v>
      </c>
      <c r="D148" s="45">
        <v>-1439</v>
      </c>
      <c r="E148" s="43">
        <v>-826</v>
      </c>
      <c r="F148" s="43">
        <v>-2265</v>
      </c>
      <c r="G148" s="44">
        <v>-103998</v>
      </c>
      <c r="H148" s="44">
        <v>-17443</v>
      </c>
      <c r="I148" s="44">
        <v>-3151</v>
      </c>
      <c r="J148" s="44">
        <v>-126857</v>
      </c>
      <c r="K148" s="44">
        <v>-126857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v>16794</v>
      </c>
      <c r="E150" s="58">
        <v>3085</v>
      </c>
      <c r="F150" s="58">
        <v>14921</v>
      </c>
      <c r="G150" s="59">
        <v>5576</v>
      </c>
      <c r="H150" s="59">
        <v>1023</v>
      </c>
      <c r="I150" s="59">
        <v>4</v>
      </c>
      <c r="J150" s="59">
        <v>21524</v>
      </c>
      <c r="K150" s="59">
        <v>14854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v>2362</v>
      </c>
      <c r="E152" s="46">
        <v>1183</v>
      </c>
      <c r="F152" s="46">
        <v>3545</v>
      </c>
      <c r="G152" s="47">
        <v>3269</v>
      </c>
      <c r="H152" s="47">
        <v>695</v>
      </c>
      <c r="I152" s="47">
        <v>3</v>
      </c>
      <c r="J152" s="47">
        <v>7512</v>
      </c>
      <c r="K152" s="47">
        <v>7512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1249</v>
      </c>
      <c r="E154" s="43">
        <v>2</v>
      </c>
      <c r="F154" s="43">
        <v>1251</v>
      </c>
      <c r="G154" s="44">
        <v>2</v>
      </c>
      <c r="H154" s="44">
        <v>15</v>
      </c>
      <c r="I154" s="44">
        <v>0</v>
      </c>
      <c r="J154" s="44">
        <v>1268</v>
      </c>
      <c r="K154" s="44">
        <v>1268</v>
      </c>
      <c r="L154" s="98"/>
    </row>
    <row r="155" spans="1:12" ht="15" x14ac:dyDescent="0.25">
      <c r="B155" s="107"/>
      <c r="C155" s="108" t="s">
        <v>265</v>
      </c>
      <c r="D155" s="45">
        <v>1</v>
      </c>
      <c r="E155" s="43">
        <v>12</v>
      </c>
      <c r="F155" s="43">
        <v>13</v>
      </c>
      <c r="G155" s="44">
        <v>147</v>
      </c>
      <c r="H155" s="44">
        <v>9</v>
      </c>
      <c r="I155" s="44">
        <v>0</v>
      </c>
      <c r="J155" s="44">
        <v>169</v>
      </c>
      <c r="K155" s="44">
        <v>169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7</v>
      </c>
      <c r="H156" s="44">
        <v>204</v>
      </c>
      <c r="I156" s="44">
        <v>0</v>
      </c>
      <c r="J156" s="44">
        <v>211</v>
      </c>
      <c r="K156" s="44">
        <v>211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0</v>
      </c>
      <c r="F157" s="43">
        <v>0</v>
      </c>
      <c r="G157" s="44">
        <v>3</v>
      </c>
      <c r="H157" s="44">
        <v>0</v>
      </c>
      <c r="I157" s="44">
        <v>0</v>
      </c>
      <c r="J157" s="44">
        <v>3</v>
      </c>
      <c r="K157" s="44">
        <v>3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591</v>
      </c>
      <c r="E159" s="43">
        <v>1034</v>
      </c>
      <c r="F159" s="43">
        <v>1625</v>
      </c>
      <c r="G159" s="44">
        <v>2124</v>
      </c>
      <c r="H159" s="44">
        <v>198</v>
      </c>
      <c r="I159" s="44">
        <v>0</v>
      </c>
      <c r="J159" s="44">
        <v>3947</v>
      </c>
      <c r="K159" s="44">
        <v>3947</v>
      </c>
      <c r="L159" s="98"/>
    </row>
    <row r="160" spans="1:12" ht="15" x14ac:dyDescent="0.25">
      <c r="A160" s="105"/>
      <c r="B160" s="107"/>
      <c r="C160" s="157" t="s">
        <v>270</v>
      </c>
      <c r="D160" s="45">
        <v>215</v>
      </c>
      <c r="E160" s="43">
        <v>74</v>
      </c>
      <c r="F160" s="43">
        <v>289</v>
      </c>
      <c r="G160" s="44">
        <v>985</v>
      </c>
      <c r="H160" s="44">
        <v>265</v>
      </c>
      <c r="I160" s="44">
        <v>3</v>
      </c>
      <c r="J160" s="44">
        <v>1542</v>
      </c>
      <c r="K160" s="44">
        <v>1542</v>
      </c>
      <c r="L160" s="98"/>
    </row>
    <row r="161" spans="1:12" ht="15" x14ac:dyDescent="0.25">
      <c r="B161" s="107"/>
      <c r="C161" s="157" t="s">
        <v>271</v>
      </c>
      <c r="D161" s="45">
        <v>306</v>
      </c>
      <c r="E161" s="43">
        <v>61</v>
      </c>
      <c r="F161" s="43">
        <v>367</v>
      </c>
      <c r="G161" s="44">
        <v>1</v>
      </c>
      <c r="H161" s="44">
        <v>4</v>
      </c>
      <c r="I161" s="44">
        <v>0</v>
      </c>
      <c r="J161" s="44">
        <v>372</v>
      </c>
      <c r="K161" s="44">
        <v>372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v>5473</v>
      </c>
      <c r="E164" s="46">
        <v>1174</v>
      </c>
      <c r="F164" s="46">
        <v>6647</v>
      </c>
      <c r="G164" s="47">
        <v>604</v>
      </c>
      <c r="H164" s="47">
        <v>91</v>
      </c>
      <c r="I164" s="47">
        <v>0</v>
      </c>
      <c r="J164" s="47">
        <v>7342</v>
      </c>
      <c r="K164" s="47">
        <v>7342</v>
      </c>
      <c r="L164" s="98"/>
    </row>
    <row r="165" spans="1:12" ht="15" x14ac:dyDescent="0.25">
      <c r="A165" s="105"/>
      <c r="B165" s="107"/>
      <c r="C165" s="140" t="s">
        <v>352</v>
      </c>
      <c r="D165" s="45">
        <v>28</v>
      </c>
      <c r="E165" s="43">
        <v>893</v>
      </c>
      <c r="F165" s="43">
        <v>921</v>
      </c>
      <c r="G165" s="44">
        <v>0</v>
      </c>
      <c r="H165" s="44">
        <v>0</v>
      </c>
      <c r="I165" s="44">
        <v>0</v>
      </c>
      <c r="J165" s="44">
        <v>921</v>
      </c>
      <c r="K165" s="44">
        <v>921</v>
      </c>
      <c r="L165" s="98"/>
    </row>
    <row r="166" spans="1:12" ht="15" x14ac:dyDescent="0.25">
      <c r="A166" s="131"/>
      <c r="B166" s="107"/>
      <c r="C166" s="140" t="s">
        <v>272</v>
      </c>
      <c r="D166" s="45">
        <v>82</v>
      </c>
      <c r="E166" s="43">
        <v>0</v>
      </c>
      <c r="F166" s="43">
        <v>82</v>
      </c>
      <c r="G166" s="44">
        <v>0</v>
      </c>
      <c r="H166" s="44">
        <v>0</v>
      </c>
      <c r="I166" s="44">
        <v>0</v>
      </c>
      <c r="J166" s="44">
        <v>82</v>
      </c>
      <c r="K166" s="44">
        <v>82</v>
      </c>
      <c r="L166" s="98"/>
    </row>
    <row r="167" spans="1:12" ht="15" x14ac:dyDescent="0.25">
      <c r="A167" s="105"/>
      <c r="B167" s="107"/>
      <c r="C167" s="140" t="s">
        <v>353</v>
      </c>
      <c r="D167" s="45">
        <v>18</v>
      </c>
      <c r="E167" s="43">
        <v>1</v>
      </c>
      <c r="F167" s="43">
        <v>19</v>
      </c>
      <c r="G167" s="44">
        <v>32</v>
      </c>
      <c r="H167" s="44">
        <v>0</v>
      </c>
      <c r="I167" s="44">
        <v>0</v>
      </c>
      <c r="J167" s="44">
        <v>51</v>
      </c>
      <c r="K167" s="44">
        <v>51</v>
      </c>
      <c r="L167" s="98"/>
    </row>
    <row r="168" spans="1:12" ht="15" x14ac:dyDescent="0.25">
      <c r="A168" s="105"/>
      <c r="B168" s="107"/>
      <c r="C168" s="140" t="s">
        <v>322</v>
      </c>
      <c r="D168" s="45">
        <v>19</v>
      </c>
      <c r="E168" s="43">
        <v>0</v>
      </c>
      <c r="F168" s="43">
        <v>19</v>
      </c>
      <c r="G168" s="44">
        <v>0</v>
      </c>
      <c r="H168" s="44">
        <v>0</v>
      </c>
      <c r="I168" s="44">
        <v>0</v>
      </c>
      <c r="J168" s="44">
        <v>19</v>
      </c>
      <c r="K168" s="44">
        <v>19</v>
      </c>
      <c r="L168" s="98"/>
    </row>
    <row r="169" spans="1:12" ht="15" x14ac:dyDescent="0.25">
      <c r="A169" s="116"/>
      <c r="B169" s="107"/>
      <c r="C169" s="140" t="s">
        <v>354</v>
      </c>
      <c r="D169" s="45">
        <v>4867</v>
      </c>
      <c r="E169" s="43">
        <v>216</v>
      </c>
      <c r="F169" s="43">
        <v>5083</v>
      </c>
      <c r="G169" s="44">
        <v>496</v>
      </c>
      <c r="H169" s="44">
        <v>7</v>
      </c>
      <c r="I169" s="44">
        <v>0</v>
      </c>
      <c r="J169" s="44">
        <v>5586</v>
      </c>
      <c r="K169" s="44">
        <v>5586</v>
      </c>
      <c r="L169" s="98"/>
    </row>
    <row r="170" spans="1:12" ht="15" x14ac:dyDescent="0.25">
      <c r="A170" s="120"/>
      <c r="B170" s="107"/>
      <c r="C170" s="140" t="s">
        <v>273</v>
      </c>
      <c r="D170" s="45">
        <v>70</v>
      </c>
      <c r="E170" s="43">
        <v>53</v>
      </c>
      <c r="F170" s="43">
        <v>123</v>
      </c>
      <c r="G170" s="44">
        <v>62</v>
      </c>
      <c r="H170" s="44">
        <v>4</v>
      </c>
      <c r="I170" s="44">
        <v>0</v>
      </c>
      <c r="J170" s="44">
        <v>189</v>
      </c>
      <c r="K170" s="44">
        <v>189</v>
      </c>
      <c r="L170" s="98"/>
    </row>
    <row r="171" spans="1:12" ht="15" x14ac:dyDescent="0.25">
      <c r="A171" s="118"/>
      <c r="B171" s="107"/>
      <c r="C171" s="140" t="s">
        <v>274</v>
      </c>
      <c r="D171" s="45">
        <v>389</v>
      </c>
      <c r="E171" s="43">
        <v>0</v>
      </c>
      <c r="F171" s="43">
        <v>389</v>
      </c>
      <c r="G171" s="44">
        <v>0</v>
      </c>
      <c r="H171" s="44">
        <v>1</v>
      </c>
      <c r="I171" s="44">
        <v>0</v>
      </c>
      <c r="J171" s="44">
        <v>390</v>
      </c>
      <c r="K171" s="44">
        <v>390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11</v>
      </c>
      <c r="F172" s="43">
        <v>11</v>
      </c>
      <c r="G172" s="44">
        <v>14</v>
      </c>
      <c r="H172" s="44">
        <v>79</v>
      </c>
      <c r="I172" s="44">
        <v>0</v>
      </c>
      <c r="J172" s="44">
        <v>104</v>
      </c>
      <c r="K172" s="44">
        <v>104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v>8959</v>
      </c>
      <c r="E174" s="58">
        <v>728</v>
      </c>
      <c r="F174" s="58">
        <v>4729</v>
      </c>
      <c r="G174" s="59">
        <v>1703</v>
      </c>
      <c r="H174" s="59">
        <v>237</v>
      </c>
      <c r="I174" s="59">
        <v>1</v>
      </c>
      <c r="J174" s="59">
        <v>6670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4936</v>
      </c>
      <c r="E175" s="45">
        <v>22</v>
      </c>
      <c r="F175" s="45">
        <v>0</v>
      </c>
      <c r="G175" s="44">
        <v>148</v>
      </c>
      <c r="H175" s="44">
        <v>55</v>
      </c>
      <c r="I175" s="44">
        <v>1</v>
      </c>
      <c r="J175" s="44">
        <v>204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3397</v>
      </c>
      <c r="E176" s="43">
        <v>693</v>
      </c>
      <c r="F176" s="43">
        <v>4090</v>
      </c>
      <c r="G176" s="44">
        <v>0</v>
      </c>
      <c r="H176" s="44">
        <v>182</v>
      </c>
      <c r="I176" s="44">
        <v>0</v>
      </c>
      <c r="J176" s="44">
        <v>4272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537</v>
      </c>
      <c r="E177" s="43">
        <v>13</v>
      </c>
      <c r="F177" s="43">
        <v>550</v>
      </c>
      <c r="G177" s="44">
        <v>1555</v>
      </c>
      <c r="H177" s="44">
        <v>0</v>
      </c>
      <c r="I177" s="44">
        <v>0</v>
      </c>
      <c r="J177" s="44">
        <v>2105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89</v>
      </c>
      <c r="E178" s="43">
        <v>0</v>
      </c>
      <c r="F178" s="43">
        <v>89</v>
      </c>
      <c r="G178" s="44">
        <v>0</v>
      </c>
      <c r="H178" s="44">
        <v>0</v>
      </c>
      <c r="I178" s="44">
        <v>0</v>
      </c>
      <c r="J178" s="44">
        <v>89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v>8416</v>
      </c>
      <c r="E180" s="58">
        <v>3575</v>
      </c>
      <c r="F180" s="58">
        <v>11991</v>
      </c>
      <c r="G180" s="59">
        <v>15264</v>
      </c>
      <c r="H180" s="59">
        <v>9828</v>
      </c>
      <c r="I180" s="59">
        <v>267</v>
      </c>
      <c r="J180" s="59">
        <v>37350</v>
      </c>
      <c r="K180" s="59">
        <v>37350</v>
      </c>
      <c r="L180" s="98"/>
    </row>
    <row r="181" spans="1:12" ht="15" x14ac:dyDescent="0.25">
      <c r="A181" s="131"/>
      <c r="B181" s="107"/>
      <c r="C181" s="117" t="s">
        <v>277</v>
      </c>
      <c r="D181" s="45">
        <v>7620</v>
      </c>
      <c r="E181" s="43">
        <v>1794</v>
      </c>
      <c r="F181" s="43">
        <v>9414</v>
      </c>
      <c r="G181" s="44">
        <v>8154</v>
      </c>
      <c r="H181" s="44">
        <v>9314</v>
      </c>
      <c r="I181" s="44">
        <v>167</v>
      </c>
      <c r="J181" s="44">
        <v>27049</v>
      </c>
      <c r="K181" s="44">
        <v>27049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1167</v>
      </c>
      <c r="F182" s="43">
        <v>1167</v>
      </c>
      <c r="G182" s="44">
        <v>92</v>
      </c>
      <c r="H182" s="44">
        <v>275</v>
      </c>
      <c r="I182" s="44">
        <v>0</v>
      </c>
      <c r="J182" s="44">
        <v>1534</v>
      </c>
      <c r="K182" s="44">
        <v>1534</v>
      </c>
      <c r="L182" s="98"/>
    </row>
    <row r="183" spans="1:12" ht="15" x14ac:dyDescent="0.25">
      <c r="A183" s="105"/>
      <c r="B183" s="107"/>
      <c r="C183" s="117" t="s">
        <v>279</v>
      </c>
      <c r="D183" s="45">
        <v>-25</v>
      </c>
      <c r="E183" s="43">
        <v>-1154</v>
      </c>
      <c r="F183" s="43">
        <v>-1179</v>
      </c>
      <c r="G183" s="44">
        <v>-204</v>
      </c>
      <c r="H183" s="44">
        <v>-122</v>
      </c>
      <c r="I183" s="44">
        <v>-20</v>
      </c>
      <c r="J183" s="44">
        <v>-1525</v>
      </c>
      <c r="K183" s="44">
        <v>-1525</v>
      </c>
      <c r="L183" s="98"/>
    </row>
    <row r="184" spans="1:12" ht="15" x14ac:dyDescent="0.25">
      <c r="A184" s="116"/>
      <c r="B184" s="107"/>
      <c r="C184" s="117" t="s">
        <v>280</v>
      </c>
      <c r="D184" s="45">
        <v>678</v>
      </c>
      <c r="E184" s="43">
        <v>66</v>
      </c>
      <c r="F184" s="43">
        <v>744</v>
      </c>
      <c r="G184" s="44">
        <v>866</v>
      </c>
      <c r="H184" s="44">
        <v>187</v>
      </c>
      <c r="I184" s="44">
        <v>120</v>
      </c>
      <c r="J184" s="44">
        <v>1917</v>
      </c>
      <c r="K184" s="44">
        <v>1917</v>
      </c>
      <c r="L184" s="98"/>
    </row>
    <row r="185" spans="1:12" ht="15" x14ac:dyDescent="0.25">
      <c r="A185" s="116"/>
      <c r="B185" s="107"/>
      <c r="C185" s="117" t="s">
        <v>281</v>
      </c>
      <c r="D185" s="45">
        <v>97</v>
      </c>
      <c r="E185" s="43">
        <v>1669</v>
      </c>
      <c r="F185" s="43">
        <v>1766</v>
      </c>
      <c r="G185" s="44">
        <v>6203</v>
      </c>
      <c r="H185" s="44">
        <v>43</v>
      </c>
      <c r="I185" s="44">
        <v>0</v>
      </c>
      <c r="J185" s="44">
        <v>8012</v>
      </c>
      <c r="K185" s="44">
        <v>8012</v>
      </c>
      <c r="L185" s="98"/>
    </row>
    <row r="186" spans="1:12" ht="15" x14ac:dyDescent="0.25">
      <c r="A186" s="120"/>
      <c r="B186" s="107"/>
      <c r="C186" s="117" t="s">
        <v>325</v>
      </c>
      <c r="D186" s="45">
        <v>46</v>
      </c>
      <c r="E186" s="43">
        <v>33</v>
      </c>
      <c r="F186" s="43">
        <v>79</v>
      </c>
      <c r="G186" s="44">
        <v>156</v>
      </c>
      <c r="H186" s="44">
        <v>131</v>
      </c>
      <c r="I186" s="44">
        <v>0</v>
      </c>
      <c r="J186" s="44">
        <v>366</v>
      </c>
      <c r="K186" s="44">
        <v>366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-3</v>
      </c>
      <c r="H187" s="44">
        <v>0</v>
      </c>
      <c r="I187" s="44">
        <v>0</v>
      </c>
      <c r="J187" s="44">
        <v>-3</v>
      </c>
      <c r="K187" s="44">
        <v>-3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746</v>
      </c>
      <c r="E189" s="58">
        <v>-1</v>
      </c>
      <c r="F189" s="58">
        <v>745</v>
      </c>
      <c r="G189" s="59">
        <v>41</v>
      </c>
      <c r="H189" s="59">
        <v>-7</v>
      </c>
      <c r="I189" s="59">
        <v>0</v>
      </c>
      <c r="J189" s="59">
        <v>779</v>
      </c>
      <c r="K189" s="59">
        <v>779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7</v>
      </c>
      <c r="E191" s="58">
        <v>4</v>
      </c>
      <c r="F191" s="58">
        <v>11</v>
      </c>
      <c r="G191" s="59">
        <v>0</v>
      </c>
      <c r="H191" s="59">
        <v>0</v>
      </c>
      <c r="I191" s="59">
        <v>0</v>
      </c>
      <c r="J191" s="59">
        <v>11</v>
      </c>
      <c r="K191" s="59">
        <v>11</v>
      </c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v>58</v>
      </c>
      <c r="E193" s="58">
        <v>60</v>
      </c>
      <c r="F193" s="58">
        <v>118</v>
      </c>
      <c r="G193" s="59">
        <v>-1</v>
      </c>
      <c r="H193" s="59">
        <v>345</v>
      </c>
      <c r="I193" s="59">
        <v>-13</v>
      </c>
      <c r="J193" s="59">
        <v>449</v>
      </c>
      <c r="K193" s="59">
        <v>449</v>
      </c>
      <c r="L193" s="98"/>
    </row>
    <row r="194" spans="2:12" ht="14.25" x14ac:dyDescent="0.2">
      <c r="B194" s="109"/>
      <c r="C194" s="117" t="s">
        <v>286</v>
      </c>
      <c r="D194" s="45">
        <v>55</v>
      </c>
      <c r="E194" s="43">
        <v>681</v>
      </c>
      <c r="F194" s="43">
        <v>736</v>
      </c>
      <c r="G194" s="44">
        <v>154</v>
      </c>
      <c r="H194" s="44">
        <v>686</v>
      </c>
      <c r="I194" s="44">
        <v>0</v>
      </c>
      <c r="J194" s="44">
        <v>1576</v>
      </c>
      <c r="K194" s="44">
        <v>1576</v>
      </c>
      <c r="L194" s="98"/>
    </row>
    <row r="195" spans="2:12" ht="14.25" x14ac:dyDescent="0.2">
      <c r="B195" s="109"/>
      <c r="C195" s="121" t="s">
        <v>287</v>
      </c>
      <c r="D195" s="45">
        <v>-4</v>
      </c>
      <c r="E195" s="43">
        <v>-621</v>
      </c>
      <c r="F195" s="43">
        <v>-625</v>
      </c>
      <c r="G195" s="44">
        <v>-154</v>
      </c>
      <c r="H195" s="44">
        <v>-342</v>
      </c>
      <c r="I195" s="44">
        <v>-13</v>
      </c>
      <c r="J195" s="44">
        <v>-1134</v>
      </c>
      <c r="K195" s="44">
        <v>-1134</v>
      </c>
      <c r="L195" s="98"/>
    </row>
    <row r="196" spans="2:12" ht="14.25" x14ac:dyDescent="0.2">
      <c r="B196" s="109"/>
      <c r="C196" s="117" t="s">
        <v>288</v>
      </c>
      <c r="D196" s="45">
        <v>7</v>
      </c>
      <c r="E196" s="43">
        <v>0</v>
      </c>
      <c r="F196" s="43">
        <v>7</v>
      </c>
      <c r="G196" s="44">
        <v>0</v>
      </c>
      <c r="H196" s="44">
        <v>0</v>
      </c>
      <c r="I196" s="44">
        <v>0</v>
      </c>
      <c r="J196" s="44">
        <v>7</v>
      </c>
      <c r="K196" s="44">
        <v>7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-1</v>
      </c>
      <c r="H197" s="44">
        <v>1</v>
      </c>
      <c r="I197" s="44">
        <v>0</v>
      </c>
      <c r="J197" s="44">
        <v>0</v>
      </c>
      <c r="K197" s="44"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40" priority="8" stopIfTrue="1" operator="notEqual">
      <formula>SUM(D32:D36)</formula>
    </cfRule>
  </conditionalFormatting>
  <conditionalFormatting sqref="D11:K11">
    <cfRule type="cellIs" dxfId="39" priority="5" stopIfTrue="1" operator="notEqual">
      <formula>D12+#REF!+D13+D14</formula>
    </cfRule>
  </conditionalFormatting>
  <conditionalFormatting sqref="D16:K16">
    <cfRule type="cellIs" dxfId="38" priority="3" stopIfTrue="1" operator="notEqual">
      <formula>D17+D20</formula>
    </cfRule>
  </conditionalFormatting>
  <conditionalFormatting sqref="D38:K38">
    <cfRule type="cellIs" dxfId="37" priority="1" stopIfTrue="1" operator="notEqual">
      <formula>SUM(D40:D44)</formula>
    </cfRule>
  </conditionalFormatting>
  <conditionalFormatting sqref="D48:K48">
    <cfRule type="cellIs" dxfId="36" priority="13" stopIfTrue="1" operator="notEqual">
      <formula>SUM(D49:D53)</formula>
    </cfRule>
  </conditionalFormatting>
  <conditionalFormatting sqref="D59:K59">
    <cfRule type="cellIs" dxfId="35" priority="18" stopIfTrue="1" operator="notEqual">
      <formula>D61+D68+D70</formula>
    </cfRule>
  </conditionalFormatting>
  <conditionalFormatting sqref="D91:K91">
    <cfRule type="cellIs" dxfId="34" priority="14" stopIfTrue="1" operator="notEqual">
      <formula>D92+D93+D94+D95+D96</formula>
    </cfRule>
  </conditionalFormatting>
  <conditionalFormatting sqref="D98:K98">
    <cfRule type="cellIs" dxfId="33" priority="12" stopIfTrue="1" operator="notEqual">
      <formula>SUM(D99:D104)</formula>
    </cfRule>
  </conditionalFormatting>
  <conditionalFormatting sqref="D106:K106">
    <cfRule type="cellIs" dxfId="32" priority="10" stopIfTrue="1" operator="notEqual">
      <formula>D107+D108+D109+D110+D111</formula>
    </cfRule>
  </conditionalFormatting>
  <conditionalFormatting sqref="D113:K113">
    <cfRule type="cellIs" dxfId="31" priority="15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30" priority="7" stopIfTrue="1" operator="notEqual">
      <formula>SUM(D116:D119)</formula>
    </cfRule>
  </conditionalFormatting>
  <conditionalFormatting sqref="D143:K143">
    <cfRule type="cellIs" dxfId="29" priority="6" stopIfTrue="1" operator="notEqual">
      <formula>SUM(D144:D148)</formula>
    </cfRule>
  </conditionalFormatting>
  <conditionalFormatting sqref="D152:K152">
    <cfRule type="cellIs" dxfId="28" priority="9" stopIfTrue="1" operator="notEqual">
      <formula>SUM(D153:D162)</formula>
    </cfRule>
  </conditionalFormatting>
  <conditionalFormatting sqref="D164:K164">
    <cfRule type="cellIs" dxfId="27" priority="17" stopIfTrue="1" operator="notEqual">
      <formula>SUM(D165:D172)</formula>
    </cfRule>
  </conditionalFormatting>
  <conditionalFormatting sqref="D180:K180">
    <cfRule type="cellIs" dxfId="26" priority="16" stopIfTrue="1" operator="notEqual">
      <formula>SUM(D181:D187)</formula>
    </cfRule>
  </conditionalFormatting>
  <conditionalFormatting sqref="D189:K191">
    <cfRule type="cellIs" dxfId="25" priority="19" stopIfTrue="1" operator="notEqual">
      <formula>#REF!+#REF!</formula>
    </cfRule>
  </conditionalFormatting>
  <conditionalFormatting sqref="D193:K193">
    <cfRule type="cellIs" dxfId="24" priority="11" stopIfTrue="1" operator="notEqual">
      <formula>D194+D195+D196+D197</formula>
    </cfRule>
  </conditionalFormatting>
  <conditionalFormatting sqref="J28:K28">
    <cfRule type="cellIs" dxfId="23" priority="4" stopIfTrue="1" operator="notEqual">
      <formula>J30+J38</formula>
    </cfRule>
  </conditionalFormatting>
  <conditionalFormatting sqref="K30">
    <cfRule type="cellIs" dxfId="22" priority="2" stopIfTrue="1" operator="notEqual">
      <formula>SUM(K32:K36)</formula>
    </cfRule>
  </conditionalFormatting>
  <hyperlinks>
    <hyperlink ref="K5" location="Índice!A1" display="índice" xr:uid="{6B586B40-154C-43FD-B664-EAF767EABAE4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F722-6AFB-47B1-8F74-8714900AE3B8}">
  <sheetPr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activeCell="D17" sqref="D17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407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34449</v>
      </c>
      <c r="E11" s="200">
        <v>17514</v>
      </c>
      <c r="F11" s="200">
        <v>51963</v>
      </c>
      <c r="G11" s="201">
        <v>148707</v>
      </c>
      <c r="H11" s="201">
        <v>63061</v>
      </c>
      <c r="I11" s="201">
        <v>4448</v>
      </c>
      <c r="J11" s="202">
        <v>268179</v>
      </c>
      <c r="K11" s="201">
        <v>268179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v>415</v>
      </c>
      <c r="E13" s="46">
        <v>2590</v>
      </c>
      <c r="F13" s="46">
        <v>3005</v>
      </c>
      <c r="G13" s="47">
        <v>5387</v>
      </c>
      <c r="H13" s="47">
        <v>6016</v>
      </c>
      <c r="I13" s="47">
        <v>48</v>
      </c>
      <c r="J13" s="48">
        <v>14456</v>
      </c>
      <c r="K13" s="47">
        <v>14456</v>
      </c>
    </row>
    <row r="14" spans="1:11" ht="15" x14ac:dyDescent="0.25">
      <c r="A14" s="79"/>
      <c r="B14" s="11"/>
      <c r="C14" s="18" t="s">
        <v>10</v>
      </c>
      <c r="D14" s="43">
        <v>53</v>
      </c>
      <c r="E14" s="43">
        <v>66</v>
      </c>
      <c r="F14" s="43">
        <v>119</v>
      </c>
      <c r="G14" s="44">
        <v>26</v>
      </c>
      <c r="H14" s="44">
        <v>154</v>
      </c>
      <c r="I14" s="44">
        <v>0</v>
      </c>
      <c r="J14" s="45">
        <v>299</v>
      </c>
      <c r="K14" s="44">
        <v>299</v>
      </c>
    </row>
    <row r="15" spans="1:11" ht="15" x14ac:dyDescent="0.25">
      <c r="A15" s="79"/>
      <c r="B15" s="11"/>
      <c r="C15" s="18" t="s">
        <v>11</v>
      </c>
      <c r="D15" s="43">
        <v>169</v>
      </c>
      <c r="E15" s="43">
        <v>1577</v>
      </c>
      <c r="F15" s="43">
        <v>1746</v>
      </c>
      <c r="G15" s="44">
        <v>2168</v>
      </c>
      <c r="H15" s="44">
        <v>4484</v>
      </c>
      <c r="I15" s="44">
        <v>0</v>
      </c>
      <c r="J15" s="45">
        <v>8398</v>
      </c>
      <c r="K15" s="44">
        <v>8398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1893</v>
      </c>
      <c r="H16" s="44">
        <v>0</v>
      </c>
      <c r="I16" s="44">
        <v>40</v>
      </c>
      <c r="J16" s="45">
        <v>1933</v>
      </c>
      <c r="K16" s="44">
        <v>1933</v>
      </c>
    </row>
    <row r="17" spans="1:12" ht="15" x14ac:dyDescent="0.25">
      <c r="A17" s="77"/>
      <c r="B17" s="11"/>
      <c r="C17" s="19" t="s">
        <v>13</v>
      </c>
      <c r="D17" s="43">
        <v>165</v>
      </c>
      <c r="E17" s="43">
        <v>591</v>
      </c>
      <c r="F17" s="43">
        <v>756</v>
      </c>
      <c r="G17" s="44">
        <v>731</v>
      </c>
      <c r="H17" s="44">
        <v>194</v>
      </c>
      <c r="I17" s="44">
        <v>0</v>
      </c>
      <c r="J17" s="45">
        <v>1681</v>
      </c>
      <c r="K17" s="44">
        <v>1681</v>
      </c>
    </row>
    <row r="18" spans="1:12" ht="15" x14ac:dyDescent="0.25">
      <c r="A18" s="79"/>
      <c r="B18" s="11"/>
      <c r="C18" s="19" t="s">
        <v>14</v>
      </c>
      <c r="D18" s="43">
        <v>1</v>
      </c>
      <c r="E18" s="43">
        <v>185</v>
      </c>
      <c r="F18" s="43">
        <v>186</v>
      </c>
      <c r="G18" s="44">
        <v>112</v>
      </c>
      <c r="H18" s="44">
        <v>166</v>
      </c>
      <c r="I18" s="44">
        <v>5</v>
      </c>
      <c r="J18" s="45">
        <v>469</v>
      </c>
      <c r="K18" s="44">
        <v>469</v>
      </c>
    </row>
    <row r="19" spans="1:12" ht="15" x14ac:dyDescent="0.25">
      <c r="A19" s="84"/>
      <c r="B19" s="11"/>
      <c r="C19" s="18" t="s">
        <v>15</v>
      </c>
      <c r="D19" s="43">
        <v>1</v>
      </c>
      <c r="E19" s="43">
        <v>12</v>
      </c>
      <c r="F19" s="43">
        <v>13</v>
      </c>
      <c r="G19" s="44">
        <v>52</v>
      </c>
      <c r="H19" s="44">
        <v>737</v>
      </c>
      <c r="I19" s="44">
        <v>0</v>
      </c>
      <c r="J19" s="45">
        <v>802</v>
      </c>
      <c r="K19" s="44">
        <v>802</v>
      </c>
    </row>
    <row r="20" spans="1:12" ht="15" x14ac:dyDescent="0.25">
      <c r="A20" s="77"/>
      <c r="B20" s="11"/>
      <c r="C20" s="18" t="s">
        <v>17</v>
      </c>
      <c r="D20" s="43">
        <v>26</v>
      </c>
      <c r="E20" s="43">
        <v>159</v>
      </c>
      <c r="F20" s="43">
        <v>185</v>
      </c>
      <c r="G20" s="44">
        <v>405</v>
      </c>
      <c r="H20" s="44">
        <v>281</v>
      </c>
      <c r="I20" s="44">
        <v>3</v>
      </c>
      <c r="J20" s="45">
        <v>874</v>
      </c>
      <c r="K20" s="44">
        <v>874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v>143</v>
      </c>
      <c r="E22" s="46">
        <v>2872</v>
      </c>
      <c r="F22" s="46">
        <v>3015</v>
      </c>
      <c r="G22" s="47">
        <v>6450</v>
      </c>
      <c r="H22" s="47">
        <v>449</v>
      </c>
      <c r="I22" s="47">
        <v>0</v>
      </c>
      <c r="J22" s="48">
        <v>9914</v>
      </c>
      <c r="K22" s="47">
        <v>9914</v>
      </c>
    </row>
    <row r="23" spans="1:12" ht="15" x14ac:dyDescent="0.25">
      <c r="A23" s="85"/>
      <c r="B23" s="11"/>
      <c r="C23" s="18" t="s">
        <v>20</v>
      </c>
      <c r="D23" s="43">
        <v>97</v>
      </c>
      <c r="E23" s="43">
        <v>1670</v>
      </c>
      <c r="F23" s="43">
        <v>1767</v>
      </c>
      <c r="G23" s="44">
        <v>6204</v>
      </c>
      <c r="H23" s="44">
        <v>44</v>
      </c>
      <c r="I23" s="44">
        <v>0</v>
      </c>
      <c r="J23" s="45">
        <v>8015</v>
      </c>
      <c r="K23" s="44">
        <v>8015</v>
      </c>
    </row>
    <row r="24" spans="1:12" ht="15" x14ac:dyDescent="0.25">
      <c r="B24" s="11"/>
      <c r="C24" s="18" t="s">
        <v>21</v>
      </c>
      <c r="D24" s="43">
        <v>46</v>
      </c>
      <c r="E24" s="43">
        <v>33</v>
      </c>
      <c r="F24" s="43">
        <v>79</v>
      </c>
      <c r="G24" s="44">
        <v>156</v>
      </c>
      <c r="H24" s="44">
        <v>131</v>
      </c>
      <c r="I24" s="44">
        <v>0</v>
      </c>
      <c r="J24" s="45">
        <v>366</v>
      </c>
      <c r="K24" s="44">
        <v>366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270</v>
      </c>
      <c r="I25" s="44">
        <v>0</v>
      </c>
      <c r="J25" s="45">
        <v>270</v>
      </c>
      <c r="K25" s="44">
        <v>270</v>
      </c>
    </row>
    <row r="26" spans="1:12" ht="15" x14ac:dyDescent="0.25">
      <c r="A26" s="71"/>
      <c r="B26" s="11"/>
      <c r="C26" s="18" t="s">
        <v>22</v>
      </c>
      <c r="D26" s="43">
        <v>0</v>
      </c>
      <c r="E26" s="43">
        <v>1169</v>
      </c>
      <c r="F26" s="43">
        <v>1169</v>
      </c>
      <c r="G26" s="44">
        <v>90</v>
      </c>
      <c r="H26" s="44">
        <v>4</v>
      </c>
      <c r="I26" s="44">
        <v>0</v>
      </c>
      <c r="J26" s="45">
        <v>1263</v>
      </c>
      <c r="K26" s="44">
        <v>1263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v>33891</v>
      </c>
      <c r="E28" s="46">
        <v>12052</v>
      </c>
      <c r="F28" s="46">
        <v>45943</v>
      </c>
      <c r="G28" s="47">
        <v>136870</v>
      </c>
      <c r="H28" s="47">
        <v>56596</v>
      </c>
      <c r="I28" s="47">
        <v>4400</v>
      </c>
      <c r="J28" s="48">
        <v>243809</v>
      </c>
      <c r="K28" s="47">
        <v>243809</v>
      </c>
      <c r="L28" s="72"/>
    </row>
    <row r="29" spans="1:12" ht="15" x14ac:dyDescent="0.25">
      <c r="A29" s="74"/>
      <c r="B29" s="11"/>
      <c r="C29" s="12" t="s">
        <v>24</v>
      </c>
      <c r="D29" s="43">
        <v>0</v>
      </c>
      <c r="E29" s="43">
        <v>0</v>
      </c>
      <c r="F29" s="43">
        <v>0</v>
      </c>
      <c r="G29" s="44">
        <v>0</v>
      </c>
      <c r="H29" s="44">
        <v>0</v>
      </c>
      <c r="I29" s="44">
        <v>0</v>
      </c>
      <c r="J29" s="45">
        <v>0</v>
      </c>
      <c r="K29" s="44">
        <v>0</v>
      </c>
    </row>
    <row r="30" spans="1:12" ht="15" x14ac:dyDescent="0.25">
      <c r="A30" s="71"/>
      <c r="B30" s="11"/>
      <c r="C30" s="22" t="s">
        <v>25</v>
      </c>
      <c r="D30" s="43">
        <v>6311</v>
      </c>
      <c r="E30" s="43">
        <v>6197</v>
      </c>
      <c r="F30" s="43">
        <v>12508</v>
      </c>
      <c r="G30" s="44">
        <v>37769</v>
      </c>
      <c r="H30" s="44">
        <v>27456</v>
      </c>
      <c r="I30" s="44">
        <v>1296</v>
      </c>
      <c r="J30" s="45">
        <v>79029</v>
      </c>
      <c r="K30" s="44">
        <v>79029</v>
      </c>
    </row>
    <row r="31" spans="1:12" ht="15" x14ac:dyDescent="0.25">
      <c r="A31" s="71"/>
      <c r="B31" s="11"/>
      <c r="C31" s="22" t="s">
        <v>26</v>
      </c>
      <c r="D31" s="43">
        <v>20942</v>
      </c>
      <c r="E31" s="43">
        <v>6745</v>
      </c>
      <c r="F31" s="43">
        <v>27687</v>
      </c>
      <c r="G31" s="44">
        <v>95950</v>
      </c>
      <c r="H31" s="44">
        <v>28065</v>
      </c>
      <c r="I31" s="44">
        <v>2757</v>
      </c>
      <c r="J31" s="45">
        <v>154459</v>
      </c>
      <c r="K31" s="44">
        <v>154459</v>
      </c>
    </row>
    <row r="32" spans="1:12" ht="15" x14ac:dyDescent="0.25">
      <c r="A32" s="85"/>
      <c r="B32" s="11"/>
      <c r="C32" s="22" t="s">
        <v>27</v>
      </c>
      <c r="D32" s="43">
        <v>7156</v>
      </c>
      <c r="E32" s="43">
        <v>4397</v>
      </c>
      <c r="F32" s="43">
        <v>11553</v>
      </c>
      <c r="G32" s="44">
        <v>14658</v>
      </c>
      <c r="H32" s="44">
        <v>7493</v>
      </c>
      <c r="I32" s="44">
        <v>372</v>
      </c>
      <c r="J32" s="45">
        <v>34076</v>
      </c>
      <c r="K32" s="44">
        <v>34076</v>
      </c>
    </row>
    <row r="33" spans="1:11" ht="15" x14ac:dyDescent="0.25">
      <c r="A33" s="84"/>
      <c r="B33" s="23"/>
      <c r="C33" s="24" t="s">
        <v>28</v>
      </c>
      <c r="D33" s="43">
        <v>40</v>
      </c>
      <c r="E33" s="43">
        <v>175</v>
      </c>
      <c r="F33" s="43">
        <v>215</v>
      </c>
      <c r="G33" s="44">
        <v>330</v>
      </c>
      <c r="H33" s="44">
        <v>47</v>
      </c>
      <c r="I33" s="44">
        <v>23</v>
      </c>
      <c r="J33" s="45">
        <v>615</v>
      </c>
      <c r="K33" s="44">
        <v>615</v>
      </c>
    </row>
    <row r="34" spans="1:11" ht="15" x14ac:dyDescent="0.25">
      <c r="A34" s="79"/>
      <c r="B34" s="11"/>
      <c r="C34" s="20" t="s">
        <v>29</v>
      </c>
      <c r="D34" s="43">
        <v>-558</v>
      </c>
      <c r="E34" s="43">
        <v>-5462</v>
      </c>
      <c r="F34" s="43">
        <v>-6020</v>
      </c>
      <c r="G34" s="44">
        <v>-11837</v>
      </c>
      <c r="H34" s="44">
        <v>-6465</v>
      </c>
      <c r="I34" s="44">
        <v>-48</v>
      </c>
      <c r="J34" s="45">
        <v>-24370</v>
      </c>
      <c r="K34" s="44">
        <v>-24370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v>1097</v>
      </c>
      <c r="E36" s="46">
        <v>230</v>
      </c>
      <c r="F36" s="46">
        <v>1327</v>
      </c>
      <c r="G36" s="47">
        <v>2480</v>
      </c>
      <c r="H36" s="47">
        <v>2480</v>
      </c>
      <c r="I36" s="47">
        <v>4</v>
      </c>
      <c r="J36" s="48">
        <v>6291</v>
      </c>
      <c r="K36" s="47">
        <v>6291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0</v>
      </c>
      <c r="F37" s="43">
        <v>0</v>
      </c>
      <c r="G37" s="44">
        <v>0</v>
      </c>
      <c r="H37" s="44">
        <v>13</v>
      </c>
      <c r="I37" s="44">
        <v>0</v>
      </c>
      <c r="J37" s="45">
        <v>13</v>
      </c>
      <c r="K37" s="44">
        <v>13</v>
      </c>
    </row>
    <row r="38" spans="1:11" ht="15" x14ac:dyDescent="0.25">
      <c r="A38" s="79"/>
      <c r="B38" s="11"/>
      <c r="C38" s="18" t="s">
        <v>33</v>
      </c>
      <c r="D38" s="43">
        <v>1</v>
      </c>
      <c r="E38" s="43">
        <v>71</v>
      </c>
      <c r="F38" s="43">
        <v>72</v>
      </c>
      <c r="G38" s="44">
        <v>120</v>
      </c>
      <c r="H38" s="44">
        <v>553</v>
      </c>
      <c r="I38" s="44">
        <v>0</v>
      </c>
      <c r="J38" s="45">
        <v>745</v>
      </c>
      <c r="K38" s="44">
        <v>745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102</v>
      </c>
      <c r="F39" s="43">
        <v>102</v>
      </c>
      <c r="G39" s="44">
        <v>1342</v>
      </c>
      <c r="H39" s="44">
        <v>262</v>
      </c>
      <c r="I39" s="44">
        <v>0</v>
      </c>
      <c r="J39" s="45">
        <v>1706</v>
      </c>
      <c r="K39" s="44">
        <v>1706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2</v>
      </c>
      <c r="F40" s="43">
        <v>2</v>
      </c>
      <c r="G40" s="44">
        <v>659</v>
      </c>
      <c r="H40" s="44">
        <v>484</v>
      </c>
      <c r="I40" s="44">
        <v>4</v>
      </c>
      <c r="J40" s="45">
        <v>1149</v>
      </c>
      <c r="K40" s="44">
        <v>1149</v>
      </c>
    </row>
    <row r="41" spans="1:11" ht="15" x14ac:dyDescent="0.25">
      <c r="A41" s="77"/>
      <c r="B41" s="11"/>
      <c r="C41" s="19" t="s">
        <v>16</v>
      </c>
      <c r="D41" s="43">
        <v>695</v>
      </c>
      <c r="E41" s="43">
        <v>0</v>
      </c>
      <c r="F41" s="43">
        <v>695</v>
      </c>
      <c r="G41" s="44">
        <v>0</v>
      </c>
      <c r="H41" s="44">
        <v>0</v>
      </c>
      <c r="I41" s="44">
        <v>0</v>
      </c>
      <c r="J41" s="45">
        <v>695</v>
      </c>
      <c r="K41" s="44">
        <v>695</v>
      </c>
    </row>
    <row r="42" spans="1:11" ht="15" x14ac:dyDescent="0.25">
      <c r="A42" s="77"/>
      <c r="B42" s="11"/>
      <c r="C42" s="18" t="s">
        <v>36</v>
      </c>
      <c r="D42" s="43">
        <v>401</v>
      </c>
      <c r="E42" s="43">
        <v>55</v>
      </c>
      <c r="F42" s="43">
        <v>456</v>
      </c>
      <c r="G42" s="44">
        <v>359</v>
      </c>
      <c r="H42" s="44">
        <v>1168</v>
      </c>
      <c r="I42" s="44">
        <v>0</v>
      </c>
      <c r="J42" s="45">
        <v>1983</v>
      </c>
      <c r="K42" s="44">
        <v>1983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32794</v>
      </c>
      <c r="E44" s="46">
        <v>11822</v>
      </c>
      <c r="F44" s="46">
        <v>44616</v>
      </c>
      <c r="G44" s="47">
        <v>134390</v>
      </c>
      <c r="H44" s="47">
        <v>54116</v>
      </c>
      <c r="I44" s="47">
        <v>4396</v>
      </c>
      <c r="J44" s="48">
        <v>237518</v>
      </c>
      <c r="K44" s="47">
        <v>237518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110003</v>
      </c>
      <c r="E46" s="200">
        <v>2000</v>
      </c>
      <c r="F46" s="200">
        <v>112003</v>
      </c>
      <c r="G46" s="201">
        <v>19810</v>
      </c>
      <c r="H46" s="201">
        <v>28616</v>
      </c>
      <c r="I46" s="201">
        <v>0</v>
      </c>
      <c r="J46" s="202">
        <v>160429</v>
      </c>
      <c r="K46" s="201">
        <v>160429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v>83698</v>
      </c>
      <c r="E48" s="46">
        <v>0</v>
      </c>
      <c r="F48" s="46">
        <v>83698</v>
      </c>
      <c r="G48" s="47">
        <v>3521</v>
      </c>
      <c r="H48" s="47">
        <v>6921</v>
      </c>
      <c r="I48" s="47">
        <v>0</v>
      </c>
      <c r="J48" s="48">
        <v>94140</v>
      </c>
      <c r="K48" s="47">
        <v>94140</v>
      </c>
    </row>
    <row r="49" spans="1:11" ht="15" x14ac:dyDescent="0.25">
      <c r="A49" s="71"/>
      <c r="B49" s="11"/>
      <c r="C49" s="20" t="s">
        <v>43</v>
      </c>
      <c r="D49" s="43">
        <v>83698</v>
      </c>
      <c r="E49" s="43">
        <v>0</v>
      </c>
      <c r="F49" s="43">
        <v>83698</v>
      </c>
      <c r="G49" s="44">
        <v>1631</v>
      </c>
      <c r="H49" s="44">
        <v>6921</v>
      </c>
      <c r="I49" s="44">
        <v>0</v>
      </c>
      <c r="J49" s="45">
        <v>92250</v>
      </c>
      <c r="K49" s="44">
        <v>92250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1890</v>
      </c>
      <c r="H50" s="44">
        <v>0</v>
      </c>
      <c r="I50" s="44">
        <v>0</v>
      </c>
      <c r="J50" s="45">
        <v>1890</v>
      </c>
      <c r="K50" s="44">
        <v>1890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v>17</v>
      </c>
      <c r="E52" s="46">
        <v>0</v>
      </c>
      <c r="F52" s="46">
        <v>17</v>
      </c>
      <c r="G52" s="47">
        <v>92</v>
      </c>
      <c r="H52" s="47">
        <v>35</v>
      </c>
      <c r="I52" s="47">
        <v>0</v>
      </c>
      <c r="J52" s="48">
        <v>144</v>
      </c>
      <c r="K52" s="47">
        <v>144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91</v>
      </c>
      <c r="H53" s="44">
        <v>0</v>
      </c>
      <c r="I53" s="44">
        <v>0</v>
      </c>
      <c r="J53" s="45">
        <v>91</v>
      </c>
      <c r="K53" s="44">
        <v>91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34</v>
      </c>
      <c r="I54" s="44">
        <v>0</v>
      </c>
      <c r="J54" s="45">
        <v>34</v>
      </c>
      <c r="K54" s="44">
        <v>34</v>
      </c>
    </row>
    <row r="55" spans="1:11" ht="15" x14ac:dyDescent="0.25">
      <c r="A55" s="71"/>
      <c r="B55" s="11"/>
      <c r="C55" s="20" t="s">
        <v>49</v>
      </c>
      <c r="D55" s="43">
        <v>17</v>
      </c>
      <c r="E55" s="43">
        <v>0</v>
      </c>
      <c r="F55" s="43">
        <v>17</v>
      </c>
      <c r="G55" s="44">
        <v>1</v>
      </c>
      <c r="H55" s="44">
        <v>1</v>
      </c>
      <c r="I55" s="44">
        <v>0</v>
      </c>
      <c r="J55" s="45">
        <v>19</v>
      </c>
      <c r="K55" s="44">
        <v>19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v>23221</v>
      </c>
      <c r="E57" s="46">
        <v>408</v>
      </c>
      <c r="F57" s="46">
        <v>23629</v>
      </c>
      <c r="G57" s="47">
        <v>15298</v>
      </c>
      <c r="H57" s="47">
        <v>3400</v>
      </c>
      <c r="I57" s="47">
        <v>0</v>
      </c>
      <c r="J57" s="48">
        <v>42327</v>
      </c>
      <c r="K57" s="47">
        <v>42327</v>
      </c>
    </row>
    <row r="58" spans="1:11" ht="15" x14ac:dyDescent="0.25">
      <c r="A58" s="79"/>
      <c r="B58" s="11"/>
      <c r="C58" s="12" t="s">
        <v>52</v>
      </c>
      <c r="D58" s="43">
        <v>11</v>
      </c>
      <c r="E58" s="43">
        <v>0</v>
      </c>
      <c r="F58" s="43">
        <v>11</v>
      </c>
      <c r="G58" s="44">
        <v>12123</v>
      </c>
      <c r="H58" s="44">
        <v>224</v>
      </c>
      <c r="I58" s="44">
        <v>0</v>
      </c>
      <c r="J58" s="45">
        <v>12358</v>
      </c>
      <c r="K58" s="44">
        <v>12358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>
        <v>0</v>
      </c>
    </row>
    <row r="60" spans="1:11" ht="15" x14ac:dyDescent="0.25">
      <c r="A60" s="79"/>
      <c r="B60" s="11"/>
      <c r="C60" s="20" t="s">
        <v>54</v>
      </c>
      <c r="D60" s="43">
        <v>909</v>
      </c>
      <c r="E60" s="43">
        <v>0</v>
      </c>
      <c r="F60" s="43">
        <v>909</v>
      </c>
      <c r="G60" s="44">
        <v>3</v>
      </c>
      <c r="H60" s="44">
        <v>47</v>
      </c>
      <c r="I60" s="44">
        <v>0</v>
      </c>
      <c r="J60" s="45">
        <v>959</v>
      </c>
      <c r="K60" s="44">
        <v>959</v>
      </c>
    </row>
    <row r="61" spans="1:11" ht="15" x14ac:dyDescent="0.25">
      <c r="A61" s="79"/>
      <c r="B61" s="11"/>
      <c r="C61" s="20" t="s">
        <v>55</v>
      </c>
      <c r="D61" s="43">
        <v>343</v>
      </c>
      <c r="E61" s="43">
        <v>0</v>
      </c>
      <c r="F61" s="43">
        <v>343</v>
      </c>
      <c r="G61" s="44">
        <v>7</v>
      </c>
      <c r="H61" s="44">
        <v>25</v>
      </c>
      <c r="I61" s="44">
        <v>0</v>
      </c>
      <c r="J61" s="45">
        <v>375</v>
      </c>
      <c r="K61" s="44">
        <v>375</v>
      </c>
    </row>
    <row r="62" spans="1:11" ht="15" x14ac:dyDescent="0.25">
      <c r="A62" s="79"/>
      <c r="B62" s="11"/>
      <c r="C62" s="20" t="s">
        <v>56</v>
      </c>
      <c r="D62" s="43">
        <v>25</v>
      </c>
      <c r="E62" s="43">
        <v>0</v>
      </c>
      <c r="F62" s="43">
        <v>25</v>
      </c>
      <c r="G62" s="44">
        <v>0</v>
      </c>
      <c r="H62" s="44">
        <v>0</v>
      </c>
      <c r="I62" s="44">
        <v>0</v>
      </c>
      <c r="J62" s="45">
        <v>25</v>
      </c>
      <c r="K62" s="44">
        <v>25</v>
      </c>
    </row>
    <row r="63" spans="1:11" ht="15" x14ac:dyDescent="0.25">
      <c r="A63" s="79"/>
      <c r="B63" s="11"/>
      <c r="C63" s="20" t="s">
        <v>57</v>
      </c>
      <c r="D63" s="43">
        <v>6552</v>
      </c>
      <c r="E63" s="43">
        <v>0</v>
      </c>
      <c r="F63" s="43">
        <v>6552</v>
      </c>
      <c r="G63" s="44">
        <v>275</v>
      </c>
      <c r="H63" s="44">
        <v>389</v>
      </c>
      <c r="I63" s="44">
        <v>0</v>
      </c>
      <c r="J63" s="45">
        <v>7216</v>
      </c>
      <c r="K63" s="44">
        <v>7216</v>
      </c>
    </row>
    <row r="64" spans="1:11" ht="15" x14ac:dyDescent="0.25">
      <c r="A64" s="79"/>
      <c r="B64" s="11"/>
      <c r="C64" s="20" t="s">
        <v>58</v>
      </c>
      <c r="D64" s="43">
        <v>12025</v>
      </c>
      <c r="E64" s="43">
        <v>0</v>
      </c>
      <c r="F64" s="43">
        <v>12025</v>
      </c>
      <c r="G64" s="44">
        <v>343</v>
      </c>
      <c r="H64" s="44">
        <v>891</v>
      </c>
      <c r="I64" s="44">
        <v>0</v>
      </c>
      <c r="J64" s="45">
        <v>13259</v>
      </c>
      <c r="K64" s="44">
        <v>13259</v>
      </c>
    </row>
    <row r="65" spans="1:11" ht="15" x14ac:dyDescent="0.25">
      <c r="A65" s="77"/>
      <c r="B65" s="11"/>
      <c r="C65" s="20" t="s">
        <v>59</v>
      </c>
      <c r="D65" s="43">
        <v>1</v>
      </c>
      <c r="E65" s="43">
        <v>0</v>
      </c>
      <c r="F65" s="43">
        <v>1</v>
      </c>
      <c r="G65" s="44">
        <v>692</v>
      </c>
      <c r="H65" s="44">
        <v>25</v>
      </c>
      <c r="I65" s="44">
        <v>0</v>
      </c>
      <c r="J65" s="45">
        <v>718</v>
      </c>
      <c r="K65" s="44">
        <v>718</v>
      </c>
    </row>
    <row r="66" spans="1:11" ht="15" x14ac:dyDescent="0.25">
      <c r="A66" s="79"/>
      <c r="B66" s="11"/>
      <c r="C66" s="20" t="s">
        <v>60</v>
      </c>
      <c r="D66" s="43">
        <v>224</v>
      </c>
      <c r="E66" s="43">
        <v>0</v>
      </c>
      <c r="F66" s="43">
        <v>224</v>
      </c>
      <c r="G66" s="44">
        <v>6</v>
      </c>
      <c r="H66" s="44">
        <v>16</v>
      </c>
      <c r="I66" s="44">
        <v>0</v>
      </c>
      <c r="J66" s="45">
        <v>246</v>
      </c>
      <c r="K66" s="44">
        <v>246</v>
      </c>
    </row>
    <row r="67" spans="1:11" ht="15" x14ac:dyDescent="0.25">
      <c r="A67" s="79"/>
      <c r="B67" s="11"/>
      <c r="C67" s="20" t="s">
        <v>61</v>
      </c>
      <c r="D67" s="43">
        <v>1</v>
      </c>
      <c r="E67" s="43">
        <v>0</v>
      </c>
      <c r="F67" s="43">
        <v>1</v>
      </c>
      <c r="G67" s="44">
        <v>300</v>
      </c>
      <c r="H67" s="44">
        <v>0</v>
      </c>
      <c r="I67" s="44">
        <v>0</v>
      </c>
      <c r="J67" s="45">
        <v>301</v>
      </c>
      <c r="K67" s="44">
        <v>301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1</v>
      </c>
      <c r="H68" s="44">
        <v>0</v>
      </c>
      <c r="I68" s="44">
        <v>0</v>
      </c>
      <c r="J68" s="45">
        <v>1</v>
      </c>
      <c r="K68" s="44">
        <v>1</v>
      </c>
    </row>
    <row r="69" spans="1:11" ht="15" x14ac:dyDescent="0.25">
      <c r="A69" s="79"/>
      <c r="B69" s="11"/>
      <c r="C69" s="22" t="s">
        <v>63</v>
      </c>
      <c r="D69" s="43">
        <v>2249</v>
      </c>
      <c r="E69" s="43">
        <v>65</v>
      </c>
      <c r="F69" s="43">
        <v>2314</v>
      </c>
      <c r="G69" s="44">
        <v>29</v>
      </c>
      <c r="H69" s="44">
        <v>113</v>
      </c>
      <c r="I69" s="44">
        <v>0</v>
      </c>
      <c r="J69" s="45">
        <v>2456</v>
      </c>
      <c r="K69" s="44">
        <v>2456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1331</v>
      </c>
      <c r="I70" s="44">
        <v>0</v>
      </c>
      <c r="J70" s="45">
        <v>1331</v>
      </c>
      <c r="K70" s="44">
        <v>1331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143</v>
      </c>
      <c r="H71" s="44">
        <v>0</v>
      </c>
      <c r="I71" s="44">
        <v>0</v>
      </c>
      <c r="J71" s="45">
        <v>143</v>
      </c>
      <c r="K71" s="44">
        <v>143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90</v>
      </c>
      <c r="I72" s="44">
        <v>0</v>
      </c>
      <c r="J72" s="45">
        <v>90</v>
      </c>
      <c r="K72" s="44">
        <v>90</v>
      </c>
    </row>
    <row r="73" spans="1:11" ht="15" x14ac:dyDescent="0.25">
      <c r="A73" s="79"/>
      <c r="B73" s="11"/>
      <c r="C73" s="27" t="s">
        <v>67</v>
      </c>
      <c r="D73" s="43">
        <v>367</v>
      </c>
      <c r="E73" s="43">
        <v>0</v>
      </c>
      <c r="F73" s="43">
        <v>367</v>
      </c>
      <c r="G73" s="44">
        <v>0</v>
      </c>
      <c r="H73" s="44">
        <v>5</v>
      </c>
      <c r="I73" s="44">
        <v>0</v>
      </c>
      <c r="J73" s="45">
        <v>372</v>
      </c>
      <c r="K73" s="44">
        <v>372</v>
      </c>
    </row>
    <row r="74" spans="1:11" ht="15" x14ac:dyDescent="0.25">
      <c r="A74" s="79"/>
      <c r="B74" s="11"/>
      <c r="C74" s="27" t="s">
        <v>387</v>
      </c>
      <c r="D74" s="43">
        <v>278</v>
      </c>
      <c r="E74" s="43">
        <v>0</v>
      </c>
      <c r="F74" s="43">
        <v>278</v>
      </c>
      <c r="G74" s="44">
        <v>0</v>
      </c>
      <c r="H74" s="44">
        <v>17</v>
      </c>
      <c r="I74" s="44">
        <v>0</v>
      </c>
      <c r="J74" s="45">
        <v>295</v>
      </c>
      <c r="K74" s="44">
        <v>295</v>
      </c>
    </row>
    <row r="75" spans="1:11" ht="15" x14ac:dyDescent="0.25">
      <c r="A75" s="79"/>
      <c r="B75" s="11"/>
      <c r="C75" s="27" t="s">
        <v>388</v>
      </c>
      <c r="D75" s="43">
        <v>196</v>
      </c>
      <c r="E75" s="43">
        <v>0</v>
      </c>
      <c r="F75" s="43">
        <v>196</v>
      </c>
      <c r="G75" s="44">
        <v>0</v>
      </c>
      <c r="H75" s="44">
        <v>110</v>
      </c>
      <c r="I75" s="44">
        <v>0</v>
      </c>
      <c r="J75" s="45">
        <v>306</v>
      </c>
      <c r="K75" s="44">
        <v>306</v>
      </c>
    </row>
    <row r="76" spans="1:11" ht="15" x14ac:dyDescent="0.25">
      <c r="A76" s="84"/>
      <c r="B76" s="11"/>
      <c r="C76" s="20" t="s">
        <v>68</v>
      </c>
      <c r="D76" s="43">
        <v>40</v>
      </c>
      <c r="E76" s="43">
        <v>0</v>
      </c>
      <c r="F76" s="43">
        <v>40</v>
      </c>
      <c r="G76" s="44">
        <v>1109</v>
      </c>
      <c r="H76" s="44">
        <v>41</v>
      </c>
      <c r="I76" s="44">
        <v>0</v>
      </c>
      <c r="J76" s="45">
        <v>1190</v>
      </c>
      <c r="K76" s="44">
        <v>1190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343</v>
      </c>
      <c r="F77" s="43">
        <v>343</v>
      </c>
      <c r="G77" s="44">
        <v>267</v>
      </c>
      <c r="H77" s="44">
        <v>76</v>
      </c>
      <c r="I77" s="44">
        <v>0</v>
      </c>
      <c r="J77" s="45">
        <v>686</v>
      </c>
      <c r="K77" s="44">
        <v>686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v>3067</v>
      </c>
      <c r="E79" s="46">
        <v>1592</v>
      </c>
      <c r="F79" s="46">
        <v>4659</v>
      </c>
      <c r="G79" s="47">
        <v>899</v>
      </c>
      <c r="H79" s="47">
        <v>18260</v>
      </c>
      <c r="I79" s="47">
        <v>0</v>
      </c>
      <c r="J79" s="48">
        <v>23818</v>
      </c>
      <c r="K79" s="47">
        <v>23818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26</v>
      </c>
      <c r="H80" s="44">
        <v>1990</v>
      </c>
      <c r="I80" s="44">
        <v>0</v>
      </c>
      <c r="J80" s="45">
        <v>2016</v>
      </c>
      <c r="K80" s="44">
        <v>2016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13763</v>
      </c>
      <c r="I81" s="44">
        <v>0</v>
      </c>
      <c r="J81" s="45">
        <v>13763</v>
      </c>
      <c r="K81" s="44">
        <v>13763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500</v>
      </c>
      <c r="I82" s="44">
        <v>0</v>
      </c>
      <c r="J82" s="45">
        <v>500</v>
      </c>
      <c r="K82" s="44">
        <v>500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1</v>
      </c>
      <c r="H83" s="44">
        <v>110</v>
      </c>
      <c r="I83" s="44">
        <v>0</v>
      </c>
      <c r="J83" s="45">
        <v>111</v>
      </c>
      <c r="K83" s="44">
        <v>111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402</v>
      </c>
      <c r="I84" s="44">
        <v>0</v>
      </c>
      <c r="J84" s="45">
        <v>402</v>
      </c>
      <c r="K84" s="44">
        <v>402</v>
      </c>
    </row>
    <row r="85" spans="1:11" ht="15" x14ac:dyDescent="0.25">
      <c r="A85" s="71"/>
      <c r="B85" s="11"/>
      <c r="C85" s="12" t="s">
        <v>77</v>
      </c>
      <c r="D85" s="43">
        <v>2466</v>
      </c>
      <c r="E85" s="43">
        <v>24</v>
      </c>
      <c r="F85" s="43">
        <v>2490</v>
      </c>
      <c r="G85" s="44">
        <v>774</v>
      </c>
      <c r="H85" s="44">
        <v>0</v>
      </c>
      <c r="I85" s="44">
        <v>0</v>
      </c>
      <c r="J85" s="45">
        <v>3264</v>
      </c>
      <c r="K85" s="44">
        <v>3264</v>
      </c>
    </row>
    <row r="86" spans="1:11" ht="15" x14ac:dyDescent="0.25">
      <c r="A86" s="74"/>
      <c r="B86" s="11"/>
      <c r="C86" s="12" t="s">
        <v>78</v>
      </c>
      <c r="D86" s="43">
        <v>5</v>
      </c>
      <c r="E86" s="43">
        <v>0</v>
      </c>
      <c r="F86" s="43">
        <v>5</v>
      </c>
      <c r="G86" s="44">
        <v>0</v>
      </c>
      <c r="H86" s="44">
        <v>0</v>
      </c>
      <c r="I86" s="44">
        <v>0</v>
      </c>
      <c r="J86" s="45">
        <v>5</v>
      </c>
      <c r="K86" s="44">
        <v>5</v>
      </c>
    </row>
    <row r="87" spans="1:11" ht="15" x14ac:dyDescent="0.25">
      <c r="A87" s="71"/>
      <c r="B87" s="11"/>
      <c r="C87" s="12" t="s">
        <v>13</v>
      </c>
      <c r="D87" s="43">
        <v>170</v>
      </c>
      <c r="E87" s="43">
        <v>171</v>
      </c>
      <c r="F87" s="43">
        <v>341</v>
      </c>
      <c r="G87" s="44">
        <v>40</v>
      </c>
      <c r="H87" s="44">
        <v>1464</v>
      </c>
      <c r="I87" s="44">
        <v>0</v>
      </c>
      <c r="J87" s="45">
        <v>1845</v>
      </c>
      <c r="K87" s="44">
        <v>1845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1203</v>
      </c>
      <c r="F88" s="43">
        <v>1203</v>
      </c>
      <c r="G88" s="44">
        <v>0</v>
      </c>
      <c r="H88" s="44">
        <v>0</v>
      </c>
      <c r="I88" s="44">
        <v>0</v>
      </c>
      <c r="J88" s="45">
        <v>1203</v>
      </c>
      <c r="K88" s="44">
        <v>1203</v>
      </c>
    </row>
    <row r="89" spans="1:11" ht="15" x14ac:dyDescent="0.25">
      <c r="A89" s="85"/>
      <c r="B89" s="11"/>
      <c r="C89" s="12" t="s">
        <v>80</v>
      </c>
      <c r="D89" s="43">
        <v>426</v>
      </c>
      <c r="E89" s="43">
        <v>194</v>
      </c>
      <c r="F89" s="43">
        <v>620</v>
      </c>
      <c r="G89" s="44">
        <v>58</v>
      </c>
      <c r="H89" s="44">
        <v>31</v>
      </c>
      <c r="I89" s="44">
        <v>0</v>
      </c>
      <c r="J89" s="45">
        <v>709</v>
      </c>
      <c r="K89" s="44">
        <v>709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>
        <v>0</v>
      </c>
    </row>
    <row r="91" spans="1:11" ht="15" x14ac:dyDescent="0.25">
      <c r="A91" s="84"/>
      <c r="B91" s="11"/>
      <c r="C91" s="31" t="s">
        <v>81</v>
      </c>
      <c r="D91" s="49">
        <v>2789</v>
      </c>
      <c r="E91" s="49">
        <v>0</v>
      </c>
      <c r="F91" s="49">
        <v>2789</v>
      </c>
      <c r="G91" s="50">
        <v>0</v>
      </c>
      <c r="H91" s="50">
        <v>0</v>
      </c>
      <c r="I91" s="50">
        <v>0</v>
      </c>
      <c r="J91" s="23">
        <v>2789</v>
      </c>
      <c r="K91" s="50">
        <v>2789</v>
      </c>
    </row>
    <row r="92" spans="1:11" ht="15" x14ac:dyDescent="0.25">
      <c r="A92" s="79"/>
      <c r="B92" s="11"/>
      <c r="C92" s="32" t="s">
        <v>82</v>
      </c>
      <c r="D92" s="43">
        <v>2789</v>
      </c>
      <c r="E92" s="43">
        <v>0</v>
      </c>
      <c r="F92" s="43">
        <v>2789</v>
      </c>
      <c r="G92" s="44">
        <v>0</v>
      </c>
      <c r="H92" s="44">
        <v>0</v>
      </c>
      <c r="I92" s="44">
        <v>0</v>
      </c>
      <c r="J92" s="45">
        <v>2789</v>
      </c>
      <c r="K92" s="44">
        <v>2789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v>0</v>
      </c>
    </row>
    <row r="94" spans="1:11" ht="15" x14ac:dyDescent="0.25">
      <c r="A94" s="79"/>
      <c r="B94" s="11"/>
      <c r="C94" s="32" t="s">
        <v>84</v>
      </c>
      <c r="D94" s="43">
        <v>0</v>
      </c>
      <c r="E94" s="43">
        <v>0</v>
      </c>
      <c r="F94" s="43">
        <v>0</v>
      </c>
      <c r="G94" s="44">
        <v>0</v>
      </c>
      <c r="H94" s="44">
        <v>0</v>
      </c>
      <c r="I94" s="44">
        <v>352</v>
      </c>
      <c r="J94" s="45">
        <v>0</v>
      </c>
      <c r="K94" s="44">
        <v>0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5985</v>
      </c>
      <c r="E96" s="200">
        <v>994</v>
      </c>
      <c r="F96" s="200">
        <v>6710</v>
      </c>
      <c r="G96" s="201">
        <v>618</v>
      </c>
      <c r="H96" s="201">
        <v>698</v>
      </c>
      <c r="I96" s="201">
        <v>21</v>
      </c>
      <c r="J96" s="202">
        <v>8378</v>
      </c>
      <c r="K96" s="201">
        <v>7335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v>2276</v>
      </c>
      <c r="E98" s="46">
        <v>654</v>
      </c>
      <c r="F98" s="46">
        <v>2661</v>
      </c>
      <c r="G98" s="47">
        <v>464</v>
      </c>
      <c r="H98" s="47">
        <v>485</v>
      </c>
      <c r="I98" s="47">
        <v>352</v>
      </c>
      <c r="J98" s="48">
        <v>3962</v>
      </c>
      <c r="K98" s="47">
        <v>2919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0</v>
      </c>
      <c r="F99" s="43">
        <v>0</v>
      </c>
      <c r="G99" s="44">
        <v>0</v>
      </c>
      <c r="H99" s="44">
        <v>1</v>
      </c>
      <c r="I99" s="44">
        <v>21</v>
      </c>
      <c r="J99" s="45">
        <v>22</v>
      </c>
      <c r="K99" s="44">
        <v>22</v>
      </c>
    </row>
    <row r="100" spans="1:13" ht="15" x14ac:dyDescent="0.25">
      <c r="A100" s="79"/>
      <c r="B100" s="11"/>
      <c r="C100" s="20" t="s">
        <v>90</v>
      </c>
      <c r="D100" s="43">
        <v>238</v>
      </c>
      <c r="E100" s="43">
        <v>529</v>
      </c>
      <c r="F100" s="43">
        <v>767</v>
      </c>
      <c r="G100" s="44">
        <v>0</v>
      </c>
      <c r="H100" s="44">
        <v>0</v>
      </c>
      <c r="I100" s="44">
        <v>0</v>
      </c>
      <c r="J100" s="45">
        <v>767</v>
      </c>
      <c r="K100" s="44">
        <v>767</v>
      </c>
    </row>
    <row r="101" spans="1:13" ht="15" x14ac:dyDescent="0.25">
      <c r="A101" s="79"/>
      <c r="B101" s="11"/>
      <c r="C101" s="22" t="s">
        <v>91</v>
      </c>
      <c r="D101" s="43">
        <v>-8</v>
      </c>
      <c r="E101" s="43">
        <v>0</v>
      </c>
      <c r="F101" s="43">
        <v>-8</v>
      </c>
      <c r="G101" s="44">
        <v>0</v>
      </c>
      <c r="H101" s="44">
        <v>0</v>
      </c>
      <c r="I101" s="44">
        <v>0</v>
      </c>
      <c r="J101" s="45">
        <v>-8</v>
      </c>
      <c r="K101" s="44">
        <v>-8</v>
      </c>
    </row>
    <row r="102" spans="1:13" ht="15" x14ac:dyDescent="0.25">
      <c r="A102" s="79"/>
      <c r="B102" s="11"/>
      <c r="C102" s="22" t="s">
        <v>367</v>
      </c>
      <c r="D102" s="43">
        <v>40</v>
      </c>
      <c r="E102" s="43">
        <v>0</v>
      </c>
      <c r="F102" s="43">
        <v>40</v>
      </c>
      <c r="G102" s="44">
        <v>0</v>
      </c>
      <c r="H102" s="44">
        <v>0</v>
      </c>
      <c r="I102" s="44">
        <v>0</v>
      </c>
      <c r="J102" s="45">
        <v>40</v>
      </c>
      <c r="K102" s="44">
        <v>40</v>
      </c>
    </row>
    <row r="103" spans="1:13" ht="15" x14ac:dyDescent="0.25">
      <c r="A103" s="77"/>
      <c r="B103" s="11"/>
      <c r="C103" s="22" t="s">
        <v>92</v>
      </c>
      <c r="D103" s="43">
        <v>1401</v>
      </c>
      <c r="E103" s="43">
        <v>80</v>
      </c>
      <c r="F103" s="43">
        <v>1212</v>
      </c>
      <c r="G103" s="44">
        <v>108</v>
      </c>
      <c r="H103" s="44">
        <v>39</v>
      </c>
      <c r="I103" s="44">
        <v>0</v>
      </c>
      <c r="J103" s="45">
        <v>1359</v>
      </c>
      <c r="K103" s="44">
        <v>316</v>
      </c>
    </row>
    <row r="104" spans="1:13" ht="15" x14ac:dyDescent="0.25">
      <c r="A104" s="79"/>
      <c r="B104" s="11"/>
      <c r="C104" s="20" t="s">
        <v>93</v>
      </c>
      <c r="D104" s="43">
        <v>2</v>
      </c>
      <c r="E104" s="43">
        <v>0</v>
      </c>
      <c r="F104" s="43">
        <v>2</v>
      </c>
      <c r="G104" s="44">
        <v>0</v>
      </c>
      <c r="H104" s="44">
        <v>0</v>
      </c>
      <c r="I104" s="44">
        <v>0</v>
      </c>
      <c r="J104" s="45">
        <v>2</v>
      </c>
      <c r="K104" s="44">
        <v>2</v>
      </c>
    </row>
    <row r="105" spans="1:13" ht="15" x14ac:dyDescent="0.25">
      <c r="A105" s="79"/>
      <c r="B105" s="11"/>
      <c r="C105" s="22" t="s">
        <v>94</v>
      </c>
      <c r="D105" s="43">
        <v>80</v>
      </c>
      <c r="E105" s="43">
        <v>4</v>
      </c>
      <c r="F105" s="43">
        <v>84</v>
      </c>
      <c r="G105" s="44">
        <v>22</v>
      </c>
      <c r="H105" s="44">
        <v>9</v>
      </c>
      <c r="I105" s="44">
        <v>12</v>
      </c>
      <c r="J105" s="45">
        <v>127</v>
      </c>
      <c r="K105" s="44">
        <v>127</v>
      </c>
    </row>
    <row r="106" spans="1:13" ht="15" x14ac:dyDescent="0.25">
      <c r="A106" s="79"/>
      <c r="B106" s="11"/>
      <c r="C106" s="22" t="s">
        <v>95</v>
      </c>
      <c r="D106" s="43">
        <v>253</v>
      </c>
      <c r="E106" s="43">
        <v>9</v>
      </c>
      <c r="F106" s="43">
        <v>262</v>
      </c>
      <c r="G106" s="44">
        <v>73</v>
      </c>
      <c r="H106" s="44">
        <v>123</v>
      </c>
      <c r="I106" s="44">
        <v>155</v>
      </c>
      <c r="J106" s="45">
        <v>613</v>
      </c>
      <c r="K106" s="44">
        <v>613</v>
      </c>
    </row>
    <row r="107" spans="1:13" ht="15" x14ac:dyDescent="0.25">
      <c r="A107" s="79"/>
      <c r="B107" s="11"/>
      <c r="C107" s="22" t="s">
        <v>96</v>
      </c>
      <c r="D107" s="43">
        <v>270</v>
      </c>
      <c r="E107" s="43">
        <v>0</v>
      </c>
      <c r="F107" s="43">
        <v>270</v>
      </c>
      <c r="G107" s="44">
        <v>251</v>
      </c>
      <c r="H107" s="44">
        <v>313</v>
      </c>
      <c r="I107" s="44">
        <v>164</v>
      </c>
      <c r="J107" s="45">
        <v>998</v>
      </c>
      <c r="K107" s="44">
        <v>998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32</v>
      </c>
      <c r="F108" s="43">
        <v>32</v>
      </c>
      <c r="G108" s="44">
        <v>10</v>
      </c>
      <c r="H108" s="44">
        <v>0</v>
      </c>
      <c r="I108" s="44">
        <v>0</v>
      </c>
      <c r="J108" s="45">
        <v>42</v>
      </c>
      <c r="K108" s="44">
        <v>42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v>3116</v>
      </c>
      <c r="E110" s="46">
        <v>340</v>
      </c>
      <c r="F110" s="46">
        <v>3456</v>
      </c>
      <c r="G110" s="47">
        <v>153</v>
      </c>
      <c r="H110" s="47">
        <v>98</v>
      </c>
      <c r="I110" s="47">
        <v>0</v>
      </c>
      <c r="J110" s="48">
        <v>3707</v>
      </c>
      <c r="K110" s="47">
        <v>3707</v>
      </c>
    </row>
    <row r="111" spans="1:13" ht="15" x14ac:dyDescent="0.25">
      <c r="A111" s="71"/>
      <c r="B111" s="11"/>
      <c r="C111" s="22" t="s">
        <v>105</v>
      </c>
      <c r="D111" s="43">
        <v>1404</v>
      </c>
      <c r="E111" s="43">
        <v>0</v>
      </c>
      <c r="F111" s="43">
        <v>1404</v>
      </c>
      <c r="G111" s="44">
        <v>0</v>
      </c>
      <c r="H111" s="44">
        <v>0</v>
      </c>
      <c r="I111" s="44">
        <v>0</v>
      </c>
      <c r="J111" s="45">
        <v>1404</v>
      </c>
      <c r="K111" s="44">
        <v>1404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v>0</v>
      </c>
    </row>
    <row r="113" spans="1:11" ht="15" x14ac:dyDescent="0.25">
      <c r="A113" s="71"/>
      <c r="B113" s="11"/>
      <c r="C113" s="22" t="s">
        <v>107</v>
      </c>
      <c r="D113" s="43">
        <v>0</v>
      </c>
      <c r="E113" s="43">
        <v>5</v>
      </c>
      <c r="F113" s="43">
        <v>5</v>
      </c>
      <c r="G113" s="44">
        <v>82</v>
      </c>
      <c r="H113" s="44">
        <v>87</v>
      </c>
      <c r="I113" s="44">
        <v>0</v>
      </c>
      <c r="J113" s="45">
        <v>174</v>
      </c>
      <c r="K113" s="44">
        <v>174</v>
      </c>
    </row>
    <row r="114" spans="1:11" ht="15" x14ac:dyDescent="0.25">
      <c r="A114" s="71"/>
      <c r="B114" s="11"/>
      <c r="C114" s="22" t="s">
        <v>108</v>
      </c>
      <c r="D114" s="43">
        <v>1653</v>
      </c>
      <c r="E114" s="43">
        <v>0</v>
      </c>
      <c r="F114" s="43">
        <v>1653</v>
      </c>
      <c r="G114" s="44">
        <v>0</v>
      </c>
      <c r="H114" s="44">
        <v>0</v>
      </c>
      <c r="I114" s="44">
        <v>0</v>
      </c>
      <c r="J114" s="45">
        <v>1653</v>
      </c>
      <c r="K114" s="44">
        <v>1653</v>
      </c>
    </row>
    <row r="115" spans="1:11" ht="15" x14ac:dyDescent="0.25">
      <c r="A115" s="74"/>
      <c r="B115" s="11"/>
      <c r="C115" s="22" t="s">
        <v>109</v>
      </c>
      <c r="D115" s="43">
        <v>44</v>
      </c>
      <c r="E115" s="43">
        <v>0</v>
      </c>
      <c r="F115" s="43">
        <v>44</v>
      </c>
      <c r="G115" s="44">
        <v>0</v>
      </c>
      <c r="H115" s="44">
        <v>0</v>
      </c>
      <c r="I115" s="44">
        <v>0</v>
      </c>
      <c r="J115" s="45">
        <v>44</v>
      </c>
      <c r="K115" s="44">
        <v>44</v>
      </c>
    </row>
    <row r="116" spans="1:11" ht="15" x14ac:dyDescent="0.25">
      <c r="A116" s="71"/>
      <c r="B116" s="11"/>
      <c r="C116" s="20" t="s">
        <v>110</v>
      </c>
      <c r="D116" s="43">
        <v>15</v>
      </c>
      <c r="E116" s="43">
        <v>335</v>
      </c>
      <c r="F116" s="43">
        <v>350</v>
      </c>
      <c r="G116" s="44">
        <v>71</v>
      </c>
      <c r="H116" s="44">
        <v>11</v>
      </c>
      <c r="I116" s="44">
        <v>0</v>
      </c>
      <c r="J116" s="45">
        <v>432</v>
      </c>
      <c r="K116" s="44">
        <v>432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593</v>
      </c>
      <c r="E118" s="46">
        <v>0</v>
      </c>
      <c r="F118" s="46">
        <v>593</v>
      </c>
      <c r="G118" s="47">
        <v>1</v>
      </c>
      <c r="H118" s="47">
        <v>115</v>
      </c>
      <c r="I118" s="47">
        <v>0</v>
      </c>
      <c r="J118" s="48">
        <v>709</v>
      </c>
      <c r="K118" s="47">
        <v>709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100054</v>
      </c>
      <c r="E120" s="200">
        <v>314</v>
      </c>
      <c r="F120" s="200">
        <v>100368</v>
      </c>
      <c r="G120" s="201">
        <v>53633</v>
      </c>
      <c r="H120" s="201">
        <v>10769</v>
      </c>
      <c r="I120" s="201">
        <v>0</v>
      </c>
      <c r="J120" s="201">
        <v>164770</v>
      </c>
      <c r="K120" s="201">
        <v>164770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v>99936</v>
      </c>
      <c r="E122" s="46">
        <v>0</v>
      </c>
      <c r="F122" s="46">
        <v>99936</v>
      </c>
      <c r="G122" s="47">
        <v>52134</v>
      </c>
      <c r="H122" s="47">
        <v>7957</v>
      </c>
      <c r="I122" s="47">
        <v>0</v>
      </c>
      <c r="J122" s="48">
        <v>160027</v>
      </c>
      <c r="K122" s="47">
        <v>160027</v>
      </c>
    </row>
    <row r="123" spans="1:11" ht="15" x14ac:dyDescent="0.25">
      <c r="A123" s="79"/>
      <c r="B123" s="11"/>
      <c r="C123" s="22" t="s">
        <v>117</v>
      </c>
      <c r="D123" s="43">
        <v>64554</v>
      </c>
      <c r="E123" s="43">
        <v>0</v>
      </c>
      <c r="F123" s="43">
        <v>64554</v>
      </c>
      <c r="G123" s="44">
        <v>51761</v>
      </c>
      <c r="H123" s="44">
        <v>6498</v>
      </c>
      <c r="I123" s="44">
        <v>0</v>
      </c>
      <c r="J123" s="45">
        <v>122813</v>
      </c>
      <c r="K123" s="44">
        <v>122813</v>
      </c>
    </row>
    <row r="124" spans="1:11" ht="15" x14ac:dyDescent="0.25">
      <c r="A124" s="79"/>
      <c r="B124" s="11"/>
      <c r="C124" s="22" t="s">
        <v>118</v>
      </c>
      <c r="D124" s="43">
        <v>31962</v>
      </c>
      <c r="E124" s="43">
        <v>0</v>
      </c>
      <c r="F124" s="43">
        <v>31962</v>
      </c>
      <c r="G124" s="44">
        <v>375</v>
      </c>
      <c r="H124" s="44">
        <v>1351</v>
      </c>
      <c r="I124" s="44">
        <v>0</v>
      </c>
      <c r="J124" s="45">
        <v>33688</v>
      </c>
      <c r="K124" s="44">
        <v>33688</v>
      </c>
    </row>
    <row r="125" spans="1:11" ht="15" x14ac:dyDescent="0.25">
      <c r="A125" s="79"/>
      <c r="B125" s="11"/>
      <c r="C125" s="22" t="s">
        <v>119</v>
      </c>
      <c r="D125" s="43">
        <v>3003</v>
      </c>
      <c r="E125" s="43">
        <v>0</v>
      </c>
      <c r="F125" s="43">
        <v>3003</v>
      </c>
      <c r="G125" s="44">
        <v>-2</v>
      </c>
      <c r="H125" s="44">
        <v>108</v>
      </c>
      <c r="I125" s="44">
        <v>0</v>
      </c>
      <c r="J125" s="45">
        <v>3109</v>
      </c>
      <c r="K125" s="44">
        <v>3109</v>
      </c>
    </row>
    <row r="126" spans="1:11" ht="15" x14ac:dyDescent="0.25">
      <c r="A126" s="84"/>
      <c r="B126" s="11"/>
      <c r="C126" s="22" t="s">
        <v>80</v>
      </c>
      <c r="D126" s="43">
        <v>417</v>
      </c>
      <c r="E126" s="43">
        <v>0</v>
      </c>
      <c r="F126" s="43">
        <v>417</v>
      </c>
      <c r="G126" s="44">
        <v>0</v>
      </c>
      <c r="H126" s="44">
        <v>0</v>
      </c>
      <c r="I126" s="44">
        <v>0</v>
      </c>
      <c r="J126" s="45">
        <v>417</v>
      </c>
      <c r="K126" s="44">
        <v>417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v>118</v>
      </c>
      <c r="E128" s="46">
        <v>314</v>
      </c>
      <c r="F128" s="46">
        <v>432</v>
      </c>
      <c r="G128" s="47">
        <v>1499</v>
      </c>
      <c r="H128" s="47">
        <v>2812</v>
      </c>
      <c r="I128" s="47">
        <v>0</v>
      </c>
      <c r="J128" s="48">
        <v>4743</v>
      </c>
      <c r="K128" s="47">
        <v>4743</v>
      </c>
    </row>
    <row r="129" spans="1:11" ht="15" x14ac:dyDescent="0.25">
      <c r="B129" s="11"/>
      <c r="C129" s="22" t="s">
        <v>122</v>
      </c>
      <c r="D129" s="43">
        <v>118</v>
      </c>
      <c r="E129" s="43">
        <v>0</v>
      </c>
      <c r="F129" s="43">
        <v>118</v>
      </c>
      <c r="G129" s="44">
        <v>1465</v>
      </c>
      <c r="H129" s="44">
        <v>170</v>
      </c>
      <c r="I129" s="44">
        <v>0</v>
      </c>
      <c r="J129" s="45">
        <v>1753</v>
      </c>
      <c r="K129" s="44">
        <v>1753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1808</v>
      </c>
      <c r="I130" s="44">
        <v>0</v>
      </c>
      <c r="J130" s="45">
        <v>1808</v>
      </c>
      <c r="K130" s="44">
        <v>1808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832</v>
      </c>
      <c r="I131" s="44">
        <v>0</v>
      </c>
      <c r="J131" s="45">
        <v>832</v>
      </c>
      <c r="K131" s="44">
        <v>832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314</v>
      </c>
      <c r="F132" s="43">
        <v>314</v>
      </c>
      <c r="G132" s="44">
        <v>34</v>
      </c>
      <c r="H132" s="44">
        <v>2</v>
      </c>
      <c r="I132" s="44">
        <v>0</v>
      </c>
      <c r="J132" s="45">
        <v>350</v>
      </c>
      <c r="K132" s="44">
        <v>350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6934</v>
      </c>
      <c r="E134" s="200">
        <v>2790</v>
      </c>
      <c r="F134" s="200">
        <v>9724</v>
      </c>
      <c r="G134" s="201">
        <v>420</v>
      </c>
      <c r="H134" s="201">
        <v>286</v>
      </c>
      <c r="I134" s="201">
        <v>169656</v>
      </c>
      <c r="J134" s="202">
        <v>180086</v>
      </c>
      <c r="K134" s="201">
        <v>180086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2292</v>
      </c>
      <c r="F136" s="46">
        <v>2292</v>
      </c>
      <c r="G136" s="47">
        <v>0</v>
      </c>
      <c r="H136" s="47">
        <v>0</v>
      </c>
      <c r="I136" s="47">
        <v>125469</v>
      </c>
      <c r="J136" s="48">
        <v>127761</v>
      </c>
      <c r="K136" s="47">
        <v>127761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v>840</v>
      </c>
      <c r="E138" s="46">
        <v>474</v>
      </c>
      <c r="F138" s="46">
        <v>1314</v>
      </c>
      <c r="G138" s="47">
        <v>0</v>
      </c>
      <c r="H138" s="47">
        <v>0</v>
      </c>
      <c r="I138" s="47">
        <v>44163</v>
      </c>
      <c r="J138" s="48">
        <v>45477</v>
      </c>
      <c r="K138" s="47">
        <v>45477</v>
      </c>
    </row>
    <row r="139" spans="1:11" ht="14.25" x14ac:dyDescent="0.2">
      <c r="A139" s="85"/>
      <c r="B139" s="35"/>
      <c r="C139" s="18" t="s">
        <v>297</v>
      </c>
      <c r="D139" s="43">
        <v>840</v>
      </c>
      <c r="E139" s="43">
        <v>474</v>
      </c>
      <c r="F139" s="43">
        <v>1314</v>
      </c>
      <c r="G139" s="44">
        <v>0</v>
      </c>
      <c r="H139" s="44">
        <v>0</v>
      </c>
      <c r="I139" s="44">
        <v>24989</v>
      </c>
      <c r="J139" s="45">
        <v>26303</v>
      </c>
      <c r="K139" s="44">
        <v>26303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11795</v>
      </c>
      <c r="J140" s="45">
        <v>11795</v>
      </c>
      <c r="K140" s="44">
        <v>11795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6449</v>
      </c>
      <c r="J141" s="45">
        <v>6449</v>
      </c>
      <c r="K141" s="44">
        <v>6449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930</v>
      </c>
      <c r="J142" s="45">
        <v>930</v>
      </c>
      <c r="K142" s="44">
        <v>930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6094</v>
      </c>
      <c r="E144" s="46">
        <v>24</v>
      </c>
      <c r="F144" s="46">
        <v>6118</v>
      </c>
      <c r="G144" s="47">
        <v>420</v>
      </c>
      <c r="H144" s="47">
        <v>286</v>
      </c>
      <c r="I144" s="47">
        <v>24</v>
      </c>
      <c r="J144" s="48">
        <v>6848</v>
      </c>
      <c r="K144" s="47">
        <v>6848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33095</v>
      </c>
      <c r="E146" s="200">
        <v>10994</v>
      </c>
      <c r="F146" s="200">
        <v>35947</v>
      </c>
      <c r="G146" s="201">
        <v>121928</v>
      </c>
      <c r="H146" s="201">
        <v>35677</v>
      </c>
      <c r="I146" s="201">
        <v>38282</v>
      </c>
      <c r="J146" s="202">
        <v>231834</v>
      </c>
      <c r="K146" s="201">
        <v>14128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96</v>
      </c>
      <c r="E148" s="46">
        <v>973</v>
      </c>
      <c r="F148" s="46">
        <v>1069</v>
      </c>
      <c r="G148" s="47">
        <v>0</v>
      </c>
      <c r="H148" s="47">
        <v>0</v>
      </c>
      <c r="I148" s="47">
        <v>0</v>
      </c>
      <c r="J148" s="48">
        <v>1069</v>
      </c>
      <c r="K148" s="47">
        <v>1069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11</v>
      </c>
      <c r="E150" s="46">
        <v>5</v>
      </c>
      <c r="F150" s="46">
        <v>16</v>
      </c>
      <c r="G150" s="47">
        <v>52</v>
      </c>
      <c r="H150" s="47">
        <v>120</v>
      </c>
      <c r="I150" s="47">
        <v>0</v>
      </c>
      <c r="J150" s="48">
        <v>188</v>
      </c>
      <c r="K150" s="47">
        <v>188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v>28592</v>
      </c>
      <c r="E152" s="48">
        <v>8217</v>
      </c>
      <c r="F152" s="48">
        <v>28667</v>
      </c>
      <c r="G152" s="48">
        <v>117970</v>
      </c>
      <c r="H152" s="48">
        <v>33498</v>
      </c>
      <c r="I152" s="48">
        <v>37571</v>
      </c>
      <c r="J152" s="48">
        <v>217706</v>
      </c>
      <c r="K152" s="47"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7912</v>
      </c>
      <c r="F153" s="43">
        <v>0</v>
      </c>
      <c r="G153" s="44">
        <v>100141</v>
      </c>
      <c r="H153" s="44">
        <v>23314</v>
      </c>
      <c r="I153" s="44">
        <v>37566</v>
      </c>
      <c r="J153" s="45">
        <v>161021</v>
      </c>
      <c r="K153" s="44">
        <v>0</v>
      </c>
    </row>
    <row r="154" spans="1:11" ht="15" x14ac:dyDescent="0.25">
      <c r="B154" s="11"/>
      <c r="C154" s="22" t="s">
        <v>99</v>
      </c>
      <c r="D154" s="43">
        <v>230</v>
      </c>
      <c r="E154" s="43">
        <v>0</v>
      </c>
      <c r="F154" s="43">
        <v>0</v>
      </c>
      <c r="G154" s="44">
        <v>152</v>
      </c>
      <c r="H154" s="44">
        <v>66</v>
      </c>
      <c r="I154" s="44">
        <v>2</v>
      </c>
      <c r="J154" s="45">
        <v>220</v>
      </c>
      <c r="K154" s="44">
        <v>0</v>
      </c>
    </row>
    <row r="155" spans="1:11" ht="15" x14ac:dyDescent="0.25">
      <c r="A155" s="71"/>
      <c r="B155" s="11"/>
      <c r="C155" s="22" t="s">
        <v>100</v>
      </c>
      <c r="D155" s="43">
        <v>22340</v>
      </c>
      <c r="E155" s="43">
        <v>98</v>
      </c>
      <c r="F155" s="43">
        <v>22438</v>
      </c>
      <c r="G155" s="44">
        <v>0</v>
      </c>
      <c r="H155" s="44">
        <v>9593</v>
      </c>
      <c r="I155" s="44">
        <v>3</v>
      </c>
      <c r="J155" s="45">
        <v>32034</v>
      </c>
      <c r="K155" s="44">
        <v>0</v>
      </c>
    </row>
    <row r="156" spans="1:11" ht="15" x14ac:dyDescent="0.25">
      <c r="A156" s="79"/>
      <c r="B156" s="11"/>
      <c r="C156" s="22" t="s">
        <v>101</v>
      </c>
      <c r="D156" s="43">
        <v>4455</v>
      </c>
      <c r="E156" s="43">
        <v>66</v>
      </c>
      <c r="F156" s="43">
        <v>4521</v>
      </c>
      <c r="G156" s="44">
        <v>12576</v>
      </c>
      <c r="H156" s="44">
        <v>0</v>
      </c>
      <c r="I156" s="44">
        <v>0</v>
      </c>
      <c r="J156" s="45">
        <v>17097</v>
      </c>
      <c r="K156" s="44">
        <v>0</v>
      </c>
    </row>
    <row r="157" spans="1:11" ht="15" x14ac:dyDescent="0.25">
      <c r="A157" s="79"/>
      <c r="B157" s="11"/>
      <c r="C157" s="20" t="s">
        <v>102</v>
      </c>
      <c r="D157" s="43">
        <v>1567</v>
      </c>
      <c r="E157" s="43">
        <v>141</v>
      </c>
      <c r="F157" s="43">
        <v>1708</v>
      </c>
      <c r="G157" s="44">
        <v>5101</v>
      </c>
      <c r="H157" s="44">
        <v>525</v>
      </c>
      <c r="I157" s="44">
        <v>0</v>
      </c>
      <c r="J157" s="45">
        <v>7334</v>
      </c>
      <c r="K157" s="44">
        <v>0</v>
      </c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v>2504</v>
      </c>
      <c r="E159" s="48">
        <v>291</v>
      </c>
      <c r="F159" s="48">
        <v>2795</v>
      </c>
      <c r="G159" s="48">
        <v>2111</v>
      </c>
      <c r="H159" s="48">
        <v>53</v>
      </c>
      <c r="I159" s="48">
        <v>55</v>
      </c>
      <c r="J159" s="48">
        <v>5014</v>
      </c>
      <c r="K159" s="47">
        <v>5014</v>
      </c>
    </row>
    <row r="160" spans="1:11" ht="15" x14ac:dyDescent="0.25">
      <c r="A160" s="71"/>
      <c r="B160" s="11"/>
      <c r="C160" s="22" t="s">
        <v>137</v>
      </c>
      <c r="D160" s="43">
        <v>224</v>
      </c>
      <c r="E160" s="43">
        <v>55</v>
      </c>
      <c r="F160" s="43">
        <v>279</v>
      </c>
      <c r="G160" s="44">
        <v>1944</v>
      </c>
      <c r="H160" s="44">
        <v>46</v>
      </c>
      <c r="I160" s="44">
        <v>55</v>
      </c>
      <c r="J160" s="45">
        <v>2324</v>
      </c>
      <c r="K160" s="44">
        <v>2324</v>
      </c>
    </row>
    <row r="161" spans="1:11" ht="15" x14ac:dyDescent="0.25">
      <c r="A161" s="71"/>
      <c r="B161" s="11"/>
      <c r="C161" s="22" t="s">
        <v>158</v>
      </c>
      <c r="D161" s="43">
        <v>389</v>
      </c>
      <c r="E161" s="43">
        <v>0</v>
      </c>
      <c r="F161" s="43">
        <v>389</v>
      </c>
      <c r="G161" s="44">
        <v>0</v>
      </c>
      <c r="H161" s="44">
        <v>0</v>
      </c>
      <c r="I161" s="44">
        <v>0</v>
      </c>
      <c r="J161" s="45">
        <v>389</v>
      </c>
      <c r="K161" s="44">
        <v>389</v>
      </c>
    </row>
    <row r="162" spans="1:11" ht="15" x14ac:dyDescent="0.25">
      <c r="A162" s="71"/>
      <c r="B162" s="11"/>
      <c r="C162" s="22" t="s">
        <v>386</v>
      </c>
      <c r="D162" s="43">
        <v>1767</v>
      </c>
      <c r="E162" s="43">
        <v>0</v>
      </c>
      <c r="F162" s="43">
        <v>1767</v>
      </c>
      <c r="G162" s="44">
        <v>0</v>
      </c>
      <c r="H162" s="44">
        <v>0</v>
      </c>
      <c r="I162" s="44">
        <v>0</v>
      </c>
      <c r="J162" s="45">
        <v>1767</v>
      </c>
      <c r="K162" s="44">
        <v>1767</v>
      </c>
    </row>
    <row r="163" spans="1:11" ht="15" x14ac:dyDescent="0.25">
      <c r="B163" s="11"/>
      <c r="C163" s="20" t="s">
        <v>138</v>
      </c>
      <c r="D163" s="43">
        <v>78</v>
      </c>
      <c r="E163" s="43">
        <v>235</v>
      </c>
      <c r="F163" s="43">
        <v>313</v>
      </c>
      <c r="G163" s="44">
        <v>167</v>
      </c>
      <c r="H163" s="44">
        <v>7</v>
      </c>
      <c r="I163" s="44">
        <v>0</v>
      </c>
      <c r="J163" s="45">
        <v>487</v>
      </c>
      <c r="K163" s="44">
        <v>487</v>
      </c>
    </row>
    <row r="164" spans="1:11" ht="15" x14ac:dyDescent="0.25">
      <c r="A164" s="71"/>
      <c r="B164" s="11"/>
      <c r="C164" s="20" t="s">
        <v>36</v>
      </c>
      <c r="D164" s="43">
        <v>46</v>
      </c>
      <c r="E164" s="43">
        <v>1</v>
      </c>
      <c r="F164" s="43">
        <v>47</v>
      </c>
      <c r="G164" s="44">
        <v>0</v>
      </c>
      <c r="H164" s="44">
        <v>0</v>
      </c>
      <c r="I164" s="44">
        <v>0</v>
      </c>
      <c r="J164" s="45">
        <v>47</v>
      </c>
      <c r="K164" s="44">
        <v>47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v>1892</v>
      </c>
      <c r="E166" s="48">
        <v>1508</v>
      </c>
      <c r="F166" s="48">
        <v>3400</v>
      </c>
      <c r="G166" s="48">
        <v>1795</v>
      </c>
      <c r="H166" s="48">
        <v>2006</v>
      </c>
      <c r="I166" s="48">
        <v>656</v>
      </c>
      <c r="J166" s="48">
        <v>7857</v>
      </c>
      <c r="K166" s="47">
        <v>7857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3</v>
      </c>
      <c r="F167" s="43">
        <v>3</v>
      </c>
      <c r="G167" s="44">
        <v>14</v>
      </c>
      <c r="H167" s="44">
        <v>122</v>
      </c>
      <c r="I167" s="44">
        <v>0</v>
      </c>
      <c r="J167" s="45">
        <v>139</v>
      </c>
      <c r="K167" s="44">
        <v>139</v>
      </c>
    </row>
    <row r="168" spans="1:11" ht="15" x14ac:dyDescent="0.25">
      <c r="A168" s="71"/>
      <c r="B168" s="11"/>
      <c r="C168" s="22" t="s">
        <v>142</v>
      </c>
      <c r="D168" s="43">
        <v>88</v>
      </c>
      <c r="E168" s="43">
        <v>4</v>
      </c>
      <c r="F168" s="43">
        <v>92</v>
      </c>
      <c r="G168" s="44">
        <v>98</v>
      </c>
      <c r="H168" s="44">
        <v>93</v>
      </c>
      <c r="I168" s="44">
        <v>0</v>
      </c>
      <c r="J168" s="45">
        <v>283</v>
      </c>
      <c r="K168" s="44">
        <v>283</v>
      </c>
    </row>
    <row r="169" spans="1:11" ht="15" x14ac:dyDescent="0.25">
      <c r="A169" s="71"/>
      <c r="B169" s="11"/>
      <c r="C169" s="22" t="s">
        <v>143</v>
      </c>
      <c r="D169" s="43">
        <v>835</v>
      </c>
      <c r="E169" s="43">
        <v>0</v>
      </c>
      <c r="F169" s="43">
        <v>835</v>
      </c>
      <c r="G169" s="44">
        <v>115</v>
      </c>
      <c r="H169" s="44">
        <v>377</v>
      </c>
      <c r="I169" s="44">
        <v>386</v>
      </c>
      <c r="J169" s="45">
        <v>1713</v>
      </c>
      <c r="K169" s="44">
        <v>1713</v>
      </c>
    </row>
    <row r="170" spans="1:11" ht="15" x14ac:dyDescent="0.25">
      <c r="A170" s="74"/>
      <c r="B170" s="11"/>
      <c r="C170" s="20" t="s">
        <v>144</v>
      </c>
      <c r="D170" s="43">
        <v>196</v>
      </c>
      <c r="E170" s="43">
        <v>551</v>
      </c>
      <c r="F170" s="43">
        <v>747</v>
      </c>
      <c r="G170" s="44">
        <v>441</v>
      </c>
      <c r="H170" s="44">
        <v>753</v>
      </c>
      <c r="I170" s="44">
        <v>93</v>
      </c>
      <c r="J170" s="45">
        <v>2034</v>
      </c>
      <c r="K170" s="44">
        <v>2034</v>
      </c>
    </row>
    <row r="171" spans="1:11" ht="15" x14ac:dyDescent="0.25">
      <c r="A171" s="71"/>
      <c r="B171" s="11"/>
      <c r="C171" s="20" t="s">
        <v>145</v>
      </c>
      <c r="D171" s="43">
        <v>252</v>
      </c>
      <c r="E171" s="43">
        <v>0</v>
      </c>
      <c r="F171" s="43">
        <v>252</v>
      </c>
      <c r="G171" s="44">
        <v>24</v>
      </c>
      <c r="H171" s="44">
        <v>344</v>
      </c>
      <c r="I171" s="44">
        <v>0</v>
      </c>
      <c r="J171" s="45">
        <v>620</v>
      </c>
      <c r="K171" s="44">
        <v>620</v>
      </c>
    </row>
    <row r="172" spans="1:11" ht="15" x14ac:dyDescent="0.25">
      <c r="A172" s="71"/>
      <c r="B172" s="11"/>
      <c r="C172" s="20" t="s">
        <v>146</v>
      </c>
      <c r="D172" s="43">
        <v>267</v>
      </c>
      <c r="E172" s="43">
        <v>64</v>
      </c>
      <c r="F172" s="43">
        <v>331</v>
      </c>
      <c r="G172" s="44">
        <v>599</v>
      </c>
      <c r="H172" s="44">
        <v>218</v>
      </c>
      <c r="I172" s="44">
        <v>60</v>
      </c>
      <c r="J172" s="45">
        <v>1208</v>
      </c>
      <c r="K172" s="44">
        <v>1208</v>
      </c>
    </row>
    <row r="173" spans="1:11" ht="15" x14ac:dyDescent="0.25">
      <c r="A173" s="85"/>
      <c r="B173" s="11"/>
      <c r="C173" s="12" t="s">
        <v>365</v>
      </c>
      <c r="D173" s="43">
        <v>0</v>
      </c>
      <c r="E173" s="43">
        <v>0</v>
      </c>
      <c r="F173" s="43">
        <v>0</v>
      </c>
      <c r="G173" s="44">
        <v>0</v>
      </c>
      <c r="H173" s="44">
        <v>0</v>
      </c>
      <c r="I173" s="44">
        <v>0</v>
      </c>
      <c r="J173" s="45">
        <v>0</v>
      </c>
      <c r="K173" s="44">
        <v>0</v>
      </c>
    </row>
    <row r="174" spans="1:11" ht="15" x14ac:dyDescent="0.25">
      <c r="A174" s="85"/>
      <c r="B174" s="11"/>
      <c r="C174" s="22" t="s">
        <v>147</v>
      </c>
      <c r="D174" s="43">
        <v>254</v>
      </c>
      <c r="E174" s="43">
        <v>886</v>
      </c>
      <c r="F174" s="43">
        <v>1140</v>
      </c>
      <c r="G174" s="44">
        <v>504</v>
      </c>
      <c r="H174" s="44">
        <v>99</v>
      </c>
      <c r="I174" s="44">
        <v>117</v>
      </c>
      <c r="J174" s="45">
        <v>1860</v>
      </c>
      <c r="K174" s="44">
        <v>1860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4433</v>
      </c>
      <c r="E176" s="200">
        <v>6223</v>
      </c>
      <c r="F176" s="200">
        <v>5698</v>
      </c>
      <c r="G176" s="201">
        <v>13174</v>
      </c>
      <c r="H176" s="201">
        <v>4307</v>
      </c>
      <c r="I176" s="201">
        <v>94</v>
      </c>
      <c r="J176" s="202">
        <v>23273</v>
      </c>
      <c r="K176" s="201">
        <v>16603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v>256</v>
      </c>
      <c r="E178" s="48">
        <v>234</v>
      </c>
      <c r="F178" s="48">
        <v>490</v>
      </c>
      <c r="G178" s="48">
        <v>3253</v>
      </c>
      <c r="H178" s="48">
        <v>1834</v>
      </c>
      <c r="I178" s="48">
        <v>0</v>
      </c>
      <c r="J178" s="48">
        <v>5577</v>
      </c>
      <c r="K178" s="47">
        <v>5577</v>
      </c>
    </row>
    <row r="179" spans="1:11" ht="15" x14ac:dyDescent="0.25">
      <c r="A179" s="79"/>
      <c r="B179" s="11"/>
      <c r="C179" s="20" t="s">
        <v>152</v>
      </c>
      <c r="D179" s="43">
        <v>256</v>
      </c>
      <c r="E179" s="43">
        <v>0</v>
      </c>
      <c r="F179" s="43">
        <v>256</v>
      </c>
      <c r="G179" s="44">
        <v>3253</v>
      </c>
      <c r="H179" s="44">
        <v>153</v>
      </c>
      <c r="I179" s="44">
        <v>0</v>
      </c>
      <c r="J179" s="45">
        <v>3662</v>
      </c>
      <c r="K179" s="44">
        <v>3662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87</v>
      </c>
      <c r="I180" s="44">
        <v>0</v>
      </c>
      <c r="J180" s="45">
        <v>87</v>
      </c>
      <c r="K180" s="44">
        <v>87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173</v>
      </c>
      <c r="I181" s="44">
        <v>0</v>
      </c>
      <c r="J181" s="45">
        <v>173</v>
      </c>
      <c r="K181" s="44">
        <v>173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1421</v>
      </c>
      <c r="I182" s="44">
        <v>0</v>
      </c>
      <c r="J182" s="45">
        <v>1421</v>
      </c>
      <c r="K182" s="44">
        <v>1421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234</v>
      </c>
      <c r="F183" s="43">
        <v>234</v>
      </c>
      <c r="G183" s="44">
        <v>0</v>
      </c>
      <c r="H183" s="44">
        <v>0</v>
      </c>
      <c r="I183" s="44">
        <v>0</v>
      </c>
      <c r="J183" s="45">
        <v>234</v>
      </c>
      <c r="K183" s="44">
        <v>234</v>
      </c>
    </row>
    <row r="184" spans="1:11" ht="15" x14ac:dyDescent="0.25">
      <c r="A184" s="77"/>
      <c r="B184" s="11"/>
      <c r="C184" s="22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v>0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v>4090</v>
      </c>
      <c r="E186" s="48">
        <v>501</v>
      </c>
      <c r="F186" s="48">
        <v>4591</v>
      </c>
      <c r="G186" s="48">
        <v>5225</v>
      </c>
      <c r="H186" s="48">
        <v>150</v>
      </c>
      <c r="I186" s="48">
        <v>5</v>
      </c>
      <c r="J186" s="48">
        <v>9971</v>
      </c>
      <c r="K186" s="47">
        <v>9971</v>
      </c>
    </row>
    <row r="187" spans="1:11" ht="15" x14ac:dyDescent="0.25">
      <c r="A187" s="83"/>
      <c r="B187" s="11"/>
      <c r="C187" s="22" t="s">
        <v>158</v>
      </c>
      <c r="D187" s="43">
        <v>69</v>
      </c>
      <c r="E187" s="43">
        <v>276</v>
      </c>
      <c r="F187" s="43">
        <v>345</v>
      </c>
      <c r="G187" s="44">
        <v>3478</v>
      </c>
      <c r="H187" s="44">
        <v>125</v>
      </c>
      <c r="I187" s="44">
        <v>5</v>
      </c>
      <c r="J187" s="45">
        <v>3953</v>
      </c>
      <c r="K187" s="44">
        <v>3953</v>
      </c>
    </row>
    <row r="188" spans="1:11" ht="15" x14ac:dyDescent="0.25">
      <c r="A188" s="83"/>
      <c r="B188" s="11"/>
      <c r="C188" s="22" t="s">
        <v>303</v>
      </c>
      <c r="D188" s="43">
        <v>0</v>
      </c>
      <c r="E188" s="43">
        <v>43</v>
      </c>
      <c r="F188" s="43">
        <v>43</v>
      </c>
      <c r="G188" s="44">
        <v>1214</v>
      </c>
      <c r="H188" s="44">
        <v>0</v>
      </c>
      <c r="I188" s="44">
        <v>0</v>
      </c>
      <c r="J188" s="45">
        <v>1257</v>
      </c>
      <c r="K188" s="44">
        <v>1257</v>
      </c>
    </row>
    <row r="189" spans="1:11" ht="15" x14ac:dyDescent="0.25">
      <c r="A189" s="79"/>
      <c r="B189" s="11"/>
      <c r="C189" s="20" t="s">
        <v>159</v>
      </c>
      <c r="D189" s="43">
        <v>0</v>
      </c>
      <c r="E189" s="43">
        <v>0</v>
      </c>
      <c r="F189" s="43">
        <v>0</v>
      </c>
      <c r="G189" s="44">
        <v>0</v>
      </c>
      <c r="H189" s="44">
        <v>0</v>
      </c>
      <c r="I189" s="44">
        <v>0</v>
      </c>
      <c r="J189" s="45">
        <v>0</v>
      </c>
      <c r="K189" s="44">
        <v>0</v>
      </c>
    </row>
    <row r="190" spans="1:11" ht="15" x14ac:dyDescent="0.25">
      <c r="A190" s="79"/>
      <c r="B190" s="11"/>
      <c r="C190" s="20" t="s">
        <v>304</v>
      </c>
      <c r="D190" s="43">
        <v>17</v>
      </c>
      <c r="E190" s="43">
        <v>17</v>
      </c>
      <c r="F190" s="43">
        <v>34</v>
      </c>
      <c r="G190" s="44">
        <v>117</v>
      </c>
      <c r="H190" s="44">
        <v>0</v>
      </c>
      <c r="I190" s="44">
        <v>0</v>
      </c>
      <c r="J190" s="45">
        <v>151</v>
      </c>
      <c r="K190" s="44">
        <v>151</v>
      </c>
    </row>
    <row r="191" spans="1:11" ht="15" x14ac:dyDescent="0.25">
      <c r="A191" s="79"/>
      <c r="B191" s="11"/>
      <c r="C191" s="20" t="s">
        <v>386</v>
      </c>
      <c r="D191" s="43">
        <v>4004</v>
      </c>
      <c r="E191" s="43">
        <v>0</v>
      </c>
      <c r="F191" s="43">
        <v>4004</v>
      </c>
      <c r="G191" s="44">
        <v>0</v>
      </c>
      <c r="H191" s="44">
        <v>0</v>
      </c>
      <c r="I191" s="44">
        <v>0</v>
      </c>
      <c r="J191" s="45">
        <v>4004</v>
      </c>
      <c r="K191" s="44">
        <v>4004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154</v>
      </c>
      <c r="F192" s="43">
        <v>154</v>
      </c>
      <c r="G192" s="44">
        <v>402</v>
      </c>
      <c r="H192" s="44">
        <v>25</v>
      </c>
      <c r="I192" s="44">
        <v>0</v>
      </c>
      <c r="J192" s="45">
        <v>581</v>
      </c>
      <c r="K192" s="44">
        <v>581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11</v>
      </c>
      <c r="F193" s="43">
        <v>11</v>
      </c>
      <c r="G193" s="44">
        <v>14</v>
      </c>
      <c r="H193" s="44">
        <v>0</v>
      </c>
      <c r="I193" s="44">
        <v>0</v>
      </c>
      <c r="J193" s="45">
        <v>25</v>
      </c>
      <c r="K193" s="44">
        <v>25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v>37</v>
      </c>
      <c r="E195" s="46">
        <v>5125</v>
      </c>
      <c r="F195" s="46">
        <v>204</v>
      </c>
      <c r="G195" s="47">
        <v>4272</v>
      </c>
      <c r="H195" s="47">
        <v>2105</v>
      </c>
      <c r="I195" s="47">
        <v>89</v>
      </c>
      <c r="J195" s="48">
        <v>6670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22</v>
      </c>
      <c r="E196" s="43">
        <v>4936</v>
      </c>
      <c r="F196" s="43">
        <v>0</v>
      </c>
      <c r="G196" s="44">
        <v>4090</v>
      </c>
      <c r="H196" s="44">
        <v>550</v>
      </c>
      <c r="I196" s="44">
        <v>89</v>
      </c>
      <c r="J196" s="45">
        <v>4729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8</v>
      </c>
      <c r="E197" s="43">
        <v>140</v>
      </c>
      <c r="F197" s="43">
        <v>148</v>
      </c>
      <c r="G197" s="44">
        <v>0</v>
      </c>
      <c r="H197" s="44">
        <v>1555</v>
      </c>
      <c r="I197" s="44">
        <v>0</v>
      </c>
      <c r="J197" s="45">
        <v>1703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7</v>
      </c>
      <c r="E198" s="43">
        <v>48</v>
      </c>
      <c r="F198" s="43">
        <v>55</v>
      </c>
      <c r="G198" s="44">
        <v>182</v>
      </c>
      <c r="H198" s="44">
        <v>0</v>
      </c>
      <c r="I198" s="44">
        <v>0</v>
      </c>
      <c r="J198" s="45">
        <v>237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1</v>
      </c>
      <c r="F199" s="43">
        <v>1</v>
      </c>
      <c r="G199" s="44">
        <v>0</v>
      </c>
      <c r="H199" s="44">
        <v>0</v>
      </c>
      <c r="I199" s="44">
        <v>0</v>
      </c>
      <c r="J199" s="45">
        <v>1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>
        <v>0</v>
      </c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374</v>
      </c>
      <c r="D203" s="54">
        <v>50</v>
      </c>
      <c r="E203" s="54">
        <v>363</v>
      </c>
      <c r="F203" s="54">
        <v>413</v>
      </c>
      <c r="G203" s="55">
        <v>424</v>
      </c>
      <c r="H203" s="55">
        <v>218</v>
      </c>
      <c r="I203" s="55">
        <v>0</v>
      </c>
      <c r="J203" s="56">
        <v>1055</v>
      </c>
      <c r="K203" s="55">
        <v>1055</v>
      </c>
    </row>
    <row r="204" spans="1:11" ht="15" x14ac:dyDescent="0.25">
      <c r="B204" s="37"/>
      <c r="C204" s="22" t="s">
        <v>164</v>
      </c>
      <c r="D204" s="43">
        <v>2</v>
      </c>
      <c r="E204" s="43">
        <v>0</v>
      </c>
      <c r="F204" s="43">
        <v>2</v>
      </c>
      <c r="G204" s="44">
        <v>0</v>
      </c>
      <c r="H204" s="44">
        <v>0</v>
      </c>
      <c r="I204" s="44">
        <v>0</v>
      </c>
      <c r="J204" s="45">
        <v>2</v>
      </c>
      <c r="K204" s="44">
        <v>2</v>
      </c>
    </row>
    <row r="205" spans="1:11" ht="15" x14ac:dyDescent="0.25">
      <c r="B205" s="37"/>
      <c r="C205" s="22" t="s">
        <v>97</v>
      </c>
      <c r="D205" s="43">
        <v>48</v>
      </c>
      <c r="E205" s="43">
        <v>363</v>
      </c>
      <c r="F205" s="43">
        <v>411</v>
      </c>
      <c r="G205" s="44">
        <v>424</v>
      </c>
      <c r="H205" s="44">
        <v>218</v>
      </c>
      <c r="I205" s="44">
        <v>0</v>
      </c>
      <c r="J205" s="45">
        <v>1053</v>
      </c>
      <c r="K205" s="44">
        <v>1053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21" priority="17" stopIfTrue="1" operator="notEqual">
      <formula>SUM(D14:D20)</formula>
    </cfRule>
  </conditionalFormatting>
  <conditionalFormatting sqref="D22:K22">
    <cfRule type="cellIs" dxfId="20" priority="14" stopIfTrue="1" operator="notEqual">
      <formula>D23+D24+#REF!+D26</formula>
    </cfRule>
  </conditionalFormatting>
  <conditionalFormatting sqref="D36:K36">
    <cfRule type="cellIs" dxfId="19" priority="16" stopIfTrue="1" operator="notEqual">
      <formula>D37+D38+D39+D40+D42+D41</formula>
    </cfRule>
  </conditionalFormatting>
  <conditionalFormatting sqref="D48:K48">
    <cfRule type="cellIs" dxfId="18" priority="3" stopIfTrue="1" operator="notEqual">
      <formula>D49+D50</formula>
    </cfRule>
  </conditionalFormatting>
  <conditionalFormatting sqref="D52:K52">
    <cfRule type="cellIs" dxfId="17" priority="4" stopIfTrue="1" operator="notEqual">
      <formula>D53+D54+D55</formula>
    </cfRule>
  </conditionalFormatting>
  <conditionalFormatting sqref="D57:K57">
    <cfRule type="cellIs" dxfId="16" priority="11" stopIfTrue="1" operator="notEqual">
      <formula>D58+D60+D61+D63+D64+D65+D62+D66+D67+D68+D69+D70+D71+D72+D73+D76+D77+D74+D75</formula>
    </cfRule>
  </conditionalFormatting>
  <conditionalFormatting sqref="D79:K79">
    <cfRule type="cellIs" dxfId="15" priority="6" stopIfTrue="1" operator="notEqual">
      <formula>D80+D81+D82+D83+D84+D85+D86+D87+D88+D89</formula>
    </cfRule>
  </conditionalFormatting>
  <conditionalFormatting sqref="D98:K98">
    <cfRule type="cellIs" dxfId="14" priority="7" stopIfTrue="1" operator="notEqual">
      <formula>D99+D100+D101+D102+D103+D104+D105+D106+D107+D108</formula>
    </cfRule>
  </conditionalFormatting>
  <conditionalFormatting sqref="D110:K110">
    <cfRule type="cellIs" dxfId="13" priority="8" stopIfTrue="1" operator="notEqual">
      <formula>D111+D112+D113+D114+D115+D116</formula>
    </cfRule>
  </conditionalFormatting>
  <conditionalFormatting sqref="D136:K136">
    <cfRule type="cellIs" dxfId="12" priority="12" stopIfTrue="1" operator="notEqual">
      <formula>#REF!+#REF!</formula>
    </cfRule>
  </conditionalFormatting>
  <conditionalFormatting sqref="D138:K138">
    <cfRule type="cellIs" dxfId="11" priority="13" stopIfTrue="1" operator="notEqual">
      <formula>D140+D139+D141+#REF!</formula>
    </cfRule>
  </conditionalFormatting>
  <conditionalFormatting sqref="D152:K152">
    <cfRule type="cellIs" dxfId="10" priority="2" stopIfTrue="1" operator="notEqual">
      <formula>D153+D154+D155+D156+D157</formula>
    </cfRule>
  </conditionalFormatting>
  <conditionalFormatting sqref="D159:K159">
    <cfRule type="cellIs" dxfId="9" priority="1" stopIfTrue="1" operator="notEqual">
      <formula>D160+D163+D164+D161+D162</formula>
    </cfRule>
  </conditionalFormatting>
  <conditionalFormatting sqref="D166:K166">
    <cfRule type="cellIs" dxfId="8" priority="5" stopIfTrue="1" operator="notEqual">
      <formula>SUM(D167:D174)</formula>
    </cfRule>
  </conditionalFormatting>
  <conditionalFormatting sqref="D178:K178">
    <cfRule type="cellIs" dxfId="7" priority="9" stopIfTrue="1" operator="notEqual">
      <formula>SUM(D179:D184)</formula>
    </cfRule>
  </conditionalFormatting>
  <conditionalFormatting sqref="D195:K195">
    <cfRule type="cellIs" dxfId="6" priority="15" stopIfTrue="1" operator="notEqual">
      <formula>D196+#REF!+D197+D198+D199</formula>
    </cfRule>
  </conditionalFormatting>
  <conditionalFormatting sqref="D203:K203">
    <cfRule type="cellIs" dxfId="5" priority="18" stopIfTrue="1" operator="notEqual">
      <formula>#REF!+D204+D205</formula>
    </cfRule>
  </conditionalFormatting>
  <conditionalFormatting sqref="D204:K206">
    <cfRule type="cellIs" dxfId="4" priority="19" stopIfTrue="1" operator="notEqual">
      <formula>#REF!+#REF!+#REF!+#REF!</formula>
    </cfRule>
  </conditionalFormatting>
  <conditionalFormatting sqref="D28:L28">
    <cfRule type="cellIs" dxfId="3" priority="10" stopIfTrue="1" operator="notEqual">
      <formula>D30+D31+D32+D33+D34</formula>
    </cfRule>
  </conditionalFormatting>
  <conditionalFormatting sqref="K23">
    <cfRule type="cellIs" dxfId="2" priority="24" stopIfTrue="1" operator="notEqual">
      <formula>K24+K26+#REF!+K27</formula>
    </cfRule>
  </conditionalFormatting>
  <conditionalFormatting sqref="K24:K25">
    <cfRule type="cellIs" dxfId="1" priority="23" stopIfTrue="1" operator="notEqual">
      <formula>K26+K27+#REF!+K28</formula>
    </cfRule>
  </conditionalFormatting>
  <conditionalFormatting sqref="K26">
    <cfRule type="cellIs" dxfId="0" priority="22" stopIfTrue="1" operator="notEqual">
      <formula>K27+K28+#REF!+K29</formula>
    </cfRule>
  </conditionalFormatting>
  <hyperlinks>
    <hyperlink ref="K5" location="Índice!A1" display="índice" xr:uid="{4CA5D101-1D6E-49CC-AFEF-E7E5C6A848B8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0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67" customWidth="1"/>
    <col min="2" max="2" width="18.7109375" style="160" customWidth="1"/>
    <col min="3" max="3" width="90.7109375" style="160" customWidth="1"/>
    <col min="4" max="6" width="14.7109375" style="160" customWidth="1"/>
    <col min="7" max="7" width="16.28515625" style="160" customWidth="1"/>
    <col min="8" max="8" width="16.7109375" style="160" customWidth="1"/>
    <col min="9" max="9" width="16.28515625" style="160" customWidth="1"/>
    <col min="10" max="10" width="20.140625" style="160" bestFit="1" customWidth="1"/>
    <col min="11" max="11" width="19.85546875" style="160" customWidth="1"/>
    <col min="12" max="12" width="2.42578125" style="160" customWidth="1"/>
    <col min="13" max="13" width="8" style="160" customWidth="1"/>
    <col min="14" max="16384" width="11.42578125" style="160"/>
  </cols>
  <sheetData>
    <row r="1" spans="1:11" x14ac:dyDescent="0.2">
      <c r="A1" s="160"/>
      <c r="B1" s="161"/>
      <c r="D1" s="162"/>
      <c r="E1" s="162"/>
      <c r="F1" s="162"/>
      <c r="G1" s="162"/>
      <c r="H1" s="162"/>
      <c r="I1" s="162"/>
      <c r="J1" s="162"/>
    </row>
    <row r="2" spans="1:11" ht="18" x14ac:dyDescent="0.25">
      <c r="A2" s="163"/>
      <c r="B2" s="164" t="s">
        <v>293</v>
      </c>
      <c r="C2" s="164"/>
      <c r="D2" s="165"/>
      <c r="E2" s="165"/>
      <c r="F2" s="165"/>
      <c r="G2" s="165"/>
      <c r="H2" s="165"/>
      <c r="I2" s="165"/>
      <c r="J2" s="165"/>
    </row>
    <row r="3" spans="1:11" ht="18.75" x14ac:dyDescent="0.3">
      <c r="A3" s="94"/>
      <c r="B3" s="166" t="s">
        <v>343</v>
      </c>
      <c r="C3" s="166"/>
      <c r="D3" s="165"/>
      <c r="E3" s="165"/>
      <c r="F3" s="165"/>
      <c r="G3" s="165"/>
      <c r="H3" s="165"/>
      <c r="I3" s="165"/>
      <c r="J3" s="165"/>
    </row>
    <row r="4" spans="1:11" ht="14.25" x14ac:dyDescent="0.2">
      <c r="B4" s="168" t="s">
        <v>292</v>
      </c>
      <c r="C4" s="168"/>
      <c r="D4" s="165"/>
      <c r="E4" s="165"/>
      <c r="F4" s="165"/>
      <c r="G4" s="165"/>
      <c r="H4" s="165"/>
      <c r="I4" s="165"/>
      <c r="J4" s="165"/>
    </row>
    <row r="5" spans="1:11" ht="15.75" thickBot="1" x14ac:dyDescent="0.3">
      <c r="A5" s="168"/>
      <c r="B5" s="169"/>
      <c r="C5" s="165"/>
      <c r="D5" s="165"/>
      <c r="E5" s="165"/>
      <c r="F5" s="165"/>
      <c r="G5" s="165"/>
      <c r="H5" s="165"/>
      <c r="I5" s="165"/>
      <c r="J5" s="165"/>
      <c r="K5" s="170" t="s">
        <v>323</v>
      </c>
    </row>
    <row r="6" spans="1:11" ht="13.5" customHeight="1" thickTop="1" thickBot="1" x14ac:dyDescent="0.25">
      <c r="B6" s="208" t="s">
        <v>0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301</v>
      </c>
      <c r="K6" s="206" t="s">
        <v>3</v>
      </c>
    </row>
    <row r="7" spans="1:11" ht="12.75" customHeight="1" thickTop="1" thickBot="1" x14ac:dyDescent="0.25">
      <c r="A7" s="168"/>
      <c r="B7" s="210"/>
      <c r="C7" s="211"/>
      <c r="D7" s="214"/>
      <c r="E7" s="214"/>
      <c r="F7" s="214"/>
      <c r="G7" s="207"/>
      <c r="H7" s="207"/>
      <c r="I7" s="207"/>
      <c r="J7" s="207"/>
      <c r="K7" s="207"/>
    </row>
    <row r="8" spans="1:11" ht="12.75" customHeight="1" thickTop="1" thickBot="1" x14ac:dyDescent="0.25">
      <c r="A8" s="168"/>
      <c r="B8" s="210"/>
      <c r="C8" s="211"/>
      <c r="D8" s="214"/>
      <c r="E8" s="214"/>
      <c r="F8" s="214"/>
      <c r="G8" s="207"/>
      <c r="H8" s="207"/>
      <c r="I8" s="207"/>
      <c r="J8" s="207"/>
      <c r="K8" s="207"/>
    </row>
    <row r="9" spans="1:11" ht="31.5" thickTop="1" thickBot="1" x14ac:dyDescent="0.25">
      <c r="A9" s="171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</row>
    <row r="10" spans="1:11" ht="15.75" thickTop="1" x14ac:dyDescent="0.25">
      <c r="A10" s="168"/>
      <c r="B10" s="107"/>
      <c r="C10" s="108"/>
      <c r="D10" s="110"/>
      <c r="E10" s="110"/>
      <c r="F10" s="110"/>
      <c r="G10" s="111"/>
      <c r="H10" s="111"/>
      <c r="I10" s="111"/>
      <c r="J10" s="109"/>
      <c r="K10" s="111"/>
    </row>
    <row r="11" spans="1:11" s="173" customFormat="1" ht="15" x14ac:dyDescent="0.25">
      <c r="A11" s="172"/>
      <c r="B11" s="159" t="s">
        <v>6</v>
      </c>
      <c r="C11" s="151" t="s">
        <v>7</v>
      </c>
      <c r="D11" s="200">
        <v>31694</v>
      </c>
      <c r="E11" s="200">
        <v>12177</v>
      </c>
      <c r="F11" s="200">
        <v>43871</v>
      </c>
      <c r="G11" s="201">
        <v>115895</v>
      </c>
      <c r="H11" s="201">
        <v>48831</v>
      </c>
      <c r="I11" s="201">
        <v>4428</v>
      </c>
      <c r="J11" s="202">
        <v>213025</v>
      </c>
      <c r="K11" s="201">
        <f>J11</f>
        <v>213025</v>
      </c>
    </row>
    <row r="12" spans="1:11" ht="15" x14ac:dyDescent="0.25">
      <c r="A12" s="174"/>
      <c r="B12" s="107"/>
      <c r="C12" s="152"/>
      <c r="D12" s="40"/>
      <c r="E12" s="40"/>
      <c r="F12" s="40"/>
      <c r="G12" s="41"/>
      <c r="H12" s="41"/>
      <c r="I12" s="41"/>
      <c r="J12" s="42"/>
      <c r="K12" s="41"/>
    </row>
    <row r="13" spans="1:11" s="173" customFormat="1" ht="15" x14ac:dyDescent="0.25">
      <c r="A13" s="175"/>
      <c r="B13" s="126" t="s">
        <v>8</v>
      </c>
      <c r="C13" s="129" t="s">
        <v>9</v>
      </c>
      <c r="D13" s="48">
        <f t="shared" ref="D13:I13" si="0">SUM(D14:D20)</f>
        <v>472</v>
      </c>
      <c r="E13" s="48">
        <f t="shared" si="0"/>
        <v>1073</v>
      </c>
      <c r="F13" s="48">
        <f t="shared" si="0"/>
        <v>1545</v>
      </c>
      <c r="G13" s="48">
        <f t="shared" si="0"/>
        <v>3622</v>
      </c>
      <c r="H13" s="48">
        <f t="shared" si="0"/>
        <v>4482</v>
      </c>
      <c r="I13" s="48">
        <f t="shared" si="0"/>
        <v>72</v>
      </c>
      <c r="J13" s="48">
        <f>SUM(J14:J20)</f>
        <v>9721</v>
      </c>
      <c r="K13" s="47">
        <f>J13</f>
        <v>9721</v>
      </c>
    </row>
    <row r="14" spans="1:11" ht="15" x14ac:dyDescent="0.25">
      <c r="A14" s="176"/>
      <c r="B14" s="107"/>
      <c r="C14" s="140" t="s">
        <v>10</v>
      </c>
      <c r="D14" s="43">
        <v>73</v>
      </c>
      <c r="E14" s="43">
        <v>292</v>
      </c>
      <c r="F14" s="43">
        <v>365</v>
      </c>
      <c r="G14" s="44">
        <v>176</v>
      </c>
      <c r="H14" s="44">
        <v>85</v>
      </c>
      <c r="I14" s="44">
        <v>0</v>
      </c>
      <c r="J14" s="45">
        <v>626</v>
      </c>
      <c r="K14" s="44">
        <f>J14</f>
        <v>626</v>
      </c>
    </row>
    <row r="15" spans="1:11" ht="15" x14ac:dyDescent="0.25">
      <c r="A15" s="176"/>
      <c r="B15" s="107"/>
      <c r="C15" s="140" t="s">
        <v>11</v>
      </c>
      <c r="D15" s="43">
        <v>129</v>
      </c>
      <c r="E15" s="43">
        <v>360</v>
      </c>
      <c r="F15" s="43">
        <v>489</v>
      </c>
      <c r="G15" s="44">
        <v>1534</v>
      </c>
      <c r="H15" s="44">
        <v>3745</v>
      </c>
      <c r="I15" s="44">
        <v>0</v>
      </c>
      <c r="J15" s="45">
        <v>5768</v>
      </c>
      <c r="K15" s="44">
        <f t="shared" ref="K15:K20" si="1">J15</f>
        <v>5768</v>
      </c>
    </row>
    <row r="16" spans="1:11" ht="15" x14ac:dyDescent="0.25">
      <c r="A16" s="177"/>
      <c r="B16" s="107"/>
      <c r="C16" s="140" t="s">
        <v>12</v>
      </c>
      <c r="D16" s="43">
        <v>0</v>
      </c>
      <c r="E16" s="43">
        <v>0</v>
      </c>
      <c r="F16" s="43">
        <v>0</v>
      </c>
      <c r="G16" s="44">
        <v>907</v>
      </c>
      <c r="H16" s="44">
        <v>0</v>
      </c>
      <c r="I16" s="44">
        <v>56</v>
      </c>
      <c r="J16" s="45">
        <v>963</v>
      </c>
      <c r="K16" s="44">
        <f t="shared" si="1"/>
        <v>963</v>
      </c>
    </row>
    <row r="17" spans="1:12" ht="15" x14ac:dyDescent="0.25">
      <c r="A17" s="174"/>
      <c r="B17" s="107"/>
      <c r="C17" s="158" t="s">
        <v>13</v>
      </c>
      <c r="D17" s="43">
        <v>206</v>
      </c>
      <c r="E17" s="43">
        <v>334</v>
      </c>
      <c r="F17" s="43">
        <v>540</v>
      </c>
      <c r="G17" s="44">
        <v>374</v>
      </c>
      <c r="H17" s="44">
        <v>-216</v>
      </c>
      <c r="I17" s="44">
        <v>0</v>
      </c>
      <c r="J17" s="45">
        <v>698</v>
      </c>
      <c r="K17" s="44">
        <f t="shared" si="1"/>
        <v>698</v>
      </c>
    </row>
    <row r="18" spans="1:12" ht="15" x14ac:dyDescent="0.25">
      <c r="A18" s="176"/>
      <c r="B18" s="107"/>
      <c r="C18" s="158" t="s">
        <v>14</v>
      </c>
      <c r="D18" s="43">
        <v>4</v>
      </c>
      <c r="E18" s="43">
        <v>9</v>
      </c>
      <c r="F18" s="43">
        <v>13</v>
      </c>
      <c r="G18" s="44">
        <v>59</v>
      </c>
      <c r="H18" s="44">
        <v>160</v>
      </c>
      <c r="I18" s="44">
        <v>9</v>
      </c>
      <c r="J18" s="45">
        <v>241</v>
      </c>
      <c r="K18" s="44">
        <f t="shared" si="1"/>
        <v>241</v>
      </c>
    </row>
    <row r="19" spans="1:12" ht="15" x14ac:dyDescent="0.25">
      <c r="A19" s="178"/>
      <c r="B19" s="107"/>
      <c r="C19" s="140" t="s">
        <v>15</v>
      </c>
      <c r="D19" s="43">
        <v>10</v>
      </c>
      <c r="E19" s="43">
        <v>22</v>
      </c>
      <c r="F19" s="43">
        <v>32</v>
      </c>
      <c r="G19" s="44">
        <v>43</v>
      </c>
      <c r="H19" s="44">
        <v>648</v>
      </c>
      <c r="I19" s="44">
        <v>0</v>
      </c>
      <c r="J19" s="45">
        <v>723</v>
      </c>
      <c r="K19" s="44">
        <f t="shared" si="1"/>
        <v>723</v>
      </c>
    </row>
    <row r="20" spans="1:12" ht="15" x14ac:dyDescent="0.25">
      <c r="A20" s="174"/>
      <c r="B20" s="107"/>
      <c r="C20" s="140" t="s">
        <v>17</v>
      </c>
      <c r="D20" s="43">
        <v>50</v>
      </c>
      <c r="E20" s="43">
        <v>56</v>
      </c>
      <c r="F20" s="43">
        <v>106</v>
      </c>
      <c r="G20" s="44">
        <v>529</v>
      </c>
      <c r="H20" s="44">
        <v>60</v>
      </c>
      <c r="I20" s="44">
        <v>7</v>
      </c>
      <c r="J20" s="45">
        <v>702</v>
      </c>
      <c r="K20" s="44">
        <f t="shared" si="1"/>
        <v>702</v>
      </c>
    </row>
    <row r="21" spans="1:12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178"/>
      <c r="B22" s="126" t="s">
        <v>18</v>
      </c>
      <c r="C22" s="138" t="s">
        <v>19</v>
      </c>
      <c r="D22" s="48">
        <f t="shared" ref="D22:I22" si="2">SUM(D23:D26)</f>
        <v>154</v>
      </c>
      <c r="E22" s="48">
        <f t="shared" si="2"/>
        <v>2639</v>
      </c>
      <c r="F22" s="48">
        <f t="shared" si="2"/>
        <v>2793</v>
      </c>
      <c r="G22" s="48">
        <f t="shared" si="2"/>
        <v>5206</v>
      </c>
      <c r="H22" s="48">
        <f t="shared" si="2"/>
        <v>323</v>
      </c>
      <c r="I22" s="48">
        <f t="shared" si="2"/>
        <v>2</v>
      </c>
      <c r="J22" s="48">
        <f>SUM(J23:J26)</f>
        <v>8324</v>
      </c>
      <c r="K22" s="47">
        <f>J22</f>
        <v>8324</v>
      </c>
    </row>
    <row r="23" spans="1:12" ht="15" x14ac:dyDescent="0.25">
      <c r="A23" s="179"/>
      <c r="B23" s="107"/>
      <c r="C23" s="140" t="s">
        <v>20</v>
      </c>
      <c r="D23" s="43">
        <v>128</v>
      </c>
      <c r="E23" s="43">
        <v>1451</v>
      </c>
      <c r="F23" s="43">
        <v>1579</v>
      </c>
      <c r="G23" s="44">
        <v>5064</v>
      </c>
      <c r="H23" s="44">
        <v>43</v>
      </c>
      <c r="I23" s="44">
        <v>0</v>
      </c>
      <c r="J23" s="45">
        <v>6686</v>
      </c>
      <c r="K23" s="44">
        <f t="shared" ref="K23:K26" si="3">J23</f>
        <v>6686</v>
      </c>
    </row>
    <row r="24" spans="1:12" ht="15" x14ac:dyDescent="0.25">
      <c r="B24" s="107"/>
      <c r="C24" s="140" t="s">
        <v>21</v>
      </c>
      <c r="D24" s="43">
        <v>26</v>
      </c>
      <c r="E24" s="43">
        <v>12</v>
      </c>
      <c r="F24" s="43">
        <v>38</v>
      </c>
      <c r="G24" s="44">
        <v>95</v>
      </c>
      <c r="H24" s="44">
        <v>68</v>
      </c>
      <c r="I24" s="44">
        <v>2</v>
      </c>
      <c r="J24" s="45">
        <v>203</v>
      </c>
      <c r="K24" s="44">
        <f t="shared" si="3"/>
        <v>203</v>
      </c>
    </row>
    <row r="25" spans="1:12" ht="15" x14ac:dyDescent="0.25">
      <c r="B25" s="107"/>
      <c r="C25" s="140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209</v>
      </c>
      <c r="I25" s="44">
        <v>0</v>
      </c>
      <c r="J25" s="45">
        <v>209</v>
      </c>
      <c r="K25" s="44"/>
    </row>
    <row r="26" spans="1:12" ht="15" x14ac:dyDescent="0.25">
      <c r="A26" s="168"/>
      <c r="B26" s="107"/>
      <c r="C26" s="140" t="s">
        <v>22</v>
      </c>
      <c r="D26" s="43">
        <v>0</v>
      </c>
      <c r="E26" s="43">
        <v>1176</v>
      </c>
      <c r="F26" s="43">
        <v>1176</v>
      </c>
      <c r="G26" s="44">
        <v>47</v>
      </c>
      <c r="H26" s="44">
        <v>3</v>
      </c>
      <c r="I26" s="44">
        <v>0</v>
      </c>
      <c r="J26" s="45">
        <v>1226</v>
      </c>
      <c r="K26" s="44">
        <f t="shared" si="3"/>
        <v>1226</v>
      </c>
    </row>
    <row r="27" spans="1:12" ht="15" x14ac:dyDescent="0.25">
      <c r="A27" s="168"/>
      <c r="B27" s="107"/>
      <c r="C27" s="117"/>
      <c r="D27" s="154"/>
      <c r="E27" s="154"/>
      <c r="F27" s="154"/>
      <c r="G27" s="155"/>
      <c r="H27" s="155"/>
      <c r="I27" s="155"/>
      <c r="J27" s="153"/>
      <c r="K27" s="155"/>
    </row>
    <row r="28" spans="1:12" ht="15" x14ac:dyDescent="0.25">
      <c r="A28" s="168"/>
      <c r="B28" s="126" t="s">
        <v>23</v>
      </c>
      <c r="C28" s="129" t="s">
        <v>300</v>
      </c>
      <c r="D28" s="48">
        <f t="shared" ref="D28" si="4">SUM(D30:D34)</f>
        <v>31068</v>
      </c>
      <c r="E28" s="48">
        <f t="shared" ref="E28:I28" si="5">SUM(E30:E34)</f>
        <v>8465</v>
      </c>
      <c r="F28" s="48">
        <f t="shared" si="5"/>
        <v>39533</v>
      </c>
      <c r="G28" s="48">
        <f t="shared" si="5"/>
        <v>107067</v>
      </c>
      <c r="H28" s="48">
        <f t="shared" si="5"/>
        <v>44026</v>
      </c>
      <c r="I28" s="48">
        <f t="shared" si="5"/>
        <v>4354</v>
      </c>
      <c r="J28" s="48">
        <f>SUM(J30:J34)</f>
        <v>194980</v>
      </c>
      <c r="K28" s="47">
        <f>J28</f>
        <v>194980</v>
      </c>
      <c r="L28" s="169"/>
    </row>
    <row r="29" spans="1:12" ht="15" x14ac:dyDescent="0.25">
      <c r="A29" s="171"/>
      <c r="B29" s="107"/>
      <c r="C29" s="108" t="s">
        <v>24</v>
      </c>
      <c r="D29" s="40"/>
      <c r="E29" s="40"/>
      <c r="F29" s="40"/>
      <c r="G29" s="41"/>
      <c r="H29" s="41"/>
      <c r="I29" s="41"/>
      <c r="J29" s="42"/>
      <c r="K29" s="41"/>
    </row>
    <row r="30" spans="1:12" ht="15" x14ac:dyDescent="0.25">
      <c r="A30" s="168"/>
      <c r="B30" s="107"/>
      <c r="C30" s="117" t="s">
        <v>25</v>
      </c>
      <c r="D30" s="43">
        <v>5277</v>
      </c>
      <c r="E30" s="43">
        <v>4416</v>
      </c>
      <c r="F30" s="43">
        <v>9693</v>
      </c>
      <c r="G30" s="44">
        <v>29405</v>
      </c>
      <c r="H30" s="44">
        <v>21058</v>
      </c>
      <c r="I30" s="44">
        <v>1317</v>
      </c>
      <c r="J30" s="45">
        <v>61473</v>
      </c>
      <c r="K30" s="44">
        <f>J30</f>
        <v>61473</v>
      </c>
    </row>
    <row r="31" spans="1:12" ht="15" x14ac:dyDescent="0.25">
      <c r="A31" s="168"/>
      <c r="B31" s="107"/>
      <c r="C31" s="117" t="s">
        <v>26</v>
      </c>
      <c r="D31" s="43">
        <v>19426</v>
      </c>
      <c r="E31" s="43">
        <v>4764</v>
      </c>
      <c r="F31" s="43">
        <v>24190</v>
      </c>
      <c r="G31" s="44">
        <v>75559</v>
      </c>
      <c r="H31" s="44">
        <v>22102</v>
      </c>
      <c r="I31" s="44">
        <v>2731</v>
      </c>
      <c r="J31" s="45">
        <v>124582</v>
      </c>
      <c r="K31" s="44">
        <f t="shared" ref="K31:K34" si="6">J31</f>
        <v>124582</v>
      </c>
    </row>
    <row r="32" spans="1:12" ht="15" x14ac:dyDescent="0.25">
      <c r="A32" s="179"/>
      <c r="B32" s="107"/>
      <c r="C32" s="117" t="s">
        <v>27</v>
      </c>
      <c r="D32" s="43">
        <v>6957</v>
      </c>
      <c r="E32" s="43">
        <v>2924</v>
      </c>
      <c r="F32" s="43">
        <v>9881</v>
      </c>
      <c r="G32" s="44">
        <v>10756</v>
      </c>
      <c r="H32" s="44">
        <v>5662</v>
      </c>
      <c r="I32" s="44">
        <v>365</v>
      </c>
      <c r="J32" s="45">
        <v>26664</v>
      </c>
      <c r="K32" s="44">
        <f t="shared" si="6"/>
        <v>26664</v>
      </c>
    </row>
    <row r="33" spans="1:11" ht="15" x14ac:dyDescent="0.25">
      <c r="A33" s="178"/>
      <c r="B33" s="153"/>
      <c r="C33" s="156" t="s">
        <v>28</v>
      </c>
      <c r="D33" s="43">
        <v>34</v>
      </c>
      <c r="E33" s="43">
        <v>73</v>
      </c>
      <c r="F33" s="43">
        <v>107</v>
      </c>
      <c r="G33" s="44">
        <v>175</v>
      </c>
      <c r="H33" s="44">
        <v>9</v>
      </c>
      <c r="I33" s="44">
        <v>15</v>
      </c>
      <c r="J33" s="45">
        <v>306</v>
      </c>
      <c r="K33" s="44">
        <f t="shared" si="6"/>
        <v>306</v>
      </c>
    </row>
    <row r="34" spans="1:11" ht="15" x14ac:dyDescent="0.25">
      <c r="A34" s="176"/>
      <c r="B34" s="107"/>
      <c r="C34" s="121" t="s">
        <v>29</v>
      </c>
      <c r="D34" s="43">
        <v>-626</v>
      </c>
      <c r="E34" s="43">
        <v>-3712</v>
      </c>
      <c r="F34" s="43">
        <v>-4338</v>
      </c>
      <c r="G34" s="44">
        <v>-8828</v>
      </c>
      <c r="H34" s="44">
        <v>-4805</v>
      </c>
      <c r="I34" s="44">
        <v>-74</v>
      </c>
      <c r="J34" s="45">
        <v>-18045</v>
      </c>
      <c r="K34" s="44">
        <f t="shared" si="6"/>
        <v>-18045</v>
      </c>
    </row>
    <row r="35" spans="1:11" ht="15" x14ac:dyDescent="0.25">
      <c r="A35" s="174"/>
      <c r="B35" s="107"/>
      <c r="C35" s="121"/>
      <c r="D35" s="40"/>
      <c r="E35" s="40"/>
      <c r="F35" s="40"/>
      <c r="G35" s="41"/>
      <c r="H35" s="41"/>
      <c r="I35" s="41"/>
      <c r="J35" s="42"/>
      <c r="K35" s="41"/>
    </row>
    <row r="36" spans="1:11" ht="15" x14ac:dyDescent="0.25">
      <c r="A36" s="176"/>
      <c r="B36" s="126" t="s">
        <v>30</v>
      </c>
      <c r="C36" s="138" t="s">
        <v>31</v>
      </c>
      <c r="D36" s="48">
        <f t="shared" ref="D36:I36" si="7">SUM(D37:D42)</f>
        <v>1185</v>
      </c>
      <c r="E36" s="48">
        <f t="shared" si="7"/>
        <v>246</v>
      </c>
      <c r="F36" s="48">
        <f t="shared" si="7"/>
        <v>1431</v>
      </c>
      <c r="G36" s="48">
        <f t="shared" si="7"/>
        <v>2519</v>
      </c>
      <c r="H36" s="48">
        <f t="shared" si="7"/>
        <v>2014</v>
      </c>
      <c r="I36" s="48">
        <f t="shared" si="7"/>
        <v>4</v>
      </c>
      <c r="J36" s="48">
        <f>SUM(J37:J42)</f>
        <v>5968</v>
      </c>
      <c r="K36" s="47">
        <f t="shared" ref="K36:K42" si="8">J36</f>
        <v>5968</v>
      </c>
    </row>
    <row r="37" spans="1:11" ht="15" x14ac:dyDescent="0.25">
      <c r="A37" s="176"/>
      <c r="B37" s="107"/>
      <c r="C37" s="140" t="s">
        <v>32</v>
      </c>
      <c r="D37" s="43">
        <v>0</v>
      </c>
      <c r="E37" s="43">
        <v>0</v>
      </c>
      <c r="F37" s="43">
        <v>0</v>
      </c>
      <c r="G37" s="44">
        <v>37</v>
      </c>
      <c r="H37" s="44">
        <v>87</v>
      </c>
      <c r="I37" s="44">
        <v>0</v>
      </c>
      <c r="J37" s="45">
        <v>124</v>
      </c>
      <c r="K37" s="44">
        <f t="shared" si="8"/>
        <v>124</v>
      </c>
    </row>
    <row r="38" spans="1:11" ht="15" x14ac:dyDescent="0.25">
      <c r="A38" s="176"/>
      <c r="B38" s="107"/>
      <c r="C38" s="140" t="s">
        <v>33</v>
      </c>
      <c r="D38" s="43">
        <v>1</v>
      </c>
      <c r="E38" s="43">
        <v>72</v>
      </c>
      <c r="F38" s="43">
        <v>73</v>
      </c>
      <c r="G38" s="44">
        <v>150</v>
      </c>
      <c r="H38" s="44">
        <v>522</v>
      </c>
      <c r="I38" s="44">
        <v>0</v>
      </c>
      <c r="J38" s="45">
        <v>745</v>
      </c>
      <c r="K38" s="44">
        <f t="shared" si="8"/>
        <v>745</v>
      </c>
    </row>
    <row r="39" spans="1:11" ht="15" x14ac:dyDescent="0.25">
      <c r="A39" s="176"/>
      <c r="B39" s="107"/>
      <c r="C39" s="140" t="s">
        <v>34</v>
      </c>
      <c r="D39" s="43">
        <v>0</v>
      </c>
      <c r="E39" s="43">
        <v>92</v>
      </c>
      <c r="F39" s="43">
        <v>92</v>
      </c>
      <c r="G39" s="44">
        <v>1153</v>
      </c>
      <c r="H39" s="44">
        <v>297</v>
      </c>
      <c r="I39" s="44">
        <v>0</v>
      </c>
      <c r="J39" s="45">
        <v>1542</v>
      </c>
      <c r="K39" s="44">
        <f t="shared" si="8"/>
        <v>1542</v>
      </c>
    </row>
    <row r="40" spans="1:11" ht="15" x14ac:dyDescent="0.25">
      <c r="A40" s="174"/>
      <c r="B40" s="107"/>
      <c r="C40" s="140" t="s">
        <v>35</v>
      </c>
      <c r="D40" s="43">
        <v>0</v>
      </c>
      <c r="E40" s="43">
        <v>4</v>
      </c>
      <c r="F40" s="43">
        <v>4</v>
      </c>
      <c r="G40" s="44">
        <v>421</v>
      </c>
      <c r="H40" s="44">
        <v>350</v>
      </c>
      <c r="I40" s="44">
        <v>4</v>
      </c>
      <c r="J40" s="45">
        <v>779</v>
      </c>
      <c r="K40" s="44">
        <f t="shared" si="8"/>
        <v>779</v>
      </c>
    </row>
    <row r="41" spans="1:11" ht="15" x14ac:dyDescent="0.25">
      <c r="A41" s="174"/>
      <c r="B41" s="107"/>
      <c r="C41" s="158" t="s">
        <v>16</v>
      </c>
      <c r="D41" s="43">
        <v>386</v>
      </c>
      <c r="E41" s="43">
        <v>0</v>
      </c>
      <c r="F41" s="43">
        <v>386</v>
      </c>
      <c r="G41" s="44">
        <v>0</v>
      </c>
      <c r="H41" s="44">
        <v>0</v>
      </c>
      <c r="I41" s="44">
        <v>0</v>
      </c>
      <c r="J41" s="45">
        <v>386</v>
      </c>
      <c r="K41" s="44">
        <f t="shared" si="8"/>
        <v>386</v>
      </c>
    </row>
    <row r="42" spans="1:11" ht="15" x14ac:dyDescent="0.25">
      <c r="A42" s="174"/>
      <c r="B42" s="107"/>
      <c r="C42" s="140" t="s">
        <v>36</v>
      </c>
      <c r="D42" s="43">
        <v>798</v>
      </c>
      <c r="E42" s="43">
        <v>78</v>
      </c>
      <c r="F42" s="43">
        <v>876</v>
      </c>
      <c r="G42" s="44">
        <v>758</v>
      </c>
      <c r="H42" s="44">
        <v>758</v>
      </c>
      <c r="I42" s="44">
        <v>0</v>
      </c>
      <c r="J42" s="45">
        <v>2392</v>
      </c>
      <c r="K42" s="44">
        <f t="shared" si="8"/>
        <v>2392</v>
      </c>
    </row>
    <row r="43" spans="1:11" ht="15" x14ac:dyDescent="0.25">
      <c r="A43" s="176"/>
      <c r="B43" s="107"/>
      <c r="C43" s="121"/>
      <c r="D43" s="40"/>
      <c r="E43" s="40"/>
      <c r="F43" s="40"/>
      <c r="G43" s="41"/>
      <c r="H43" s="41"/>
      <c r="I43" s="41"/>
      <c r="J43" s="42"/>
      <c r="K43" s="41"/>
    </row>
    <row r="44" spans="1:11" ht="15" x14ac:dyDescent="0.25">
      <c r="A44" s="178"/>
      <c r="B44" s="126" t="s">
        <v>37</v>
      </c>
      <c r="C44" s="138" t="s">
        <v>38</v>
      </c>
      <c r="D44" s="46">
        <v>29883</v>
      </c>
      <c r="E44" s="46">
        <v>8219</v>
      </c>
      <c r="F44" s="46">
        <v>38102</v>
      </c>
      <c r="G44" s="47">
        <v>104548</v>
      </c>
      <c r="H44" s="47">
        <v>42012</v>
      </c>
      <c r="I44" s="47">
        <v>4350</v>
      </c>
      <c r="J44" s="48">
        <v>189012</v>
      </c>
      <c r="K44" s="47">
        <f>J44</f>
        <v>189012</v>
      </c>
    </row>
    <row r="45" spans="1:11" ht="15" x14ac:dyDescent="0.25">
      <c r="A45" s="179"/>
      <c r="B45" s="107"/>
      <c r="C45" s="117"/>
      <c r="D45" s="40"/>
      <c r="E45" s="40"/>
      <c r="F45" s="40"/>
      <c r="G45" s="41"/>
      <c r="H45" s="41"/>
      <c r="I45" s="41"/>
      <c r="J45" s="42"/>
      <c r="K45" s="41"/>
    </row>
    <row r="46" spans="1:11" ht="15" x14ac:dyDescent="0.25">
      <c r="A46" s="179"/>
      <c r="B46" s="159" t="s">
        <v>39</v>
      </c>
      <c r="C46" s="151" t="s">
        <v>40</v>
      </c>
      <c r="D46" s="200">
        <v>70451</v>
      </c>
      <c r="E46" s="200">
        <v>1033</v>
      </c>
      <c r="F46" s="200">
        <v>71484</v>
      </c>
      <c r="G46" s="201">
        <v>13620</v>
      </c>
      <c r="H46" s="201">
        <v>20877</v>
      </c>
      <c r="I46" s="201">
        <v>0</v>
      </c>
      <c r="J46" s="202">
        <v>105981</v>
      </c>
      <c r="K46" s="201">
        <f>J46</f>
        <v>105981</v>
      </c>
    </row>
    <row r="47" spans="1:11" ht="15" x14ac:dyDescent="0.25">
      <c r="A47" s="168"/>
      <c r="B47" s="107"/>
      <c r="C47" s="139"/>
      <c r="D47" s="40"/>
      <c r="E47" s="40"/>
      <c r="F47" s="40"/>
      <c r="G47" s="41"/>
      <c r="H47" s="41"/>
      <c r="I47" s="41"/>
      <c r="J47" s="42"/>
      <c r="K47" s="41"/>
    </row>
    <row r="48" spans="1:11" ht="15" x14ac:dyDescent="0.25">
      <c r="B48" s="126" t="s">
        <v>41</v>
      </c>
      <c r="C48" s="129" t="s">
        <v>42</v>
      </c>
      <c r="D48" s="48">
        <f t="shared" ref="D48:I48" si="9">SUM(D49:D50)</f>
        <v>49006</v>
      </c>
      <c r="E48" s="48">
        <f t="shared" si="9"/>
        <v>0</v>
      </c>
      <c r="F48" s="48">
        <f t="shared" si="9"/>
        <v>49006</v>
      </c>
      <c r="G48" s="48">
        <f t="shared" si="9"/>
        <v>1797</v>
      </c>
      <c r="H48" s="48">
        <f t="shared" si="9"/>
        <v>4515</v>
      </c>
      <c r="I48" s="48">
        <f t="shared" si="9"/>
        <v>0</v>
      </c>
      <c r="J48" s="48">
        <f>SUM(J49:J50)</f>
        <v>55318</v>
      </c>
      <c r="K48" s="47">
        <f>J48</f>
        <v>55318</v>
      </c>
    </row>
    <row r="49" spans="1:11" ht="15" x14ac:dyDescent="0.25">
      <c r="A49" s="168"/>
      <c r="B49" s="107"/>
      <c r="C49" s="121" t="s">
        <v>43</v>
      </c>
      <c r="D49" s="43">
        <v>49006</v>
      </c>
      <c r="E49" s="43">
        <v>0</v>
      </c>
      <c r="F49" s="43">
        <v>49006</v>
      </c>
      <c r="G49" s="44">
        <v>988</v>
      </c>
      <c r="H49" s="44">
        <v>4515</v>
      </c>
      <c r="I49" s="44">
        <v>0</v>
      </c>
      <c r="J49" s="45">
        <v>54509</v>
      </c>
      <c r="K49" s="44">
        <f>J49</f>
        <v>54509</v>
      </c>
    </row>
    <row r="50" spans="1:11" ht="15" x14ac:dyDescent="0.25">
      <c r="B50" s="107"/>
      <c r="C50" s="117" t="s">
        <v>44</v>
      </c>
      <c r="D50" s="43">
        <v>0</v>
      </c>
      <c r="E50" s="43">
        <v>0</v>
      </c>
      <c r="F50" s="43">
        <v>0</v>
      </c>
      <c r="G50" s="44">
        <v>809</v>
      </c>
      <c r="H50" s="44">
        <v>0</v>
      </c>
      <c r="I50" s="44">
        <v>0</v>
      </c>
      <c r="J50" s="45">
        <v>809</v>
      </c>
      <c r="K50" s="44">
        <f>J50</f>
        <v>809</v>
      </c>
    </row>
    <row r="51" spans="1:11" ht="15" x14ac:dyDescent="0.25">
      <c r="A51" s="168"/>
      <c r="B51" s="107"/>
      <c r="C51" s="121"/>
      <c r="D51" s="40"/>
      <c r="E51" s="40"/>
      <c r="F51" s="40"/>
      <c r="G51" s="41"/>
      <c r="H51" s="41"/>
      <c r="I51" s="41"/>
      <c r="J51" s="42"/>
      <c r="K51" s="41"/>
    </row>
    <row r="52" spans="1:11" ht="15" x14ac:dyDescent="0.25">
      <c r="A52" s="168"/>
      <c r="B52" s="126" t="s">
        <v>45</v>
      </c>
      <c r="C52" s="127" t="s">
        <v>46</v>
      </c>
      <c r="D52" s="48">
        <f t="shared" ref="D52:I52" si="10">SUM(D53:D55)</f>
        <v>44</v>
      </c>
      <c r="E52" s="48">
        <f t="shared" si="10"/>
        <v>0</v>
      </c>
      <c r="F52" s="48">
        <f t="shared" si="10"/>
        <v>44</v>
      </c>
      <c r="G52" s="48">
        <f t="shared" si="10"/>
        <v>45</v>
      </c>
      <c r="H52" s="48">
        <f t="shared" si="10"/>
        <v>42</v>
      </c>
      <c r="I52" s="48">
        <f t="shared" si="10"/>
        <v>0</v>
      </c>
      <c r="J52" s="48">
        <f>SUM(J53:J55)</f>
        <v>131</v>
      </c>
      <c r="K52" s="47">
        <f>J52</f>
        <v>131</v>
      </c>
    </row>
    <row r="53" spans="1:11" ht="15" x14ac:dyDescent="0.25">
      <c r="A53" s="171"/>
      <c r="B53" s="107"/>
      <c r="C53" s="180" t="s">
        <v>47</v>
      </c>
      <c r="D53" s="43">
        <v>0</v>
      </c>
      <c r="E53" s="43">
        <v>0</v>
      </c>
      <c r="F53" s="43">
        <v>0</v>
      </c>
      <c r="G53" s="44">
        <v>44</v>
      </c>
      <c r="H53" s="44">
        <v>0</v>
      </c>
      <c r="I53" s="44">
        <v>0</v>
      </c>
      <c r="J53" s="45">
        <v>44</v>
      </c>
      <c r="K53" s="44">
        <f>J53</f>
        <v>44</v>
      </c>
    </row>
    <row r="54" spans="1:11" ht="15" x14ac:dyDescent="0.25">
      <c r="A54" s="168"/>
      <c r="B54" s="107"/>
      <c r="C54" s="181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40</v>
      </c>
      <c r="I54" s="44">
        <v>0</v>
      </c>
      <c r="J54" s="45">
        <v>40</v>
      </c>
      <c r="K54" s="44">
        <f t="shared" ref="K54:K55" si="11">J54</f>
        <v>40</v>
      </c>
    </row>
    <row r="55" spans="1:11" ht="15" x14ac:dyDescent="0.25">
      <c r="A55" s="168"/>
      <c r="B55" s="107"/>
      <c r="C55" s="121" t="s">
        <v>49</v>
      </c>
      <c r="D55" s="43">
        <v>44</v>
      </c>
      <c r="E55" s="43">
        <v>0</v>
      </c>
      <c r="F55" s="43">
        <v>44</v>
      </c>
      <c r="G55" s="44">
        <v>1</v>
      </c>
      <c r="H55" s="44">
        <v>2</v>
      </c>
      <c r="I55" s="44">
        <v>0</v>
      </c>
      <c r="J55" s="45">
        <v>47</v>
      </c>
      <c r="K55" s="44">
        <f t="shared" si="11"/>
        <v>47</v>
      </c>
    </row>
    <row r="56" spans="1:11" ht="15" x14ac:dyDescent="0.25">
      <c r="A56" s="179"/>
      <c r="B56" s="107"/>
      <c r="C56" s="121"/>
      <c r="D56" s="40"/>
      <c r="E56" s="40"/>
      <c r="F56" s="40"/>
      <c r="G56" s="41"/>
      <c r="H56" s="41"/>
      <c r="I56" s="41"/>
      <c r="J56" s="42"/>
      <c r="K56" s="41"/>
    </row>
    <row r="57" spans="1:11" ht="15" x14ac:dyDescent="0.25">
      <c r="A57" s="178"/>
      <c r="B57" s="126" t="s">
        <v>50</v>
      </c>
      <c r="C57" s="129" t="s">
        <v>51</v>
      </c>
      <c r="D57" s="48">
        <f t="shared" ref="D57:I57" si="12">SUM(D58:D77)</f>
        <v>21130</v>
      </c>
      <c r="E57" s="48">
        <f t="shared" si="12"/>
        <v>881</v>
      </c>
      <c r="F57" s="48">
        <f t="shared" si="12"/>
        <v>22011</v>
      </c>
      <c r="G57" s="48">
        <f t="shared" si="12"/>
        <v>11473</v>
      </c>
      <c r="H57" s="48">
        <f t="shared" si="12"/>
        <v>2974</v>
      </c>
      <c r="I57" s="48">
        <f t="shared" si="12"/>
        <v>0</v>
      </c>
      <c r="J57" s="48">
        <f>SUM(J58:J77)</f>
        <v>36458</v>
      </c>
      <c r="K57" s="47">
        <f>J57</f>
        <v>36458</v>
      </c>
    </row>
    <row r="58" spans="1:11" ht="15" x14ac:dyDescent="0.25">
      <c r="A58" s="176"/>
      <c r="B58" s="107"/>
      <c r="C58" s="108" t="s">
        <v>52</v>
      </c>
      <c r="D58" s="43">
        <v>6</v>
      </c>
      <c r="E58" s="43">
        <v>0</v>
      </c>
      <c r="F58" s="43">
        <v>6</v>
      </c>
      <c r="G58" s="44">
        <v>7321</v>
      </c>
      <c r="H58" s="44">
        <v>276</v>
      </c>
      <c r="I58" s="44">
        <v>0</v>
      </c>
      <c r="J58" s="45">
        <v>7603</v>
      </c>
      <c r="K58" s="44">
        <f>J58</f>
        <v>7603</v>
      </c>
    </row>
    <row r="59" spans="1:11" ht="15" x14ac:dyDescent="0.25">
      <c r="A59" s="174"/>
      <c r="B59" s="107"/>
      <c r="C59" s="117" t="s">
        <v>53</v>
      </c>
      <c r="D59" s="40">
        <v>0</v>
      </c>
      <c r="E59" s="40">
        <v>0</v>
      </c>
      <c r="F59" s="40">
        <v>0</v>
      </c>
      <c r="G59" s="41">
        <v>0</v>
      </c>
      <c r="H59" s="41">
        <v>0</v>
      </c>
      <c r="I59" s="41">
        <v>0</v>
      </c>
      <c r="J59" s="42">
        <v>0</v>
      </c>
      <c r="K59" s="41"/>
    </row>
    <row r="60" spans="1:11" ht="15" x14ac:dyDescent="0.25">
      <c r="A60" s="176"/>
      <c r="B60" s="107"/>
      <c r="C60" s="121" t="s">
        <v>54</v>
      </c>
      <c r="D60" s="43">
        <v>814</v>
      </c>
      <c r="E60" s="43">
        <v>0</v>
      </c>
      <c r="F60" s="43">
        <v>814</v>
      </c>
      <c r="G60" s="44">
        <v>10</v>
      </c>
      <c r="H60" s="44">
        <v>52</v>
      </c>
      <c r="I60" s="44">
        <v>0</v>
      </c>
      <c r="J60" s="45">
        <v>876</v>
      </c>
      <c r="K60" s="44">
        <f>J60</f>
        <v>876</v>
      </c>
    </row>
    <row r="61" spans="1:11" ht="15" x14ac:dyDescent="0.25">
      <c r="A61" s="176"/>
      <c r="B61" s="107"/>
      <c r="C61" s="121" t="s">
        <v>55</v>
      </c>
      <c r="D61" s="43">
        <v>279</v>
      </c>
      <c r="E61" s="43">
        <v>0</v>
      </c>
      <c r="F61" s="43">
        <v>279</v>
      </c>
      <c r="G61" s="44">
        <v>2</v>
      </c>
      <c r="H61" s="44">
        <v>21</v>
      </c>
      <c r="I61" s="44">
        <v>0</v>
      </c>
      <c r="J61" s="45">
        <v>302</v>
      </c>
      <c r="K61" s="44">
        <f t="shared" ref="K61:K77" si="13">J61</f>
        <v>302</v>
      </c>
    </row>
    <row r="62" spans="1:11" ht="15" x14ac:dyDescent="0.25">
      <c r="A62" s="176"/>
      <c r="B62" s="107"/>
      <c r="C62" s="121" t="s">
        <v>56</v>
      </c>
      <c r="D62" s="43">
        <v>18</v>
      </c>
      <c r="E62" s="43">
        <v>0</v>
      </c>
      <c r="F62" s="43">
        <v>18</v>
      </c>
      <c r="G62" s="44">
        <v>0</v>
      </c>
      <c r="H62" s="44">
        <v>0</v>
      </c>
      <c r="I62" s="44">
        <v>0</v>
      </c>
      <c r="J62" s="45">
        <v>18</v>
      </c>
      <c r="K62" s="44">
        <f t="shared" si="13"/>
        <v>18</v>
      </c>
    </row>
    <row r="63" spans="1:11" ht="15" x14ac:dyDescent="0.25">
      <c r="A63" s="176"/>
      <c r="B63" s="107"/>
      <c r="C63" s="121" t="s">
        <v>57</v>
      </c>
      <c r="D63" s="43">
        <v>7224</v>
      </c>
      <c r="E63" s="43">
        <v>0</v>
      </c>
      <c r="F63" s="43">
        <v>7224</v>
      </c>
      <c r="G63" s="44">
        <v>165</v>
      </c>
      <c r="H63" s="44">
        <v>587</v>
      </c>
      <c r="I63" s="44">
        <v>0</v>
      </c>
      <c r="J63" s="45">
        <v>7976</v>
      </c>
      <c r="K63" s="44">
        <f t="shared" si="13"/>
        <v>7976</v>
      </c>
    </row>
    <row r="64" spans="1:11" ht="15" x14ac:dyDescent="0.25">
      <c r="A64" s="176"/>
      <c r="B64" s="107"/>
      <c r="C64" s="121" t="s">
        <v>58</v>
      </c>
      <c r="D64" s="43">
        <v>9956</v>
      </c>
      <c r="E64" s="43">
        <v>0</v>
      </c>
      <c r="F64" s="43">
        <v>9956</v>
      </c>
      <c r="G64" s="44">
        <v>208</v>
      </c>
      <c r="H64" s="44">
        <v>743</v>
      </c>
      <c r="I64" s="44">
        <v>0</v>
      </c>
      <c r="J64" s="45">
        <v>10907</v>
      </c>
      <c r="K64" s="44">
        <f t="shared" si="13"/>
        <v>10907</v>
      </c>
    </row>
    <row r="65" spans="1:11" ht="15" x14ac:dyDescent="0.25">
      <c r="A65" s="174"/>
      <c r="B65" s="107"/>
      <c r="C65" s="121" t="s">
        <v>59</v>
      </c>
      <c r="D65" s="43">
        <v>0</v>
      </c>
      <c r="E65" s="43">
        <v>0</v>
      </c>
      <c r="F65" s="43">
        <v>0</v>
      </c>
      <c r="G65" s="44">
        <v>701</v>
      </c>
      <c r="H65" s="44">
        <v>34</v>
      </c>
      <c r="I65" s="44">
        <v>0</v>
      </c>
      <c r="J65" s="45">
        <v>735</v>
      </c>
      <c r="K65" s="44">
        <f t="shared" si="13"/>
        <v>735</v>
      </c>
    </row>
    <row r="66" spans="1:11" ht="15" x14ac:dyDescent="0.25">
      <c r="A66" s="176"/>
      <c r="B66" s="107"/>
      <c r="C66" s="121" t="s">
        <v>60</v>
      </c>
      <c r="D66" s="43">
        <v>1363</v>
      </c>
      <c r="E66" s="43">
        <v>0</v>
      </c>
      <c r="F66" s="43">
        <v>1363</v>
      </c>
      <c r="G66" s="44">
        <v>25</v>
      </c>
      <c r="H66" s="44">
        <v>95</v>
      </c>
      <c r="I66" s="44">
        <v>0</v>
      </c>
      <c r="J66" s="45">
        <v>1483</v>
      </c>
      <c r="K66" s="44">
        <f t="shared" si="13"/>
        <v>1483</v>
      </c>
    </row>
    <row r="67" spans="1:11" ht="15" x14ac:dyDescent="0.25">
      <c r="A67" s="176"/>
      <c r="B67" s="107"/>
      <c r="C67" s="121" t="s">
        <v>61</v>
      </c>
      <c r="D67" s="43">
        <v>0</v>
      </c>
      <c r="E67" s="43">
        <v>0</v>
      </c>
      <c r="F67" s="43">
        <v>0</v>
      </c>
      <c r="G67" s="44">
        <v>220</v>
      </c>
      <c r="H67" s="44">
        <v>0</v>
      </c>
      <c r="I67" s="44">
        <v>0</v>
      </c>
      <c r="J67" s="45">
        <v>220</v>
      </c>
      <c r="K67" s="44">
        <f t="shared" si="13"/>
        <v>220</v>
      </c>
    </row>
    <row r="68" spans="1:11" ht="15" x14ac:dyDescent="0.25">
      <c r="A68" s="174"/>
      <c r="B68" s="107"/>
      <c r="C68" s="117" t="s">
        <v>62</v>
      </c>
      <c r="D68" s="43">
        <v>0</v>
      </c>
      <c r="E68" s="43">
        <v>0</v>
      </c>
      <c r="F68" s="43">
        <v>0</v>
      </c>
      <c r="G68" s="44">
        <v>1189</v>
      </c>
      <c r="H68" s="44">
        <v>49</v>
      </c>
      <c r="I68" s="44">
        <v>0</v>
      </c>
      <c r="J68" s="45">
        <v>1238</v>
      </c>
      <c r="K68" s="44">
        <f t="shared" si="13"/>
        <v>1238</v>
      </c>
    </row>
    <row r="69" spans="1:11" ht="15" x14ac:dyDescent="0.25">
      <c r="A69" s="176"/>
      <c r="B69" s="107"/>
      <c r="C69" s="117" t="s">
        <v>63</v>
      </c>
      <c r="D69" s="43">
        <v>1435</v>
      </c>
      <c r="E69" s="43">
        <v>0</v>
      </c>
      <c r="F69" s="43">
        <v>1435</v>
      </c>
      <c r="G69" s="44">
        <v>20</v>
      </c>
      <c r="H69" s="44">
        <v>76</v>
      </c>
      <c r="I69" s="44">
        <v>0</v>
      </c>
      <c r="J69" s="45">
        <v>1531</v>
      </c>
      <c r="K69" s="44">
        <f t="shared" si="13"/>
        <v>1531</v>
      </c>
    </row>
    <row r="70" spans="1:11" ht="15" x14ac:dyDescent="0.25">
      <c r="A70" s="176"/>
      <c r="B70" s="107"/>
      <c r="C70" s="117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859</v>
      </c>
      <c r="I70" s="44">
        <v>0</v>
      </c>
      <c r="J70" s="45">
        <v>859</v>
      </c>
      <c r="K70" s="44">
        <f t="shared" si="13"/>
        <v>859</v>
      </c>
    </row>
    <row r="71" spans="1:11" ht="15" x14ac:dyDescent="0.25">
      <c r="A71" s="176"/>
      <c r="B71" s="107"/>
      <c r="C71" s="180" t="s">
        <v>65</v>
      </c>
      <c r="D71" s="43">
        <v>0</v>
      </c>
      <c r="E71" s="43">
        <v>0</v>
      </c>
      <c r="F71" s="43">
        <v>0</v>
      </c>
      <c r="G71" s="44">
        <v>71</v>
      </c>
      <c r="H71" s="44">
        <v>0</v>
      </c>
      <c r="I71" s="44">
        <v>0</v>
      </c>
      <c r="J71" s="45">
        <v>71</v>
      </c>
      <c r="K71" s="44">
        <f t="shared" si="13"/>
        <v>71</v>
      </c>
    </row>
    <row r="72" spans="1:11" ht="15" x14ac:dyDescent="0.25">
      <c r="A72" s="176"/>
      <c r="B72" s="107"/>
      <c r="C72" s="180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105</v>
      </c>
      <c r="I72" s="44">
        <v>0</v>
      </c>
      <c r="J72" s="45">
        <v>105</v>
      </c>
      <c r="K72" s="44">
        <f t="shared" si="13"/>
        <v>105</v>
      </c>
    </row>
    <row r="73" spans="1:11" ht="15" x14ac:dyDescent="0.25">
      <c r="A73" s="176"/>
      <c r="B73" s="107"/>
      <c r="C73" s="180" t="s">
        <v>67</v>
      </c>
      <c r="D73" s="43">
        <v>0</v>
      </c>
      <c r="E73" s="43">
        <v>366</v>
      </c>
      <c r="F73" s="43">
        <v>366</v>
      </c>
      <c r="G73" s="44">
        <v>0</v>
      </c>
      <c r="H73" s="44">
        <v>0</v>
      </c>
      <c r="I73" s="44">
        <v>0</v>
      </c>
      <c r="J73" s="45">
        <v>366</v>
      </c>
      <c r="K73" s="44">
        <f t="shared" si="13"/>
        <v>366</v>
      </c>
    </row>
    <row r="74" spans="1:11" ht="15" x14ac:dyDescent="0.25">
      <c r="A74" s="176"/>
      <c r="B74" s="107"/>
      <c r="C74" s="180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ref="K74:K75" si="14">J74</f>
        <v>0</v>
      </c>
    </row>
    <row r="75" spans="1:11" ht="15" x14ac:dyDescent="0.25">
      <c r="A75" s="176"/>
      <c r="B75" s="107"/>
      <c r="C75" s="180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4"/>
        <v>0</v>
      </c>
    </row>
    <row r="76" spans="1:11" ht="15" x14ac:dyDescent="0.25">
      <c r="A76" s="178"/>
      <c r="B76" s="107"/>
      <c r="C76" s="121" t="s">
        <v>68</v>
      </c>
      <c r="D76" s="43">
        <v>34</v>
      </c>
      <c r="E76" s="43">
        <v>0</v>
      </c>
      <c r="F76" s="43">
        <v>34</v>
      </c>
      <c r="G76" s="44">
        <v>1541</v>
      </c>
      <c r="H76" s="44">
        <v>60</v>
      </c>
      <c r="I76" s="44">
        <v>0</v>
      </c>
      <c r="J76" s="45">
        <v>1635</v>
      </c>
      <c r="K76" s="44">
        <f t="shared" si="13"/>
        <v>1635</v>
      </c>
    </row>
    <row r="77" spans="1:11" ht="15" x14ac:dyDescent="0.2">
      <c r="A77" s="179"/>
      <c r="B77" s="182"/>
      <c r="C77" s="183" t="s">
        <v>69</v>
      </c>
      <c r="D77" s="40">
        <v>1</v>
      </c>
      <c r="E77" s="43">
        <v>515</v>
      </c>
      <c r="F77" s="43">
        <v>516</v>
      </c>
      <c r="G77" s="44">
        <v>0</v>
      </c>
      <c r="H77" s="44">
        <v>17</v>
      </c>
      <c r="I77" s="44">
        <v>0</v>
      </c>
      <c r="J77" s="45">
        <v>533</v>
      </c>
      <c r="K77" s="44">
        <f t="shared" si="13"/>
        <v>533</v>
      </c>
    </row>
    <row r="78" spans="1:11" ht="15" x14ac:dyDescent="0.2">
      <c r="B78" s="182"/>
      <c r="C78" s="183"/>
      <c r="D78" s="40"/>
      <c r="E78" s="40"/>
      <c r="F78" s="40"/>
      <c r="G78" s="41"/>
      <c r="H78" s="41"/>
      <c r="I78" s="41"/>
      <c r="J78" s="42"/>
      <c r="K78" s="41"/>
    </row>
    <row r="79" spans="1:11" ht="15" x14ac:dyDescent="0.25">
      <c r="B79" s="126" t="s">
        <v>70</v>
      </c>
      <c r="C79" s="127" t="s">
        <v>71</v>
      </c>
      <c r="D79" s="48">
        <f t="shared" ref="D79:I79" si="15">SUM(D80:D89)</f>
        <v>271</v>
      </c>
      <c r="E79" s="48">
        <f t="shared" si="15"/>
        <v>152</v>
      </c>
      <c r="F79" s="48">
        <f t="shared" si="15"/>
        <v>423</v>
      </c>
      <c r="G79" s="48">
        <f t="shared" si="15"/>
        <v>305</v>
      </c>
      <c r="H79" s="48">
        <f t="shared" si="15"/>
        <v>13346</v>
      </c>
      <c r="I79" s="48">
        <f t="shared" si="15"/>
        <v>0</v>
      </c>
      <c r="J79" s="48">
        <f>SUM(J80:J89)</f>
        <v>14074</v>
      </c>
      <c r="K79" s="47">
        <f>J79</f>
        <v>14074</v>
      </c>
    </row>
    <row r="80" spans="1:11" ht="15" x14ac:dyDescent="0.25">
      <c r="A80" s="168"/>
      <c r="B80" s="107"/>
      <c r="C80" s="108" t="s">
        <v>72</v>
      </c>
      <c r="D80" s="43">
        <v>0</v>
      </c>
      <c r="E80" s="43">
        <v>0</v>
      </c>
      <c r="F80" s="43">
        <v>0</v>
      </c>
      <c r="G80" s="44">
        <v>48</v>
      </c>
      <c r="H80" s="44">
        <v>1737</v>
      </c>
      <c r="I80" s="44">
        <v>0</v>
      </c>
      <c r="J80" s="45">
        <v>1785</v>
      </c>
      <c r="K80" s="44">
        <f>J80</f>
        <v>1785</v>
      </c>
    </row>
    <row r="81" spans="1:11" ht="15" x14ac:dyDescent="0.25">
      <c r="B81" s="107"/>
      <c r="C81" s="108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9657</v>
      </c>
      <c r="I81" s="44">
        <v>0</v>
      </c>
      <c r="J81" s="45">
        <v>9657</v>
      </c>
      <c r="K81" s="44">
        <f t="shared" ref="K81:K89" si="16">J81</f>
        <v>9657</v>
      </c>
    </row>
    <row r="82" spans="1:11" ht="15" x14ac:dyDescent="0.25">
      <c r="A82" s="168"/>
      <c r="B82" s="107"/>
      <c r="C82" s="108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498</v>
      </c>
      <c r="I82" s="44">
        <v>0</v>
      </c>
      <c r="J82" s="45">
        <v>498</v>
      </c>
      <c r="K82" s="44">
        <f t="shared" si="16"/>
        <v>498</v>
      </c>
    </row>
    <row r="83" spans="1:11" ht="15" x14ac:dyDescent="0.25">
      <c r="B83" s="107"/>
      <c r="C83" s="108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163</v>
      </c>
      <c r="I83" s="44">
        <v>0</v>
      </c>
      <c r="J83" s="45">
        <v>165</v>
      </c>
      <c r="K83" s="44">
        <f t="shared" si="16"/>
        <v>165</v>
      </c>
    </row>
    <row r="84" spans="1:11" ht="15" x14ac:dyDescent="0.25">
      <c r="A84" s="168"/>
      <c r="B84" s="107"/>
      <c r="C84" s="108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260</v>
      </c>
      <c r="I84" s="44">
        <v>0</v>
      </c>
      <c r="J84" s="45">
        <v>260</v>
      </c>
      <c r="K84" s="44">
        <f t="shared" si="16"/>
        <v>260</v>
      </c>
    </row>
    <row r="85" spans="1:11" ht="15" x14ac:dyDescent="0.25">
      <c r="A85" s="168"/>
      <c r="B85" s="107"/>
      <c r="C85" s="108" t="s">
        <v>77</v>
      </c>
      <c r="D85" s="43">
        <v>28</v>
      </c>
      <c r="E85" s="43">
        <v>15</v>
      </c>
      <c r="F85" s="43">
        <v>43</v>
      </c>
      <c r="G85" s="44">
        <v>165</v>
      </c>
      <c r="H85" s="44">
        <v>0</v>
      </c>
      <c r="I85" s="44">
        <v>0</v>
      </c>
      <c r="J85" s="45">
        <v>208</v>
      </c>
      <c r="K85" s="44">
        <f t="shared" si="16"/>
        <v>208</v>
      </c>
    </row>
    <row r="86" spans="1:11" ht="15" x14ac:dyDescent="0.25">
      <c r="A86" s="171"/>
      <c r="B86" s="107"/>
      <c r="C86" s="108" t="s">
        <v>78</v>
      </c>
      <c r="D86" s="43">
        <v>8</v>
      </c>
      <c r="E86" s="43">
        <v>0</v>
      </c>
      <c r="F86" s="43">
        <v>8</v>
      </c>
      <c r="G86" s="44">
        <v>0</v>
      </c>
      <c r="H86" s="44">
        <v>0</v>
      </c>
      <c r="I86" s="44">
        <v>0</v>
      </c>
      <c r="J86" s="45">
        <v>8</v>
      </c>
      <c r="K86" s="44">
        <f t="shared" si="16"/>
        <v>8</v>
      </c>
    </row>
    <row r="87" spans="1:11" ht="15" x14ac:dyDescent="0.25">
      <c r="A87" s="168"/>
      <c r="B87" s="107"/>
      <c r="C87" s="108" t="s">
        <v>13</v>
      </c>
      <c r="D87" s="43">
        <v>235</v>
      </c>
      <c r="E87" s="43">
        <v>137</v>
      </c>
      <c r="F87" s="43">
        <v>372</v>
      </c>
      <c r="G87" s="44">
        <v>67</v>
      </c>
      <c r="H87" s="44">
        <v>1028</v>
      </c>
      <c r="I87" s="44">
        <v>0</v>
      </c>
      <c r="J87" s="45">
        <v>1467</v>
      </c>
      <c r="K87" s="44">
        <f t="shared" si="16"/>
        <v>1467</v>
      </c>
    </row>
    <row r="88" spans="1:11" ht="15" x14ac:dyDescent="0.25">
      <c r="A88" s="168"/>
      <c r="B88" s="107"/>
      <c r="C88" s="108" t="s">
        <v>79</v>
      </c>
      <c r="D88" s="43">
        <v>0</v>
      </c>
      <c r="E88" s="43">
        <v>0</v>
      </c>
      <c r="F88" s="43">
        <v>0</v>
      </c>
      <c r="G88" s="44">
        <v>0</v>
      </c>
      <c r="H88" s="44">
        <v>0</v>
      </c>
      <c r="I88" s="44">
        <v>0</v>
      </c>
      <c r="J88" s="45">
        <v>0</v>
      </c>
      <c r="K88" s="44">
        <f t="shared" si="16"/>
        <v>0</v>
      </c>
    </row>
    <row r="89" spans="1:11" ht="15" x14ac:dyDescent="0.25">
      <c r="A89" s="179"/>
      <c r="B89" s="107"/>
      <c r="C89" s="108" t="s">
        <v>80</v>
      </c>
      <c r="D89" s="43">
        <v>0</v>
      </c>
      <c r="E89" s="43">
        <v>0</v>
      </c>
      <c r="F89" s="43">
        <v>0</v>
      </c>
      <c r="G89" s="44">
        <v>23</v>
      </c>
      <c r="H89" s="44">
        <v>3</v>
      </c>
      <c r="I89" s="44">
        <v>0</v>
      </c>
      <c r="J89" s="45">
        <v>26</v>
      </c>
      <c r="K89" s="44">
        <f t="shared" si="16"/>
        <v>26</v>
      </c>
    </row>
    <row r="90" spans="1:11" ht="15" x14ac:dyDescent="0.25">
      <c r="A90" s="179"/>
      <c r="B90" s="107"/>
      <c r="C90" s="108"/>
      <c r="D90" s="40">
        <v>0</v>
      </c>
      <c r="E90" s="40">
        <v>0</v>
      </c>
      <c r="F90" s="40">
        <v>0</v>
      </c>
      <c r="G90" s="41">
        <v>0</v>
      </c>
      <c r="H90" s="41">
        <v>0</v>
      </c>
      <c r="I90" s="41">
        <v>0</v>
      </c>
      <c r="J90" s="42">
        <v>0</v>
      </c>
      <c r="K90" s="41"/>
    </row>
    <row r="91" spans="1:11" ht="15" x14ac:dyDescent="0.25">
      <c r="A91" s="178"/>
      <c r="B91" s="107"/>
      <c r="C91" s="184" t="s">
        <v>81</v>
      </c>
      <c r="D91" s="49">
        <v>1544</v>
      </c>
      <c r="E91" s="49">
        <v>0</v>
      </c>
      <c r="F91" s="49">
        <v>1544</v>
      </c>
      <c r="G91" s="50">
        <v>0</v>
      </c>
      <c r="H91" s="50">
        <v>0</v>
      </c>
      <c r="I91" s="50">
        <v>0</v>
      </c>
      <c r="J91" s="23">
        <v>1544</v>
      </c>
      <c r="K91" s="50">
        <f>J91</f>
        <v>1544</v>
      </c>
    </row>
    <row r="92" spans="1:11" ht="15" x14ac:dyDescent="0.25">
      <c r="A92" s="176"/>
      <c r="B92" s="107"/>
      <c r="C92" s="185" t="s">
        <v>82</v>
      </c>
      <c r="D92" s="43">
        <v>1507</v>
      </c>
      <c r="E92" s="43">
        <v>0</v>
      </c>
      <c r="F92" s="43">
        <v>1507</v>
      </c>
      <c r="G92" s="44">
        <v>0</v>
      </c>
      <c r="H92" s="44">
        <v>0</v>
      </c>
      <c r="I92" s="44">
        <v>0</v>
      </c>
      <c r="J92" s="45">
        <v>1507</v>
      </c>
      <c r="K92" s="44">
        <f>J92</f>
        <v>1507</v>
      </c>
    </row>
    <row r="93" spans="1:11" ht="15" x14ac:dyDescent="0.25">
      <c r="A93" s="174"/>
      <c r="B93" s="107"/>
      <c r="C93" s="185" t="s">
        <v>83</v>
      </c>
      <c r="D93" s="43">
        <v>2</v>
      </c>
      <c r="E93" s="43">
        <v>0</v>
      </c>
      <c r="F93" s="43">
        <v>2</v>
      </c>
      <c r="G93" s="44">
        <v>0</v>
      </c>
      <c r="H93" s="44">
        <v>0</v>
      </c>
      <c r="I93" s="44">
        <v>0</v>
      </c>
      <c r="J93" s="45">
        <v>2</v>
      </c>
      <c r="K93" s="44">
        <f>J93</f>
        <v>2</v>
      </c>
    </row>
    <row r="94" spans="1:11" ht="15" x14ac:dyDescent="0.25">
      <c r="A94" s="176"/>
      <c r="B94" s="107"/>
      <c r="C94" s="185" t="s">
        <v>84</v>
      </c>
      <c r="D94" s="43">
        <v>35</v>
      </c>
      <c r="E94" s="43">
        <v>0</v>
      </c>
      <c r="F94" s="43">
        <v>35</v>
      </c>
      <c r="G94" s="44">
        <v>0</v>
      </c>
      <c r="H94" s="44">
        <v>0</v>
      </c>
      <c r="I94" s="44">
        <v>0</v>
      </c>
      <c r="J94" s="45">
        <v>35</v>
      </c>
      <c r="K94" s="44">
        <f>J94</f>
        <v>35</v>
      </c>
    </row>
    <row r="95" spans="1:11" ht="15" x14ac:dyDescent="0.25">
      <c r="A95" s="174"/>
      <c r="B95" s="107"/>
      <c r="C95" s="121"/>
      <c r="D95" s="40"/>
      <c r="E95" s="40"/>
      <c r="F95" s="40"/>
      <c r="G95" s="41"/>
      <c r="H95" s="41"/>
      <c r="I95" s="41"/>
      <c r="J95" s="42"/>
      <c r="K95" s="41"/>
    </row>
    <row r="96" spans="1:11" ht="15" x14ac:dyDescent="0.25">
      <c r="A96" s="179"/>
      <c r="B96" s="159" t="s">
        <v>85</v>
      </c>
      <c r="C96" s="151" t="s">
        <v>86</v>
      </c>
      <c r="D96" s="200">
        <v>7646</v>
      </c>
      <c r="E96" s="200">
        <v>402</v>
      </c>
      <c r="F96" s="200">
        <v>8031</v>
      </c>
      <c r="G96" s="201">
        <v>556</v>
      </c>
      <c r="H96" s="201">
        <v>627</v>
      </c>
      <c r="I96" s="201">
        <v>2950</v>
      </c>
      <c r="J96" s="202">
        <v>9894</v>
      </c>
      <c r="K96" s="201">
        <f>K98+K110+K118</f>
        <v>9894</v>
      </c>
    </row>
    <row r="97" spans="1:13" ht="15" x14ac:dyDescent="0.25">
      <c r="A97" s="176"/>
      <c r="B97" s="107"/>
      <c r="C97" s="121"/>
      <c r="D97" s="40"/>
      <c r="E97" s="40"/>
      <c r="F97" s="40"/>
      <c r="G97" s="41"/>
      <c r="H97" s="41"/>
      <c r="I97" s="41"/>
      <c r="J97" s="42"/>
      <c r="K97" s="41"/>
    </row>
    <row r="98" spans="1:13" ht="15" x14ac:dyDescent="0.25">
      <c r="A98" s="176"/>
      <c r="B98" s="126" t="s">
        <v>87</v>
      </c>
      <c r="C98" s="129" t="s">
        <v>88</v>
      </c>
      <c r="D98" s="48">
        <f t="shared" ref="D98:I98" si="17">SUM(D99:D108)</f>
        <v>1901</v>
      </c>
      <c r="E98" s="48">
        <f t="shared" si="17"/>
        <v>380</v>
      </c>
      <c r="F98" s="48">
        <f t="shared" si="17"/>
        <v>2264</v>
      </c>
      <c r="G98" s="48">
        <f t="shared" si="17"/>
        <v>518</v>
      </c>
      <c r="H98" s="48">
        <f t="shared" si="17"/>
        <v>475</v>
      </c>
      <c r="I98" s="48">
        <f t="shared" si="17"/>
        <v>2950</v>
      </c>
      <c r="J98" s="48">
        <f>SUM(J99:J108)</f>
        <v>6207</v>
      </c>
      <c r="K98" s="47">
        <f>SUM(K99:K108)</f>
        <v>3937</v>
      </c>
      <c r="M98" s="162"/>
    </row>
    <row r="99" spans="1:13" ht="15" x14ac:dyDescent="0.25">
      <c r="A99" s="174"/>
      <c r="B99" s="107"/>
      <c r="C99" s="117" t="s">
        <v>89</v>
      </c>
      <c r="D99" s="43">
        <v>0</v>
      </c>
      <c r="E99" s="43">
        <v>0</v>
      </c>
      <c r="F99" s="43">
        <v>0</v>
      </c>
      <c r="G99" s="44">
        <v>0</v>
      </c>
      <c r="H99" s="44">
        <v>3</v>
      </c>
      <c r="I99" s="44">
        <v>2659</v>
      </c>
      <c r="J99" s="45">
        <f>SUM(F99:I99)</f>
        <v>2662</v>
      </c>
      <c r="K99" s="44">
        <v>392</v>
      </c>
    </row>
    <row r="100" spans="1:13" ht="15" x14ac:dyDescent="0.25">
      <c r="A100" s="176"/>
      <c r="B100" s="107"/>
      <c r="C100" s="121" t="s">
        <v>90</v>
      </c>
      <c r="D100" s="43">
        <v>713</v>
      </c>
      <c r="E100" s="43">
        <v>126</v>
      </c>
      <c r="F100" s="43">
        <v>839</v>
      </c>
      <c r="G100" s="44">
        <v>0</v>
      </c>
      <c r="H100" s="44">
        <v>2</v>
      </c>
      <c r="I100" s="44">
        <v>26</v>
      </c>
      <c r="J100" s="45">
        <f t="shared" ref="J100:J108" si="18">SUM(F100:I100)</f>
        <v>867</v>
      </c>
      <c r="K100" s="44">
        <v>867</v>
      </c>
    </row>
    <row r="101" spans="1:13" ht="15" x14ac:dyDescent="0.25">
      <c r="A101" s="176"/>
      <c r="B101" s="107"/>
      <c r="C101" s="117" t="s">
        <v>91</v>
      </c>
      <c r="D101" s="43">
        <v>98</v>
      </c>
      <c r="E101" s="43">
        <v>0</v>
      </c>
      <c r="F101" s="43">
        <v>98</v>
      </c>
      <c r="G101" s="44">
        <v>0</v>
      </c>
      <c r="H101" s="44">
        <v>0</v>
      </c>
      <c r="I101" s="44">
        <v>0</v>
      </c>
      <c r="J101" s="45">
        <f t="shared" si="18"/>
        <v>98</v>
      </c>
      <c r="K101" s="44">
        <v>98</v>
      </c>
    </row>
    <row r="102" spans="1:13" ht="15" x14ac:dyDescent="0.25">
      <c r="A102" s="176"/>
      <c r="B102" s="107"/>
      <c r="C102" s="117" t="s">
        <v>367</v>
      </c>
      <c r="D102" s="43">
        <v>45</v>
      </c>
      <c r="E102" s="43">
        <v>0</v>
      </c>
      <c r="F102" s="43">
        <v>45</v>
      </c>
      <c r="G102" s="44">
        <v>0</v>
      </c>
      <c r="H102" s="44">
        <v>0</v>
      </c>
      <c r="I102" s="44">
        <v>0</v>
      </c>
      <c r="J102" s="45">
        <f t="shared" si="18"/>
        <v>45</v>
      </c>
      <c r="K102" s="44">
        <v>45</v>
      </c>
    </row>
    <row r="103" spans="1:13" ht="15" x14ac:dyDescent="0.25">
      <c r="A103" s="174"/>
      <c r="B103" s="107"/>
      <c r="C103" s="117" t="s">
        <v>92</v>
      </c>
      <c r="D103" s="43">
        <v>86</v>
      </c>
      <c r="E103" s="43">
        <v>246</v>
      </c>
      <c r="F103" s="43">
        <v>315</v>
      </c>
      <c r="G103" s="44">
        <v>43</v>
      </c>
      <c r="H103" s="44">
        <v>8</v>
      </c>
      <c r="I103" s="44">
        <v>0</v>
      </c>
      <c r="J103" s="45">
        <f t="shared" si="18"/>
        <v>366</v>
      </c>
      <c r="K103" s="44">
        <v>366</v>
      </c>
    </row>
    <row r="104" spans="1:13" ht="15" x14ac:dyDescent="0.25">
      <c r="A104" s="176"/>
      <c r="B104" s="107"/>
      <c r="C104" s="121" t="s">
        <v>93</v>
      </c>
      <c r="D104" s="43">
        <v>152</v>
      </c>
      <c r="E104" s="43">
        <v>0</v>
      </c>
      <c r="F104" s="43">
        <v>152</v>
      </c>
      <c r="G104" s="44">
        <v>0</v>
      </c>
      <c r="H104" s="44">
        <v>0</v>
      </c>
      <c r="I104" s="44">
        <v>0</v>
      </c>
      <c r="J104" s="45">
        <f t="shared" si="18"/>
        <v>152</v>
      </c>
      <c r="K104" s="44">
        <v>152</v>
      </c>
    </row>
    <row r="105" spans="1:13" ht="15" x14ac:dyDescent="0.25">
      <c r="A105" s="176"/>
      <c r="B105" s="107"/>
      <c r="C105" s="117" t="s">
        <v>94</v>
      </c>
      <c r="D105" s="43">
        <v>112</v>
      </c>
      <c r="E105" s="43">
        <v>3</v>
      </c>
      <c r="F105" s="43">
        <v>115</v>
      </c>
      <c r="G105" s="44">
        <v>136</v>
      </c>
      <c r="H105" s="44">
        <v>197</v>
      </c>
      <c r="I105" s="44">
        <v>59</v>
      </c>
      <c r="J105" s="45">
        <f t="shared" si="18"/>
        <v>507</v>
      </c>
      <c r="K105" s="44">
        <v>507</v>
      </c>
    </row>
    <row r="106" spans="1:13" ht="15" x14ac:dyDescent="0.25">
      <c r="A106" s="176"/>
      <c r="B106" s="107"/>
      <c r="C106" s="117" t="s">
        <v>95</v>
      </c>
      <c r="D106" s="43">
        <v>396</v>
      </c>
      <c r="E106" s="43">
        <v>5</v>
      </c>
      <c r="F106" s="43">
        <v>401</v>
      </c>
      <c r="G106" s="44">
        <v>88</v>
      </c>
      <c r="H106" s="44">
        <v>154</v>
      </c>
      <c r="I106" s="44">
        <v>136</v>
      </c>
      <c r="J106" s="45">
        <f t="shared" si="18"/>
        <v>779</v>
      </c>
      <c r="K106" s="44">
        <v>779</v>
      </c>
    </row>
    <row r="107" spans="1:13" ht="15" x14ac:dyDescent="0.25">
      <c r="A107" s="176"/>
      <c r="B107" s="107"/>
      <c r="C107" s="117" t="s">
        <v>96</v>
      </c>
      <c r="D107" s="43">
        <v>299</v>
      </c>
      <c r="E107" s="43">
        <v>0</v>
      </c>
      <c r="F107" s="43">
        <v>299</v>
      </c>
      <c r="G107" s="44">
        <v>102</v>
      </c>
      <c r="H107" s="44">
        <v>107</v>
      </c>
      <c r="I107" s="44">
        <v>70</v>
      </c>
      <c r="J107" s="45">
        <f t="shared" si="18"/>
        <v>578</v>
      </c>
      <c r="K107" s="44">
        <v>578</v>
      </c>
    </row>
    <row r="108" spans="1:13" ht="15" x14ac:dyDescent="0.25">
      <c r="A108" s="176"/>
      <c r="B108" s="107"/>
      <c r="C108" s="117" t="s">
        <v>97</v>
      </c>
      <c r="D108" s="43">
        <v>0</v>
      </c>
      <c r="E108" s="43">
        <v>0</v>
      </c>
      <c r="F108" s="43">
        <v>0</v>
      </c>
      <c r="G108" s="44">
        <v>149</v>
      </c>
      <c r="H108" s="44">
        <v>4</v>
      </c>
      <c r="I108" s="44">
        <v>0</v>
      </c>
      <c r="J108" s="45">
        <f t="shared" si="18"/>
        <v>153</v>
      </c>
      <c r="K108" s="44">
        <v>153</v>
      </c>
    </row>
    <row r="109" spans="1:13" ht="15" x14ac:dyDescent="0.25">
      <c r="A109" s="168"/>
      <c r="B109" s="107"/>
      <c r="C109" s="117"/>
      <c r="D109" s="40"/>
      <c r="E109" s="40"/>
      <c r="F109" s="40"/>
      <c r="G109" s="41"/>
      <c r="H109" s="41"/>
      <c r="I109" s="41"/>
      <c r="J109" s="42"/>
      <c r="K109" s="41"/>
    </row>
    <row r="110" spans="1:13" ht="15" x14ac:dyDescent="0.25">
      <c r="B110" s="126" t="s">
        <v>103</v>
      </c>
      <c r="C110" s="129" t="s">
        <v>104</v>
      </c>
      <c r="D110" s="48">
        <f t="shared" ref="D110:I110" si="19">SUM(D111:D116)</f>
        <v>5448</v>
      </c>
      <c r="E110" s="48">
        <f t="shared" si="19"/>
        <v>22</v>
      </c>
      <c r="F110" s="48">
        <f t="shared" si="19"/>
        <v>5470</v>
      </c>
      <c r="G110" s="48">
        <f t="shared" si="19"/>
        <v>32</v>
      </c>
      <c r="H110" s="48">
        <f t="shared" si="19"/>
        <v>113</v>
      </c>
      <c r="I110" s="48">
        <f t="shared" si="19"/>
        <v>0</v>
      </c>
      <c r="J110" s="48">
        <f>SUM(J111:J116)</f>
        <v>5615</v>
      </c>
      <c r="K110" s="47">
        <f>J110</f>
        <v>5615</v>
      </c>
    </row>
    <row r="111" spans="1:13" ht="15" x14ac:dyDescent="0.25">
      <c r="A111" s="168"/>
      <c r="B111" s="107"/>
      <c r="C111" s="117" t="s">
        <v>105</v>
      </c>
      <c r="D111" s="43">
        <v>3119</v>
      </c>
      <c r="E111" s="43">
        <v>0</v>
      </c>
      <c r="F111" s="43">
        <v>3119</v>
      </c>
      <c r="G111" s="44">
        <v>0</v>
      </c>
      <c r="H111" s="44">
        <v>0</v>
      </c>
      <c r="I111" s="44">
        <v>0</v>
      </c>
      <c r="J111" s="45">
        <v>3119</v>
      </c>
      <c r="K111" s="44">
        <f>J111</f>
        <v>3119</v>
      </c>
    </row>
    <row r="112" spans="1:13" ht="15" x14ac:dyDescent="0.25">
      <c r="B112" s="107"/>
      <c r="C112" s="117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20">J112</f>
        <v>0</v>
      </c>
    </row>
    <row r="113" spans="1:11" ht="15" x14ac:dyDescent="0.25">
      <c r="A113" s="168"/>
      <c r="B113" s="107"/>
      <c r="C113" s="117" t="s">
        <v>107</v>
      </c>
      <c r="D113" s="43">
        <v>45</v>
      </c>
      <c r="E113" s="43">
        <v>19</v>
      </c>
      <c r="F113" s="43">
        <v>64</v>
      </c>
      <c r="G113" s="44">
        <v>5</v>
      </c>
      <c r="H113" s="44">
        <v>110</v>
      </c>
      <c r="I113" s="44">
        <v>0</v>
      </c>
      <c r="J113" s="45">
        <v>179</v>
      </c>
      <c r="K113" s="44">
        <f t="shared" si="20"/>
        <v>179</v>
      </c>
    </row>
    <row r="114" spans="1:11" ht="15" x14ac:dyDescent="0.25">
      <c r="A114" s="168"/>
      <c r="B114" s="107"/>
      <c r="C114" s="117" t="s">
        <v>108</v>
      </c>
      <c r="D114" s="43">
        <v>2283</v>
      </c>
      <c r="E114" s="43">
        <v>0</v>
      </c>
      <c r="F114" s="43">
        <v>2283</v>
      </c>
      <c r="G114" s="44">
        <v>0</v>
      </c>
      <c r="H114" s="44">
        <v>0</v>
      </c>
      <c r="I114" s="44">
        <v>0</v>
      </c>
      <c r="J114" s="45">
        <v>2283</v>
      </c>
      <c r="K114" s="44">
        <f t="shared" si="20"/>
        <v>2283</v>
      </c>
    </row>
    <row r="115" spans="1:11" ht="15" x14ac:dyDescent="0.25">
      <c r="A115" s="171"/>
      <c r="B115" s="107"/>
      <c r="C115" s="117" t="s">
        <v>109</v>
      </c>
      <c r="D115" s="43">
        <v>1</v>
      </c>
      <c r="E115" s="43">
        <v>0</v>
      </c>
      <c r="F115" s="43">
        <v>1</v>
      </c>
      <c r="G115" s="44">
        <v>0</v>
      </c>
      <c r="H115" s="44">
        <v>0</v>
      </c>
      <c r="I115" s="44">
        <v>0</v>
      </c>
      <c r="J115" s="45">
        <v>1</v>
      </c>
      <c r="K115" s="44">
        <f t="shared" si="20"/>
        <v>1</v>
      </c>
    </row>
    <row r="116" spans="1:11" ht="15" x14ac:dyDescent="0.25">
      <c r="A116" s="168"/>
      <c r="B116" s="107"/>
      <c r="C116" s="121" t="s">
        <v>110</v>
      </c>
      <c r="D116" s="43">
        <v>0</v>
      </c>
      <c r="E116" s="43">
        <v>3</v>
      </c>
      <c r="F116" s="43">
        <v>3</v>
      </c>
      <c r="G116" s="44">
        <v>27</v>
      </c>
      <c r="H116" s="44">
        <v>3</v>
      </c>
      <c r="I116" s="44">
        <v>0</v>
      </c>
      <c r="J116" s="45">
        <v>33</v>
      </c>
      <c r="K116" s="44">
        <f t="shared" si="20"/>
        <v>33</v>
      </c>
    </row>
    <row r="117" spans="1:11" ht="15" x14ac:dyDescent="0.25">
      <c r="A117" s="168"/>
      <c r="B117" s="107"/>
      <c r="C117" s="121"/>
      <c r="D117" s="40"/>
      <c r="E117" s="40"/>
      <c r="F117" s="40"/>
      <c r="G117" s="41"/>
      <c r="H117" s="41"/>
      <c r="I117" s="41"/>
      <c r="J117" s="42"/>
      <c r="K117" s="41"/>
    </row>
    <row r="118" spans="1:11" ht="15" x14ac:dyDescent="0.25">
      <c r="A118" s="179"/>
      <c r="B118" s="126" t="s">
        <v>111</v>
      </c>
      <c r="C118" s="138" t="s">
        <v>112</v>
      </c>
      <c r="D118" s="46">
        <v>297</v>
      </c>
      <c r="E118" s="46">
        <v>0</v>
      </c>
      <c r="F118" s="46">
        <v>297</v>
      </c>
      <c r="G118" s="47">
        <v>6</v>
      </c>
      <c r="H118" s="47">
        <v>39</v>
      </c>
      <c r="I118" s="47">
        <v>0</v>
      </c>
      <c r="J118" s="48">
        <v>342</v>
      </c>
      <c r="K118" s="47">
        <f>J118</f>
        <v>342</v>
      </c>
    </row>
    <row r="119" spans="1:11" ht="15" x14ac:dyDescent="0.25">
      <c r="A119" s="179"/>
      <c r="B119" s="107"/>
      <c r="C119" s="139"/>
      <c r="D119" s="40"/>
      <c r="E119" s="40"/>
      <c r="F119" s="40"/>
      <c r="G119" s="41"/>
      <c r="H119" s="41"/>
      <c r="I119" s="41"/>
      <c r="J119" s="42"/>
      <c r="K119" s="41"/>
    </row>
    <row r="120" spans="1:11" ht="15" x14ac:dyDescent="0.25">
      <c r="A120" s="179"/>
      <c r="B120" s="159" t="s">
        <v>113</v>
      </c>
      <c r="C120" s="151" t="s">
        <v>114</v>
      </c>
      <c r="D120" s="200">
        <v>61287</v>
      </c>
      <c r="E120" s="200">
        <v>227</v>
      </c>
      <c r="F120" s="200">
        <v>61514</v>
      </c>
      <c r="G120" s="201">
        <v>28183</v>
      </c>
      <c r="H120" s="201">
        <v>7550</v>
      </c>
      <c r="I120" s="201">
        <v>0</v>
      </c>
      <c r="J120" s="201">
        <v>97247</v>
      </c>
      <c r="K120" s="201">
        <f>J120</f>
        <v>97247</v>
      </c>
    </row>
    <row r="121" spans="1:11" ht="15" x14ac:dyDescent="0.25">
      <c r="A121" s="174"/>
      <c r="B121" s="107"/>
      <c r="C121" s="117"/>
      <c r="D121" s="40"/>
      <c r="E121" s="40"/>
      <c r="F121" s="40"/>
      <c r="G121" s="41"/>
      <c r="H121" s="41"/>
      <c r="I121" s="41"/>
      <c r="J121" s="42"/>
      <c r="K121" s="41"/>
    </row>
    <row r="122" spans="1:11" ht="15" x14ac:dyDescent="0.25">
      <c r="A122" s="176"/>
      <c r="B122" s="126" t="s">
        <v>115</v>
      </c>
      <c r="C122" s="127" t="s">
        <v>116</v>
      </c>
      <c r="D122" s="48">
        <f t="shared" ref="D122:I122" si="21">SUM(D123:D126)</f>
        <v>61286</v>
      </c>
      <c r="E122" s="48">
        <f t="shared" si="21"/>
        <v>0</v>
      </c>
      <c r="F122" s="48">
        <f t="shared" si="21"/>
        <v>61286</v>
      </c>
      <c r="G122" s="48">
        <f t="shared" si="21"/>
        <v>28057</v>
      </c>
      <c r="H122" s="48">
        <f t="shared" si="21"/>
        <v>5184</v>
      </c>
      <c r="I122" s="48">
        <f t="shared" si="21"/>
        <v>0</v>
      </c>
      <c r="J122" s="48">
        <f>SUM(J123:J126)</f>
        <v>94527</v>
      </c>
      <c r="K122" s="47">
        <f>J122</f>
        <v>94527</v>
      </c>
    </row>
    <row r="123" spans="1:11" ht="15" x14ac:dyDescent="0.25">
      <c r="A123" s="176"/>
      <c r="B123" s="107"/>
      <c r="C123" s="117" t="s">
        <v>117</v>
      </c>
      <c r="D123" s="43">
        <v>42316</v>
      </c>
      <c r="E123" s="43">
        <v>0</v>
      </c>
      <c r="F123" s="43">
        <v>42316</v>
      </c>
      <c r="G123" s="44">
        <v>27881</v>
      </c>
      <c r="H123" s="44">
        <v>4066</v>
      </c>
      <c r="I123" s="44">
        <v>0</v>
      </c>
      <c r="J123" s="45">
        <v>74263</v>
      </c>
      <c r="K123" s="44">
        <f>J123</f>
        <v>74263</v>
      </c>
    </row>
    <row r="124" spans="1:11" ht="15" x14ac:dyDescent="0.25">
      <c r="A124" s="176"/>
      <c r="B124" s="107"/>
      <c r="C124" s="117" t="s">
        <v>118</v>
      </c>
      <c r="D124" s="43">
        <v>16413</v>
      </c>
      <c r="E124" s="43">
        <v>0</v>
      </c>
      <c r="F124" s="43">
        <v>16413</v>
      </c>
      <c r="G124" s="44">
        <v>167</v>
      </c>
      <c r="H124" s="44">
        <v>987</v>
      </c>
      <c r="I124" s="44">
        <v>0</v>
      </c>
      <c r="J124" s="45">
        <v>17567</v>
      </c>
      <c r="K124" s="44">
        <f t="shared" ref="K124:K126" si="22">J124</f>
        <v>17567</v>
      </c>
    </row>
    <row r="125" spans="1:11" ht="15" x14ac:dyDescent="0.25">
      <c r="A125" s="176"/>
      <c r="B125" s="107"/>
      <c r="C125" s="117" t="s">
        <v>119</v>
      </c>
      <c r="D125" s="43">
        <v>2557</v>
      </c>
      <c r="E125" s="43">
        <v>0</v>
      </c>
      <c r="F125" s="43">
        <v>2557</v>
      </c>
      <c r="G125" s="44">
        <v>9</v>
      </c>
      <c r="H125" s="44">
        <v>131</v>
      </c>
      <c r="I125" s="44">
        <v>0</v>
      </c>
      <c r="J125" s="45">
        <v>2697</v>
      </c>
      <c r="K125" s="44">
        <f t="shared" si="22"/>
        <v>2697</v>
      </c>
    </row>
    <row r="126" spans="1:11" ht="15" x14ac:dyDescent="0.25">
      <c r="A126" s="178"/>
      <c r="B126" s="107"/>
      <c r="C126" s="117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2"/>
        <v>0</v>
      </c>
    </row>
    <row r="127" spans="1:11" ht="15" x14ac:dyDescent="0.25">
      <c r="A127" s="179"/>
      <c r="B127" s="107"/>
      <c r="C127" s="117"/>
      <c r="D127" s="40"/>
      <c r="E127" s="40"/>
      <c r="F127" s="40"/>
      <c r="G127" s="41"/>
      <c r="H127" s="41"/>
      <c r="I127" s="41"/>
      <c r="J127" s="42"/>
      <c r="K127" s="41"/>
    </row>
    <row r="128" spans="1:11" ht="15" x14ac:dyDescent="0.25">
      <c r="B128" s="126" t="s">
        <v>120</v>
      </c>
      <c r="C128" s="127" t="s">
        <v>121</v>
      </c>
      <c r="D128" s="48">
        <f t="shared" ref="D128:I128" si="23">SUM(D129:D132)</f>
        <v>1</v>
      </c>
      <c r="E128" s="48">
        <f t="shared" si="23"/>
        <v>227</v>
      </c>
      <c r="F128" s="48">
        <f t="shared" si="23"/>
        <v>228</v>
      </c>
      <c r="G128" s="48">
        <f t="shared" si="23"/>
        <v>126</v>
      </c>
      <c r="H128" s="48">
        <f t="shared" si="23"/>
        <v>2366</v>
      </c>
      <c r="I128" s="48">
        <f t="shared" si="23"/>
        <v>0</v>
      </c>
      <c r="J128" s="48">
        <f>SUM(J129:J132)</f>
        <v>2720</v>
      </c>
      <c r="K128" s="47">
        <f>J128</f>
        <v>2720</v>
      </c>
    </row>
    <row r="129" spans="1:11" ht="15" x14ac:dyDescent="0.25">
      <c r="B129" s="107"/>
      <c r="C129" s="117" t="s">
        <v>122</v>
      </c>
      <c r="D129" s="43">
        <v>1</v>
      </c>
      <c r="E129" s="43">
        <v>0</v>
      </c>
      <c r="F129" s="43">
        <v>1</v>
      </c>
      <c r="G129" s="44">
        <v>100</v>
      </c>
      <c r="H129" s="44">
        <v>3</v>
      </c>
      <c r="I129" s="44">
        <v>0</v>
      </c>
      <c r="J129" s="45">
        <v>104</v>
      </c>
      <c r="K129" s="44">
        <f>J129</f>
        <v>104</v>
      </c>
    </row>
    <row r="130" spans="1:11" ht="15" x14ac:dyDescent="0.25">
      <c r="A130" s="168"/>
      <c r="B130" s="107"/>
      <c r="C130" s="117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1770</v>
      </c>
      <c r="I130" s="44">
        <v>0</v>
      </c>
      <c r="J130" s="45">
        <v>1770</v>
      </c>
      <c r="K130" s="44">
        <f t="shared" ref="K130:K132" si="24">J130</f>
        <v>1770</v>
      </c>
    </row>
    <row r="131" spans="1:11" ht="15" x14ac:dyDescent="0.25">
      <c r="B131" s="107"/>
      <c r="C131" s="108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584</v>
      </c>
      <c r="I131" s="44">
        <v>0</v>
      </c>
      <c r="J131" s="45">
        <v>584</v>
      </c>
      <c r="K131" s="44">
        <f t="shared" si="24"/>
        <v>584</v>
      </c>
    </row>
    <row r="132" spans="1:11" ht="15" x14ac:dyDescent="0.25">
      <c r="A132" s="168"/>
      <c r="B132" s="107"/>
      <c r="C132" s="121" t="s">
        <v>80</v>
      </c>
      <c r="D132" s="43">
        <v>0</v>
      </c>
      <c r="E132" s="43">
        <v>227</v>
      </c>
      <c r="F132" s="43">
        <v>227</v>
      </c>
      <c r="G132" s="44">
        <v>26</v>
      </c>
      <c r="H132" s="44">
        <v>9</v>
      </c>
      <c r="I132" s="44">
        <v>0</v>
      </c>
      <c r="J132" s="45">
        <v>262</v>
      </c>
      <c r="K132" s="44">
        <f t="shared" si="24"/>
        <v>262</v>
      </c>
    </row>
    <row r="133" spans="1:11" ht="15" x14ac:dyDescent="0.25">
      <c r="B133" s="107"/>
      <c r="C133" s="121"/>
      <c r="D133" s="40"/>
      <c r="E133" s="40"/>
      <c r="F133" s="40"/>
      <c r="G133" s="41"/>
      <c r="H133" s="41"/>
      <c r="I133" s="41"/>
      <c r="J133" s="42"/>
      <c r="K133" s="41"/>
    </row>
    <row r="134" spans="1:11" ht="15" x14ac:dyDescent="0.25">
      <c r="A134" s="179"/>
      <c r="B134" s="159" t="s">
        <v>125</v>
      </c>
      <c r="C134" s="151" t="s">
        <v>126</v>
      </c>
      <c r="D134" s="200">
        <v>8847</v>
      </c>
      <c r="E134" s="200">
        <v>2355</v>
      </c>
      <c r="F134" s="200">
        <v>11202</v>
      </c>
      <c r="G134" s="201">
        <v>481</v>
      </c>
      <c r="H134" s="201">
        <v>348</v>
      </c>
      <c r="I134" s="201">
        <v>124944</v>
      </c>
      <c r="J134" s="202">
        <v>136975</v>
      </c>
      <c r="K134" s="201">
        <f>J134</f>
        <v>136975</v>
      </c>
    </row>
    <row r="135" spans="1:11" ht="15" x14ac:dyDescent="0.25">
      <c r="B135" s="107"/>
      <c r="C135" s="152"/>
      <c r="D135" s="40"/>
      <c r="E135" s="40"/>
      <c r="F135" s="40"/>
      <c r="G135" s="41"/>
      <c r="H135" s="41"/>
      <c r="I135" s="41"/>
      <c r="J135" s="42"/>
      <c r="K135" s="41"/>
    </row>
    <row r="136" spans="1:11" ht="15" x14ac:dyDescent="0.25">
      <c r="A136" s="168"/>
      <c r="B136" s="126" t="s">
        <v>306</v>
      </c>
      <c r="C136" s="138" t="s">
        <v>127</v>
      </c>
      <c r="D136" s="46">
        <v>0</v>
      </c>
      <c r="E136" s="46">
        <v>1813</v>
      </c>
      <c r="F136" s="46">
        <v>1813</v>
      </c>
      <c r="G136" s="47">
        <v>0</v>
      </c>
      <c r="H136" s="47">
        <v>0</v>
      </c>
      <c r="I136" s="47">
        <v>87853</v>
      </c>
      <c r="J136" s="48">
        <v>89666</v>
      </c>
      <c r="K136" s="47">
        <f>J136</f>
        <v>89666</v>
      </c>
    </row>
    <row r="137" spans="1:11" ht="15" x14ac:dyDescent="0.25">
      <c r="A137" s="168"/>
      <c r="B137" s="186"/>
      <c r="C137" s="187"/>
      <c r="D137" s="188"/>
      <c r="E137" s="188"/>
      <c r="F137" s="188"/>
      <c r="G137" s="189"/>
      <c r="H137" s="189"/>
      <c r="I137" s="189"/>
      <c r="J137" s="190"/>
      <c r="K137" s="189"/>
    </row>
    <row r="138" spans="1:11" ht="15" x14ac:dyDescent="0.25">
      <c r="A138" s="168"/>
      <c r="B138" s="126" t="s">
        <v>305</v>
      </c>
      <c r="C138" s="138" t="s">
        <v>128</v>
      </c>
      <c r="D138" s="48">
        <f t="shared" ref="D138:I138" si="25">SUM(D139:D142)</f>
        <v>1212</v>
      </c>
      <c r="E138" s="48">
        <f t="shared" si="25"/>
        <v>492</v>
      </c>
      <c r="F138" s="48">
        <f t="shared" si="25"/>
        <v>1704</v>
      </c>
      <c r="G138" s="48">
        <f t="shared" si="25"/>
        <v>0</v>
      </c>
      <c r="H138" s="48">
        <f t="shared" si="25"/>
        <v>0</v>
      </c>
      <c r="I138" s="48">
        <f t="shared" si="25"/>
        <v>37020</v>
      </c>
      <c r="J138" s="48">
        <f>SUM(J139:J142)</f>
        <v>38724</v>
      </c>
      <c r="K138" s="47">
        <f>J138</f>
        <v>38724</v>
      </c>
    </row>
    <row r="139" spans="1:11" ht="14.25" x14ac:dyDescent="0.2">
      <c r="A139" s="179"/>
      <c r="B139" s="191"/>
      <c r="C139" s="140" t="s">
        <v>297</v>
      </c>
      <c r="D139" s="43">
        <v>1212</v>
      </c>
      <c r="E139" s="43">
        <v>492</v>
      </c>
      <c r="F139" s="43">
        <v>1704</v>
      </c>
      <c r="G139" s="44">
        <v>0</v>
      </c>
      <c r="H139" s="44">
        <v>0</v>
      </c>
      <c r="I139" s="44">
        <v>17719</v>
      </c>
      <c r="J139" s="45">
        <v>19423</v>
      </c>
      <c r="K139" s="44">
        <f>J139</f>
        <v>19423</v>
      </c>
    </row>
    <row r="140" spans="1:11" ht="14.25" x14ac:dyDescent="0.2">
      <c r="A140" s="178"/>
      <c r="B140" s="191"/>
      <c r="C140" s="140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10119</v>
      </c>
      <c r="J140" s="45">
        <v>10119</v>
      </c>
      <c r="K140" s="44">
        <f t="shared" ref="K140:K141" si="26">J140</f>
        <v>10119</v>
      </c>
    </row>
    <row r="141" spans="1:11" ht="14.25" x14ac:dyDescent="0.2">
      <c r="A141" s="176"/>
      <c r="B141" s="191"/>
      <c r="C141" s="140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8027</v>
      </c>
      <c r="J141" s="45">
        <v>8027</v>
      </c>
      <c r="K141" s="44">
        <f t="shared" si="26"/>
        <v>8027</v>
      </c>
    </row>
    <row r="142" spans="1:11" ht="14.25" x14ac:dyDescent="0.2">
      <c r="A142" s="176"/>
      <c r="B142" s="191"/>
      <c r="C142" s="140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1155</v>
      </c>
      <c r="J142" s="45">
        <v>1155</v>
      </c>
      <c r="K142" s="44">
        <f t="shared" ref="K142" si="27">J142</f>
        <v>1155</v>
      </c>
    </row>
    <row r="143" spans="1:11" ht="15" x14ac:dyDescent="0.25">
      <c r="A143" s="176"/>
      <c r="B143" s="107"/>
      <c r="C143" s="117"/>
      <c r="D143" s="40"/>
      <c r="E143" s="40"/>
      <c r="F143" s="40"/>
      <c r="G143" s="41"/>
      <c r="H143" s="155"/>
      <c r="I143" s="41"/>
      <c r="J143" s="42"/>
      <c r="K143" s="41"/>
    </row>
    <row r="144" spans="1:11" ht="15" x14ac:dyDescent="0.25">
      <c r="A144" s="176"/>
      <c r="B144" s="126" t="s">
        <v>129</v>
      </c>
      <c r="C144" s="129" t="s">
        <v>130</v>
      </c>
      <c r="D144" s="46">
        <v>7635</v>
      </c>
      <c r="E144" s="46">
        <v>50</v>
      </c>
      <c r="F144" s="46">
        <v>7685</v>
      </c>
      <c r="G144" s="47">
        <v>481</v>
      </c>
      <c r="H144" s="47">
        <v>348</v>
      </c>
      <c r="I144" s="47">
        <v>71</v>
      </c>
      <c r="J144" s="48">
        <v>8585</v>
      </c>
      <c r="K144" s="47">
        <f>J144</f>
        <v>8585</v>
      </c>
    </row>
    <row r="145" spans="1:11" ht="15" x14ac:dyDescent="0.25">
      <c r="A145" s="176"/>
      <c r="B145" s="107"/>
      <c r="C145" s="152"/>
      <c r="D145" s="40"/>
      <c r="E145" s="40"/>
      <c r="F145" s="40"/>
      <c r="G145" s="41"/>
      <c r="H145" s="41"/>
      <c r="I145" s="41"/>
      <c r="J145" s="42"/>
      <c r="K145" s="41"/>
    </row>
    <row r="146" spans="1:11" ht="15" x14ac:dyDescent="0.25">
      <c r="A146" s="179"/>
      <c r="B146" s="159" t="s">
        <v>131</v>
      </c>
      <c r="C146" s="151" t="s">
        <v>132</v>
      </c>
      <c r="D146" s="200">
        <v>9698</v>
      </c>
      <c r="E146" s="200">
        <v>7938</v>
      </c>
      <c r="F146" s="200">
        <v>10687</v>
      </c>
      <c r="G146" s="201">
        <v>84219</v>
      </c>
      <c r="H146" s="201">
        <v>21678</v>
      </c>
      <c r="I146" s="201">
        <v>26730</v>
      </c>
      <c r="J146" s="202">
        <v>8338</v>
      </c>
      <c r="K146" s="201">
        <f>J146-J152</f>
        <v>-126638</v>
      </c>
    </row>
    <row r="147" spans="1:11" ht="15" x14ac:dyDescent="0.25">
      <c r="B147" s="107"/>
      <c r="C147" s="121"/>
      <c r="D147" s="40"/>
      <c r="E147" s="40"/>
      <c r="F147" s="40"/>
      <c r="G147" s="41"/>
      <c r="H147" s="41"/>
      <c r="I147" s="41"/>
      <c r="J147" s="42"/>
      <c r="K147" s="41"/>
    </row>
    <row r="148" spans="1:11" ht="15" x14ac:dyDescent="0.25">
      <c r="B148" s="126" t="s">
        <v>394</v>
      </c>
      <c r="C148" s="127" t="s">
        <v>395</v>
      </c>
      <c r="D148" s="46">
        <v>0</v>
      </c>
      <c r="E148" s="46">
        <v>0</v>
      </c>
      <c r="F148" s="46">
        <v>0</v>
      </c>
      <c r="G148" s="47">
        <v>0</v>
      </c>
      <c r="H148" s="47">
        <v>0</v>
      </c>
      <c r="I148" s="47">
        <v>0</v>
      </c>
      <c r="J148" s="48">
        <v>0</v>
      </c>
      <c r="K148" s="47">
        <f>J148</f>
        <v>0</v>
      </c>
    </row>
    <row r="149" spans="1:11" ht="15" x14ac:dyDescent="0.25">
      <c r="B149" s="107"/>
      <c r="C149" s="121"/>
      <c r="D149" s="40"/>
      <c r="E149" s="40"/>
      <c r="F149" s="40"/>
      <c r="G149" s="41"/>
      <c r="H149" s="41"/>
      <c r="I149" s="41"/>
      <c r="J149" s="42"/>
      <c r="K149" s="41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17</v>
      </c>
      <c r="F150" s="46">
        <v>26</v>
      </c>
      <c r="G150" s="47">
        <v>44</v>
      </c>
      <c r="H150" s="47">
        <v>125</v>
      </c>
      <c r="I150" s="47">
        <v>1</v>
      </c>
      <c r="J150" s="48">
        <v>196</v>
      </c>
      <c r="K150" s="47">
        <f>+J150</f>
        <v>196</v>
      </c>
    </row>
    <row r="151" spans="1:11" ht="15" x14ac:dyDescent="0.25">
      <c r="A151" s="168"/>
      <c r="B151" s="107"/>
      <c r="C151" s="139"/>
      <c r="D151" s="40"/>
      <c r="E151" s="40"/>
      <c r="F151" s="40"/>
      <c r="G151" s="41"/>
      <c r="H151" s="41"/>
      <c r="I151" s="41"/>
      <c r="J151" s="42"/>
      <c r="K151" s="41"/>
    </row>
    <row r="152" spans="1:11" ht="15" x14ac:dyDescent="0.25">
      <c r="B152" s="126" t="s">
        <v>133</v>
      </c>
      <c r="C152" s="129" t="s">
        <v>134</v>
      </c>
      <c r="D152" s="48">
        <f t="shared" ref="D152:I152" si="28">SUM(D153:D157)</f>
        <v>7680</v>
      </c>
      <c r="E152" s="48">
        <f t="shared" si="28"/>
        <v>7029</v>
      </c>
      <c r="F152" s="48">
        <f t="shared" si="28"/>
        <v>7760</v>
      </c>
      <c r="G152" s="48">
        <f t="shared" si="28"/>
        <v>81907</v>
      </c>
      <c r="H152" s="48">
        <f t="shared" si="28"/>
        <v>19826</v>
      </c>
      <c r="I152" s="48">
        <f t="shared" si="28"/>
        <v>25483</v>
      </c>
      <c r="J152" s="48">
        <f>SUM(J153:J157)</f>
        <v>134976</v>
      </c>
      <c r="K152" s="128">
        <f>SUM(K153:K157)</f>
        <v>0</v>
      </c>
    </row>
    <row r="153" spans="1:11" ht="15" x14ac:dyDescent="0.25">
      <c r="A153" s="168"/>
      <c r="B153" s="107"/>
      <c r="C153" s="117" t="s">
        <v>98</v>
      </c>
      <c r="D153" s="43">
        <v>0</v>
      </c>
      <c r="E153" s="43">
        <v>6720</v>
      </c>
      <c r="F153" s="43">
        <v>0</v>
      </c>
      <c r="G153" s="44">
        <v>67773</v>
      </c>
      <c r="H153" s="44">
        <v>13591</v>
      </c>
      <c r="I153" s="44">
        <v>25479</v>
      </c>
      <c r="J153" s="45">
        <v>106843</v>
      </c>
      <c r="K153" s="41"/>
    </row>
    <row r="154" spans="1:11" ht="15" x14ac:dyDescent="0.25">
      <c r="B154" s="107"/>
      <c r="C154" s="117" t="s">
        <v>99</v>
      </c>
      <c r="D154" s="43">
        <v>229</v>
      </c>
      <c r="E154" s="43">
        <v>0</v>
      </c>
      <c r="F154" s="43">
        <v>0</v>
      </c>
      <c r="G154" s="44">
        <v>172</v>
      </c>
      <c r="H154" s="44">
        <v>51</v>
      </c>
      <c r="I154" s="44">
        <v>4</v>
      </c>
      <c r="J154" s="45">
        <v>227</v>
      </c>
      <c r="K154" s="41"/>
    </row>
    <row r="155" spans="1:11" ht="15" x14ac:dyDescent="0.25">
      <c r="A155" s="168"/>
      <c r="B155" s="107"/>
      <c r="C155" s="117" t="s">
        <v>100</v>
      </c>
      <c r="D155" s="43">
        <v>5471</v>
      </c>
      <c r="E155" s="43">
        <v>46</v>
      </c>
      <c r="F155" s="43">
        <v>5517</v>
      </c>
      <c r="G155" s="44">
        <v>0</v>
      </c>
      <c r="H155" s="44">
        <v>5715</v>
      </c>
      <c r="I155" s="44">
        <v>0</v>
      </c>
      <c r="J155" s="45">
        <v>11232</v>
      </c>
      <c r="K155" s="41"/>
    </row>
    <row r="156" spans="1:11" ht="15" x14ac:dyDescent="0.25">
      <c r="A156" s="176"/>
      <c r="B156" s="107"/>
      <c r="C156" s="117" t="s">
        <v>101</v>
      </c>
      <c r="D156" s="43">
        <v>1925</v>
      </c>
      <c r="E156" s="43">
        <v>22</v>
      </c>
      <c r="F156" s="43">
        <v>1947</v>
      </c>
      <c r="G156" s="44">
        <v>8736</v>
      </c>
      <c r="H156" s="44">
        <v>0</v>
      </c>
      <c r="I156" s="44">
        <v>0</v>
      </c>
      <c r="J156" s="45">
        <v>10683</v>
      </c>
      <c r="K156" s="41"/>
    </row>
    <row r="157" spans="1:11" ht="15" x14ac:dyDescent="0.25">
      <c r="A157" s="176"/>
      <c r="B157" s="107"/>
      <c r="C157" s="121" t="s">
        <v>102</v>
      </c>
      <c r="D157" s="43">
        <v>55</v>
      </c>
      <c r="E157" s="43">
        <v>241</v>
      </c>
      <c r="F157" s="43">
        <v>296</v>
      </c>
      <c r="G157" s="44">
        <v>5226</v>
      </c>
      <c r="H157" s="44">
        <v>469</v>
      </c>
      <c r="I157" s="44">
        <v>0</v>
      </c>
      <c r="J157" s="45">
        <v>5991</v>
      </c>
      <c r="K157" s="41"/>
    </row>
    <row r="158" spans="1:11" ht="15" x14ac:dyDescent="0.25">
      <c r="B158" s="107"/>
      <c r="C158" s="121"/>
      <c r="D158" s="40"/>
      <c r="E158" s="40"/>
      <c r="F158" s="40"/>
      <c r="G158" s="41"/>
      <c r="H158" s="41"/>
      <c r="I158" s="41"/>
      <c r="J158" s="42"/>
      <c r="K158" s="41"/>
    </row>
    <row r="159" spans="1:11" ht="15" x14ac:dyDescent="0.25">
      <c r="A159" s="168"/>
      <c r="B159" s="126" t="s">
        <v>135</v>
      </c>
      <c r="C159" s="129" t="s">
        <v>136</v>
      </c>
      <c r="D159" s="48">
        <f t="shared" ref="D159:I159" si="29">SUM(D160:D164)</f>
        <v>166</v>
      </c>
      <c r="E159" s="48">
        <f t="shared" si="29"/>
        <v>98</v>
      </c>
      <c r="F159" s="48">
        <f t="shared" si="29"/>
        <v>264</v>
      </c>
      <c r="G159" s="48">
        <f t="shared" si="29"/>
        <v>470</v>
      </c>
      <c r="H159" s="48">
        <f t="shared" si="29"/>
        <v>4</v>
      </c>
      <c r="I159" s="48">
        <f t="shared" si="29"/>
        <v>568</v>
      </c>
      <c r="J159" s="48">
        <f>SUM(J160:J164)</f>
        <v>1306</v>
      </c>
      <c r="K159" s="47">
        <f>J159</f>
        <v>1306</v>
      </c>
    </row>
    <row r="160" spans="1:11" ht="15" x14ac:dyDescent="0.25">
      <c r="A160" s="168"/>
      <c r="B160" s="107"/>
      <c r="C160" s="117" t="s">
        <v>137</v>
      </c>
      <c r="D160" s="43">
        <v>25</v>
      </c>
      <c r="E160" s="43">
        <v>22</v>
      </c>
      <c r="F160" s="43">
        <v>47</v>
      </c>
      <c r="G160" s="44">
        <v>429</v>
      </c>
      <c r="H160" s="44">
        <v>4</v>
      </c>
      <c r="I160" s="44">
        <v>568</v>
      </c>
      <c r="J160" s="45">
        <v>1048</v>
      </c>
      <c r="K160" s="44">
        <f>J160</f>
        <v>1048</v>
      </c>
    </row>
    <row r="161" spans="1:11" ht="15" x14ac:dyDescent="0.25">
      <c r="A161" s="168"/>
      <c r="B161" s="107"/>
      <c r="C161" s="117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2" si="30">J161</f>
        <v>0</v>
      </c>
    </row>
    <row r="162" spans="1:11" ht="15" x14ac:dyDescent="0.25">
      <c r="A162" s="168"/>
      <c r="B162" s="107"/>
      <c r="C162" s="117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30"/>
        <v>0</v>
      </c>
    </row>
    <row r="163" spans="1:11" ht="15" x14ac:dyDescent="0.25">
      <c r="B163" s="107"/>
      <c r="C163" s="121" t="s">
        <v>138</v>
      </c>
      <c r="D163" s="43">
        <v>112</v>
      </c>
      <c r="E163" s="43">
        <v>74</v>
      </c>
      <c r="F163" s="43">
        <v>186</v>
      </c>
      <c r="G163" s="44">
        <v>0</v>
      </c>
      <c r="H163" s="44">
        <v>0</v>
      </c>
      <c r="I163" s="44">
        <v>0</v>
      </c>
      <c r="J163" s="45">
        <v>186</v>
      </c>
      <c r="K163" s="44">
        <f t="shared" ref="K163:K164" si="31">J163</f>
        <v>186</v>
      </c>
    </row>
    <row r="164" spans="1:11" ht="15" x14ac:dyDescent="0.25">
      <c r="A164" s="168"/>
      <c r="B164" s="107"/>
      <c r="C164" s="121" t="s">
        <v>36</v>
      </c>
      <c r="D164" s="43">
        <v>29</v>
      </c>
      <c r="E164" s="43">
        <v>2</v>
      </c>
      <c r="F164" s="43">
        <v>31</v>
      </c>
      <c r="G164" s="44">
        <v>41</v>
      </c>
      <c r="H164" s="44">
        <v>0</v>
      </c>
      <c r="I164" s="44">
        <v>0</v>
      </c>
      <c r="J164" s="45">
        <v>72</v>
      </c>
      <c r="K164" s="44">
        <f t="shared" si="31"/>
        <v>72</v>
      </c>
    </row>
    <row r="165" spans="1:11" ht="15" x14ac:dyDescent="0.25">
      <c r="B165" s="107"/>
      <c r="C165" s="121"/>
      <c r="D165" s="40"/>
      <c r="E165" s="40"/>
      <c r="F165" s="40"/>
      <c r="G165" s="41"/>
      <c r="H165" s="41"/>
      <c r="I165" s="41"/>
      <c r="J165" s="42"/>
      <c r="K165" s="41"/>
    </row>
    <row r="166" spans="1:11" ht="15" x14ac:dyDescent="0.25">
      <c r="A166" s="168"/>
      <c r="B166" s="126" t="s">
        <v>139</v>
      </c>
      <c r="C166" s="129" t="s">
        <v>140</v>
      </c>
      <c r="D166" s="48">
        <f t="shared" ref="D166:I166" si="32">SUM(D167:D174)</f>
        <v>1843</v>
      </c>
      <c r="E166" s="48">
        <f t="shared" si="32"/>
        <v>794</v>
      </c>
      <c r="F166" s="48">
        <f t="shared" si="32"/>
        <v>2637</v>
      </c>
      <c r="G166" s="48">
        <f t="shared" si="32"/>
        <v>1798</v>
      </c>
      <c r="H166" s="48">
        <f t="shared" si="32"/>
        <v>1723</v>
      </c>
      <c r="I166" s="48">
        <f t="shared" si="32"/>
        <v>678</v>
      </c>
      <c r="J166" s="48">
        <f>SUM(J167:J174)</f>
        <v>6836</v>
      </c>
      <c r="K166" s="47">
        <f>J166</f>
        <v>6836</v>
      </c>
    </row>
    <row r="167" spans="1:11" ht="15" x14ac:dyDescent="0.25">
      <c r="A167" s="168"/>
      <c r="B167" s="107"/>
      <c r="C167" s="117" t="s">
        <v>141</v>
      </c>
      <c r="D167" s="43">
        <v>0</v>
      </c>
      <c r="E167" s="43">
        <v>3</v>
      </c>
      <c r="F167" s="43">
        <v>3</v>
      </c>
      <c r="G167" s="44">
        <v>33</v>
      </c>
      <c r="H167" s="44">
        <v>87</v>
      </c>
      <c r="I167" s="44">
        <v>0</v>
      </c>
      <c r="J167" s="45">
        <v>123</v>
      </c>
      <c r="K167" s="44">
        <f>J167</f>
        <v>123</v>
      </c>
    </row>
    <row r="168" spans="1:11" ht="15" x14ac:dyDescent="0.25">
      <c r="A168" s="168"/>
      <c r="B168" s="107"/>
      <c r="C168" s="117" t="s">
        <v>142</v>
      </c>
      <c r="D168" s="43">
        <v>54</v>
      </c>
      <c r="E168" s="43">
        <v>80</v>
      </c>
      <c r="F168" s="43">
        <v>134</v>
      </c>
      <c r="G168" s="44">
        <v>103</v>
      </c>
      <c r="H168" s="44">
        <v>131</v>
      </c>
      <c r="I168" s="44">
        <v>0</v>
      </c>
      <c r="J168" s="45">
        <v>368</v>
      </c>
      <c r="K168" s="44">
        <f t="shared" ref="K168:K174" si="33">J168</f>
        <v>368</v>
      </c>
    </row>
    <row r="169" spans="1:11" ht="15" x14ac:dyDescent="0.25">
      <c r="A169" s="168"/>
      <c r="B169" s="107"/>
      <c r="C169" s="117" t="s">
        <v>143</v>
      </c>
      <c r="D169" s="43">
        <v>647</v>
      </c>
      <c r="E169" s="43">
        <v>0</v>
      </c>
      <c r="F169" s="43">
        <v>647</v>
      </c>
      <c r="G169" s="44">
        <v>78</v>
      </c>
      <c r="H169" s="44">
        <v>263</v>
      </c>
      <c r="I169" s="44">
        <v>466</v>
      </c>
      <c r="J169" s="45">
        <v>1454</v>
      </c>
      <c r="K169" s="44">
        <f t="shared" si="33"/>
        <v>1454</v>
      </c>
    </row>
    <row r="170" spans="1:11" ht="15" x14ac:dyDescent="0.25">
      <c r="A170" s="171"/>
      <c r="B170" s="107"/>
      <c r="C170" s="121" t="s">
        <v>144</v>
      </c>
      <c r="D170" s="43">
        <v>158</v>
      </c>
      <c r="E170" s="43">
        <v>502</v>
      </c>
      <c r="F170" s="43">
        <v>660</v>
      </c>
      <c r="G170" s="44">
        <v>378</v>
      </c>
      <c r="H170" s="44">
        <v>580</v>
      </c>
      <c r="I170" s="44">
        <v>73</v>
      </c>
      <c r="J170" s="45">
        <v>1691</v>
      </c>
      <c r="K170" s="44">
        <f t="shared" si="33"/>
        <v>1691</v>
      </c>
    </row>
    <row r="171" spans="1:11" ht="15" x14ac:dyDescent="0.25">
      <c r="A171" s="168"/>
      <c r="B171" s="107"/>
      <c r="C171" s="121" t="s">
        <v>145</v>
      </c>
      <c r="D171" s="43">
        <v>190</v>
      </c>
      <c r="E171" s="43">
        <v>0</v>
      </c>
      <c r="F171" s="43">
        <v>190</v>
      </c>
      <c r="G171" s="44">
        <v>68</v>
      </c>
      <c r="H171" s="44">
        <v>415</v>
      </c>
      <c r="I171" s="44">
        <v>0</v>
      </c>
      <c r="J171" s="45">
        <v>673</v>
      </c>
      <c r="K171" s="44">
        <f t="shared" si="33"/>
        <v>673</v>
      </c>
    </row>
    <row r="172" spans="1:11" ht="15" x14ac:dyDescent="0.25">
      <c r="A172" s="168"/>
      <c r="B172" s="107"/>
      <c r="C172" s="121" t="s">
        <v>146</v>
      </c>
      <c r="D172" s="43">
        <v>399</v>
      </c>
      <c r="E172" s="43">
        <v>53</v>
      </c>
      <c r="F172" s="43">
        <v>452</v>
      </c>
      <c r="G172" s="44">
        <v>574</v>
      </c>
      <c r="H172" s="44">
        <v>112</v>
      </c>
      <c r="I172" s="44">
        <v>51</v>
      </c>
      <c r="J172" s="45">
        <v>1189</v>
      </c>
      <c r="K172" s="44">
        <f t="shared" si="33"/>
        <v>1189</v>
      </c>
    </row>
    <row r="173" spans="1:11" ht="15" x14ac:dyDescent="0.25">
      <c r="A173" s="179"/>
      <c r="B173" s="107"/>
      <c r="C173" s="108" t="s">
        <v>365</v>
      </c>
      <c r="D173" s="43">
        <v>70</v>
      </c>
      <c r="E173" s="43">
        <v>0</v>
      </c>
      <c r="F173" s="43">
        <v>70</v>
      </c>
      <c r="G173" s="44">
        <v>0</v>
      </c>
      <c r="H173" s="44">
        <v>0</v>
      </c>
      <c r="I173" s="44">
        <v>0</v>
      </c>
      <c r="J173" s="45">
        <v>70</v>
      </c>
      <c r="K173" s="44">
        <f t="shared" si="33"/>
        <v>70</v>
      </c>
    </row>
    <row r="174" spans="1:11" ht="15" x14ac:dyDescent="0.25">
      <c r="A174" s="179"/>
      <c r="B174" s="107"/>
      <c r="C174" s="117" t="s">
        <v>147</v>
      </c>
      <c r="D174" s="43">
        <v>325</v>
      </c>
      <c r="E174" s="43">
        <v>156</v>
      </c>
      <c r="F174" s="43">
        <v>481</v>
      </c>
      <c r="G174" s="44">
        <v>564</v>
      </c>
      <c r="H174" s="44">
        <v>135</v>
      </c>
      <c r="I174" s="44">
        <v>88</v>
      </c>
      <c r="J174" s="45">
        <v>1268</v>
      </c>
      <c r="K174" s="44">
        <f t="shared" si="33"/>
        <v>1268</v>
      </c>
    </row>
    <row r="175" spans="1:11" ht="15" x14ac:dyDescent="0.25">
      <c r="A175" s="176"/>
      <c r="B175" s="107"/>
      <c r="C175" s="117"/>
      <c r="D175" s="40"/>
      <c r="E175" s="40"/>
      <c r="F175" s="40"/>
      <c r="G175" s="41"/>
      <c r="H175" s="41"/>
      <c r="I175" s="41"/>
      <c r="J175" s="42"/>
      <c r="K175" s="41"/>
    </row>
    <row r="176" spans="1:11" ht="15" x14ac:dyDescent="0.25">
      <c r="A176" s="179"/>
      <c r="B176" s="159" t="s">
        <v>148</v>
      </c>
      <c r="C176" s="151" t="s">
        <v>149</v>
      </c>
      <c r="D176" s="200">
        <v>1429</v>
      </c>
      <c r="E176" s="200">
        <v>5981</v>
      </c>
      <c r="F176" s="200">
        <v>2138</v>
      </c>
      <c r="G176" s="201">
        <v>10207</v>
      </c>
      <c r="H176" s="201">
        <v>11731</v>
      </c>
      <c r="I176" s="201">
        <v>97</v>
      </c>
      <c r="J176" s="202">
        <v>9176</v>
      </c>
      <c r="K176" s="201">
        <f>J176-J195</f>
        <v>-5821</v>
      </c>
    </row>
    <row r="177" spans="1:11" ht="15" x14ac:dyDescent="0.25">
      <c r="A177" s="176"/>
      <c r="B177" s="107"/>
      <c r="C177" s="139"/>
      <c r="D177" s="40"/>
      <c r="E177" s="40"/>
      <c r="F177" s="40"/>
      <c r="G177" s="41"/>
      <c r="H177" s="41"/>
      <c r="I177" s="41"/>
      <c r="J177" s="42"/>
      <c r="K177" s="41"/>
    </row>
    <row r="178" spans="1:11" ht="15" x14ac:dyDescent="0.25">
      <c r="A178" s="176"/>
      <c r="B178" s="126" t="s">
        <v>150</v>
      </c>
      <c r="C178" s="129" t="s">
        <v>151</v>
      </c>
      <c r="D178" s="48">
        <f t="shared" ref="D178:I178" si="34">SUM(D179:D184)</f>
        <v>86</v>
      </c>
      <c r="E178" s="48">
        <f t="shared" si="34"/>
        <v>0</v>
      </c>
      <c r="F178" s="48">
        <f t="shared" si="34"/>
        <v>86</v>
      </c>
      <c r="G178" s="48">
        <f t="shared" si="34"/>
        <v>2255</v>
      </c>
      <c r="H178" s="48">
        <f t="shared" si="34"/>
        <v>1880</v>
      </c>
      <c r="I178" s="48">
        <f t="shared" si="34"/>
        <v>0</v>
      </c>
      <c r="J178" s="48">
        <f>SUM(J179:J184)</f>
        <v>4221</v>
      </c>
      <c r="K178" s="47">
        <f>J178</f>
        <v>4221</v>
      </c>
    </row>
    <row r="179" spans="1:11" ht="15" x14ac:dyDescent="0.25">
      <c r="A179" s="176"/>
      <c r="B179" s="107"/>
      <c r="C179" s="121" t="s">
        <v>152</v>
      </c>
      <c r="D179" s="43">
        <v>86</v>
      </c>
      <c r="E179" s="43">
        <v>0</v>
      </c>
      <c r="F179" s="43">
        <v>86</v>
      </c>
      <c r="G179" s="44">
        <v>2255</v>
      </c>
      <c r="H179" s="44">
        <v>71</v>
      </c>
      <c r="I179" s="44">
        <v>0</v>
      </c>
      <c r="J179" s="45">
        <v>2412</v>
      </c>
      <c r="K179" s="44">
        <f>J179</f>
        <v>2412</v>
      </c>
    </row>
    <row r="180" spans="1:11" ht="15" x14ac:dyDescent="0.25">
      <c r="A180" s="177"/>
      <c r="B180" s="107"/>
      <c r="C180" s="117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129</v>
      </c>
      <c r="I180" s="44">
        <v>0</v>
      </c>
      <c r="J180" s="45">
        <v>129</v>
      </c>
      <c r="K180" s="44">
        <f t="shared" ref="K180:K184" si="35">J180</f>
        <v>129</v>
      </c>
    </row>
    <row r="181" spans="1:11" ht="15" x14ac:dyDescent="0.25">
      <c r="A181" s="177"/>
      <c r="B181" s="107"/>
      <c r="C181" s="117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417</v>
      </c>
      <c r="I181" s="44">
        <v>0</v>
      </c>
      <c r="J181" s="45">
        <v>417</v>
      </c>
      <c r="K181" s="44">
        <f t="shared" si="35"/>
        <v>417</v>
      </c>
    </row>
    <row r="182" spans="1:11" ht="15" x14ac:dyDescent="0.25">
      <c r="A182" s="177"/>
      <c r="B182" s="107"/>
      <c r="C182" s="117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1263</v>
      </c>
      <c r="I182" s="44">
        <v>0</v>
      </c>
      <c r="J182" s="45">
        <v>1263</v>
      </c>
      <c r="K182" s="44">
        <f t="shared" si="35"/>
        <v>1263</v>
      </c>
    </row>
    <row r="183" spans="1:11" ht="15" x14ac:dyDescent="0.25">
      <c r="A183" s="174"/>
      <c r="B183" s="107"/>
      <c r="C183" s="117" t="s">
        <v>156</v>
      </c>
      <c r="D183" s="43">
        <v>0</v>
      </c>
      <c r="E183" s="43">
        <v>0</v>
      </c>
      <c r="F183" s="43">
        <v>0</v>
      </c>
      <c r="G183" s="44">
        <v>0</v>
      </c>
      <c r="H183" s="44">
        <v>0</v>
      </c>
      <c r="I183" s="44">
        <v>0</v>
      </c>
      <c r="J183" s="45">
        <v>0</v>
      </c>
      <c r="K183" s="44">
        <f t="shared" si="35"/>
        <v>0</v>
      </c>
    </row>
    <row r="184" spans="1:11" ht="15" x14ac:dyDescent="0.25">
      <c r="A184" s="174"/>
      <c r="B184" s="107"/>
      <c r="C184" s="117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5"/>
        <v>0</v>
      </c>
    </row>
    <row r="185" spans="1:11" ht="15" x14ac:dyDescent="0.25">
      <c r="A185" s="176"/>
      <c r="B185" s="107"/>
      <c r="C185" s="139"/>
      <c r="D185" s="40"/>
      <c r="E185" s="40"/>
      <c r="F185" s="40"/>
      <c r="G185" s="41"/>
      <c r="H185" s="41"/>
      <c r="I185" s="41"/>
      <c r="J185" s="42"/>
      <c r="K185" s="41"/>
    </row>
    <row r="186" spans="1:11" ht="15" x14ac:dyDescent="0.25">
      <c r="A186" s="176"/>
      <c r="B186" s="126" t="s">
        <v>157</v>
      </c>
      <c r="C186" s="129" t="s">
        <v>337</v>
      </c>
      <c r="D186" s="48">
        <f t="shared" ref="D186:I186" si="36">SUM(D187:D193)</f>
        <v>616</v>
      </c>
      <c r="E186" s="48">
        <f t="shared" si="36"/>
        <v>592</v>
      </c>
      <c r="F186" s="48">
        <f t="shared" si="36"/>
        <v>1208</v>
      </c>
      <c r="G186" s="48">
        <f t="shared" si="36"/>
        <v>2595</v>
      </c>
      <c r="H186" s="48">
        <f t="shared" si="36"/>
        <v>263</v>
      </c>
      <c r="I186" s="48">
        <f t="shared" si="36"/>
        <v>10</v>
      </c>
      <c r="J186" s="48">
        <f>SUM(J187:J193)</f>
        <v>4076</v>
      </c>
      <c r="K186" s="47">
        <f>J186</f>
        <v>4076</v>
      </c>
    </row>
    <row r="187" spans="1:11" ht="15" x14ac:dyDescent="0.25">
      <c r="A187" s="177"/>
      <c r="B187" s="107"/>
      <c r="C187" s="117" t="s">
        <v>158</v>
      </c>
      <c r="D187" s="43">
        <v>465</v>
      </c>
      <c r="E187" s="43">
        <v>393</v>
      </c>
      <c r="F187" s="43">
        <v>858</v>
      </c>
      <c r="G187" s="44">
        <v>1174</v>
      </c>
      <c r="H187" s="44">
        <v>135</v>
      </c>
      <c r="I187" s="44">
        <v>10</v>
      </c>
      <c r="J187" s="45">
        <v>2177</v>
      </c>
      <c r="K187" s="44">
        <f>J187</f>
        <v>2177</v>
      </c>
    </row>
    <row r="188" spans="1:11" ht="15" x14ac:dyDescent="0.25">
      <c r="A188" s="177"/>
      <c r="B188" s="107"/>
      <c r="C188" s="117" t="s">
        <v>303</v>
      </c>
      <c r="D188" s="43">
        <v>18</v>
      </c>
      <c r="E188" s="43">
        <v>12</v>
      </c>
      <c r="F188" s="43">
        <v>30</v>
      </c>
      <c r="G188" s="44">
        <v>948</v>
      </c>
      <c r="H188" s="44">
        <v>1</v>
      </c>
      <c r="I188" s="44">
        <v>0</v>
      </c>
      <c r="J188" s="45">
        <v>979</v>
      </c>
      <c r="K188" s="44">
        <f t="shared" ref="K188:K193" si="37">J188</f>
        <v>979</v>
      </c>
    </row>
    <row r="189" spans="1:11" ht="15" x14ac:dyDescent="0.25">
      <c r="A189" s="176"/>
      <c r="B189" s="107"/>
      <c r="C189" s="121" t="s">
        <v>159</v>
      </c>
      <c r="D189" s="43">
        <v>131</v>
      </c>
      <c r="E189" s="43">
        <v>35</v>
      </c>
      <c r="F189" s="43">
        <v>166</v>
      </c>
      <c r="G189" s="44">
        <v>215</v>
      </c>
      <c r="H189" s="44">
        <v>126</v>
      </c>
      <c r="I189" s="44">
        <v>0</v>
      </c>
      <c r="J189" s="45">
        <v>507</v>
      </c>
      <c r="K189" s="44">
        <f t="shared" si="37"/>
        <v>507</v>
      </c>
    </row>
    <row r="190" spans="1:11" ht="15" x14ac:dyDescent="0.25">
      <c r="A190" s="176"/>
      <c r="B190" s="107"/>
      <c r="C190" s="121" t="s">
        <v>304</v>
      </c>
      <c r="D190" s="43">
        <v>2</v>
      </c>
      <c r="E190" s="43">
        <v>4</v>
      </c>
      <c r="F190" s="43">
        <v>6</v>
      </c>
      <c r="G190" s="44">
        <v>113</v>
      </c>
      <c r="H190" s="44">
        <v>0</v>
      </c>
      <c r="I190" s="44">
        <v>0</v>
      </c>
      <c r="J190" s="45">
        <v>119</v>
      </c>
      <c r="K190" s="44">
        <f t="shared" si="37"/>
        <v>119</v>
      </c>
    </row>
    <row r="191" spans="1:11" ht="15" x14ac:dyDescent="0.25">
      <c r="A191" s="176"/>
      <c r="B191" s="107"/>
      <c r="C191" s="121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ref="K191" si="38">J191</f>
        <v>0</v>
      </c>
    </row>
    <row r="192" spans="1:11" ht="15" x14ac:dyDescent="0.25">
      <c r="A192" s="178"/>
      <c r="B192" s="107"/>
      <c r="C192" s="117" t="s">
        <v>160</v>
      </c>
      <c r="D192" s="43">
        <v>0</v>
      </c>
      <c r="E192" s="43">
        <v>146</v>
      </c>
      <c r="F192" s="43">
        <v>146</v>
      </c>
      <c r="G192" s="44">
        <v>128</v>
      </c>
      <c r="H192" s="44">
        <v>1</v>
      </c>
      <c r="I192" s="44">
        <v>0</v>
      </c>
      <c r="J192" s="45">
        <v>275</v>
      </c>
      <c r="K192" s="44">
        <f t="shared" si="37"/>
        <v>275</v>
      </c>
    </row>
    <row r="193" spans="1:11" ht="15" x14ac:dyDescent="0.25">
      <c r="A193" s="179"/>
      <c r="B193" s="107"/>
      <c r="C193" s="117" t="s">
        <v>97</v>
      </c>
      <c r="D193" s="43">
        <v>0</v>
      </c>
      <c r="E193" s="43">
        <v>2</v>
      </c>
      <c r="F193" s="43">
        <v>2</v>
      </c>
      <c r="G193" s="44">
        <v>17</v>
      </c>
      <c r="H193" s="44">
        <v>0</v>
      </c>
      <c r="I193" s="44">
        <v>0</v>
      </c>
      <c r="J193" s="45">
        <v>19</v>
      </c>
      <c r="K193" s="44">
        <f t="shared" si="37"/>
        <v>19</v>
      </c>
    </row>
    <row r="194" spans="1:11" ht="15" x14ac:dyDescent="0.25">
      <c r="B194" s="107"/>
      <c r="C194" s="139"/>
      <c r="D194" s="40"/>
      <c r="E194" s="40"/>
      <c r="F194" s="40"/>
      <c r="G194" s="41"/>
      <c r="H194" s="41"/>
      <c r="I194" s="41"/>
      <c r="J194" s="42"/>
      <c r="K194" s="41"/>
    </row>
    <row r="195" spans="1:11" ht="15" x14ac:dyDescent="0.25">
      <c r="B195" s="126" t="s">
        <v>307</v>
      </c>
      <c r="C195" s="129" t="s">
        <v>161</v>
      </c>
      <c r="D195" s="48">
        <f t="shared" ref="D195:I195" si="39">SUM(D196:D199)</f>
        <v>556</v>
      </c>
      <c r="E195" s="48">
        <f t="shared" si="39"/>
        <v>5261</v>
      </c>
      <c r="F195" s="48">
        <f t="shared" si="39"/>
        <v>545</v>
      </c>
      <c r="G195" s="48">
        <f t="shared" si="39"/>
        <v>5068</v>
      </c>
      <c r="H195" s="48">
        <f t="shared" si="39"/>
        <v>9297</v>
      </c>
      <c r="I195" s="48">
        <f t="shared" si="39"/>
        <v>87</v>
      </c>
      <c r="J195" s="48">
        <f>SUM(J196:J199)</f>
        <v>14997</v>
      </c>
      <c r="K195" s="128">
        <v>0</v>
      </c>
    </row>
    <row r="196" spans="1:11" ht="15" x14ac:dyDescent="0.25">
      <c r="A196" s="168"/>
      <c r="B196" s="107"/>
      <c r="C196" s="117" t="s">
        <v>339</v>
      </c>
      <c r="D196" s="43">
        <v>549</v>
      </c>
      <c r="E196" s="43">
        <v>4723</v>
      </c>
      <c r="F196" s="43">
        <v>0</v>
      </c>
      <c r="G196" s="44">
        <v>4854</v>
      </c>
      <c r="H196" s="44">
        <v>6162</v>
      </c>
      <c r="I196" s="44">
        <v>87</v>
      </c>
      <c r="J196" s="45">
        <v>11103</v>
      </c>
      <c r="K196" s="41">
        <v>0</v>
      </c>
    </row>
    <row r="197" spans="1:11" ht="15" x14ac:dyDescent="0.25">
      <c r="A197" s="168"/>
      <c r="B197" s="107"/>
      <c r="C197" s="117" t="s">
        <v>100</v>
      </c>
      <c r="D197" s="43">
        <v>6</v>
      </c>
      <c r="E197" s="43">
        <v>526</v>
      </c>
      <c r="F197" s="43">
        <v>532</v>
      </c>
      <c r="G197" s="44">
        <v>0</v>
      </c>
      <c r="H197" s="44">
        <v>3135</v>
      </c>
      <c r="I197" s="44">
        <v>0</v>
      </c>
      <c r="J197" s="45">
        <v>3667</v>
      </c>
      <c r="K197" s="41">
        <v>0</v>
      </c>
    </row>
    <row r="198" spans="1:11" ht="15" x14ac:dyDescent="0.25">
      <c r="A198" s="179"/>
      <c r="B198" s="107"/>
      <c r="C198" s="117" t="s">
        <v>101</v>
      </c>
      <c r="D198" s="43">
        <v>1</v>
      </c>
      <c r="E198" s="43">
        <v>10</v>
      </c>
      <c r="F198" s="43">
        <v>11</v>
      </c>
      <c r="G198" s="44">
        <v>184</v>
      </c>
      <c r="H198" s="44">
        <v>0</v>
      </c>
      <c r="I198" s="44">
        <v>0</v>
      </c>
      <c r="J198" s="45">
        <v>195</v>
      </c>
      <c r="K198" s="41">
        <v>0</v>
      </c>
    </row>
    <row r="199" spans="1:11" ht="15" x14ac:dyDescent="0.25">
      <c r="A199" s="174"/>
      <c r="B199" s="107"/>
      <c r="C199" s="121" t="s">
        <v>102</v>
      </c>
      <c r="D199" s="43">
        <v>0</v>
      </c>
      <c r="E199" s="43">
        <v>2</v>
      </c>
      <c r="F199" s="43">
        <v>2</v>
      </c>
      <c r="G199" s="44">
        <v>30</v>
      </c>
      <c r="H199" s="44">
        <v>0</v>
      </c>
      <c r="I199" s="44">
        <v>0</v>
      </c>
      <c r="J199" s="45">
        <v>32</v>
      </c>
      <c r="K199" s="41">
        <v>0</v>
      </c>
    </row>
    <row r="200" spans="1:11" ht="15" x14ac:dyDescent="0.25">
      <c r="A200" s="179"/>
      <c r="B200" s="107"/>
      <c r="C200" s="108"/>
      <c r="D200" s="40"/>
      <c r="E200" s="40"/>
      <c r="F200" s="40"/>
      <c r="G200" s="40"/>
      <c r="H200" s="40"/>
      <c r="I200" s="40"/>
      <c r="J200" s="40"/>
      <c r="K200" s="41"/>
    </row>
    <row r="201" spans="1:11" ht="15" x14ac:dyDescent="0.25"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B202" s="107"/>
      <c r="C202" s="108"/>
      <c r="D202" s="40"/>
      <c r="E202" s="40"/>
      <c r="F202" s="40"/>
      <c r="G202" s="41"/>
      <c r="H202" s="41"/>
      <c r="I202" s="41"/>
      <c r="J202" s="42"/>
      <c r="K202" s="41"/>
    </row>
    <row r="203" spans="1:11" ht="31.15" customHeight="1" x14ac:dyDescent="0.2">
      <c r="B203" s="195" t="s">
        <v>373</v>
      </c>
      <c r="C203" s="196" t="s">
        <v>375</v>
      </c>
      <c r="D203" s="56">
        <f t="shared" ref="D203:I203" si="40">SUM(D204:D205)</f>
        <v>171</v>
      </c>
      <c r="E203" s="56">
        <f t="shared" si="40"/>
        <v>128</v>
      </c>
      <c r="F203" s="56">
        <f t="shared" si="40"/>
        <v>299</v>
      </c>
      <c r="G203" s="56">
        <f t="shared" si="40"/>
        <v>289</v>
      </c>
      <c r="H203" s="56">
        <f t="shared" si="40"/>
        <v>291</v>
      </c>
      <c r="I203" s="56">
        <f t="shared" si="40"/>
        <v>0</v>
      </c>
      <c r="J203" s="56">
        <f>SUM(J204:J205)</f>
        <v>879</v>
      </c>
      <c r="K203" s="55">
        <f>J203</f>
        <v>879</v>
      </c>
    </row>
    <row r="204" spans="1:11" ht="15" x14ac:dyDescent="0.25">
      <c r="B204" s="132"/>
      <c r="C204" s="117" t="s">
        <v>164</v>
      </c>
      <c r="D204" s="43">
        <v>1</v>
      </c>
      <c r="E204" s="43">
        <v>0</v>
      </c>
      <c r="F204" s="43">
        <v>1</v>
      </c>
      <c r="G204" s="44">
        <v>0</v>
      </c>
      <c r="H204" s="44">
        <v>0</v>
      </c>
      <c r="I204" s="44">
        <v>0</v>
      </c>
      <c r="J204" s="45">
        <v>1</v>
      </c>
      <c r="K204" s="44">
        <f>J204</f>
        <v>1</v>
      </c>
    </row>
    <row r="205" spans="1:11" ht="15" x14ac:dyDescent="0.25">
      <c r="B205" s="132"/>
      <c r="C205" s="117" t="s">
        <v>97</v>
      </c>
      <c r="D205" s="43">
        <v>170</v>
      </c>
      <c r="E205" s="43">
        <v>128</v>
      </c>
      <c r="F205" s="43">
        <v>298</v>
      </c>
      <c r="G205" s="44">
        <v>289</v>
      </c>
      <c r="H205" s="44">
        <v>291</v>
      </c>
      <c r="I205" s="44">
        <v>0</v>
      </c>
      <c r="J205" s="45">
        <v>878</v>
      </c>
      <c r="K205" s="44">
        <f>J205</f>
        <v>878</v>
      </c>
    </row>
    <row r="206" spans="1:11" ht="15" x14ac:dyDescent="0.25">
      <c r="B206" s="132"/>
      <c r="C206" s="139"/>
      <c r="D206" s="154"/>
      <c r="E206" s="154"/>
      <c r="F206" s="154"/>
      <c r="G206" s="155"/>
      <c r="H206" s="155"/>
      <c r="I206" s="155"/>
      <c r="J206" s="153"/>
      <c r="K206" s="155"/>
    </row>
    <row r="207" spans="1:11" ht="15.75" thickBot="1" x14ac:dyDescent="0.3">
      <c r="B207" s="197"/>
      <c r="C207" s="198"/>
      <c r="D207" s="80"/>
      <c r="E207" s="80"/>
      <c r="F207" s="80"/>
      <c r="G207" s="81"/>
      <c r="H207" s="199"/>
      <c r="I207" s="81"/>
      <c r="J207" s="82"/>
      <c r="K207" s="199"/>
    </row>
    <row r="208" spans="1:11" s="167" customFormat="1" ht="13.5" thickTop="1" x14ac:dyDescent="0.2"/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513" priority="66" stopIfTrue="1" operator="notEqual">
      <formula>SUM(D14:D20)</formula>
    </cfRule>
  </conditionalFormatting>
  <conditionalFormatting sqref="D22:K22">
    <cfRule type="cellIs" dxfId="512" priority="21" stopIfTrue="1" operator="notEqual">
      <formula>D23+D24+#REF!+D26</formula>
    </cfRule>
  </conditionalFormatting>
  <conditionalFormatting sqref="D36:K36">
    <cfRule type="cellIs" dxfId="511" priority="65" stopIfTrue="1" operator="notEqual">
      <formula>D37+D38+D39+D40+D42+D41</formula>
    </cfRule>
  </conditionalFormatting>
  <conditionalFormatting sqref="D48:K48">
    <cfRule type="cellIs" dxfId="510" priority="4" stopIfTrue="1" operator="notEqual">
      <formula>D49+D50</formula>
    </cfRule>
  </conditionalFormatting>
  <conditionalFormatting sqref="D52:K52">
    <cfRule type="cellIs" dxfId="509" priority="5" stopIfTrue="1" operator="notEqual">
      <formula>D53+D54+D55</formula>
    </cfRule>
  </conditionalFormatting>
  <conditionalFormatting sqref="D57:K57">
    <cfRule type="cellIs" dxfId="508" priority="18" stopIfTrue="1" operator="notEqual">
      <formula>D58+D60+D61+D63+D64+D65+D62+D66+D67+D68+D69+D70+D71+D72+D73+D76+D77</formula>
    </cfRule>
  </conditionalFormatting>
  <conditionalFormatting sqref="D79:K79">
    <cfRule type="cellIs" dxfId="507" priority="7" stopIfTrue="1" operator="notEqual">
      <formula>D80+D81+D82+D83+D84+D85+D86+D87+D88+D89</formula>
    </cfRule>
  </conditionalFormatting>
  <conditionalFormatting sqref="D98:K98">
    <cfRule type="cellIs" dxfId="506" priority="8" stopIfTrue="1" operator="notEqual">
      <formula>D99+D100+D101+D102+D103+D104+D105+D106+D107+D108</formula>
    </cfRule>
  </conditionalFormatting>
  <conditionalFormatting sqref="D110:K110">
    <cfRule type="cellIs" dxfId="505" priority="9" stopIfTrue="1" operator="notEqual">
      <formula>D111+D112+D113+D114+D115+D116</formula>
    </cfRule>
  </conditionalFormatting>
  <conditionalFormatting sqref="D136:K136">
    <cfRule type="cellIs" dxfId="504" priority="19" stopIfTrue="1" operator="notEqual">
      <formula>#REF!+#REF!</formula>
    </cfRule>
  </conditionalFormatting>
  <conditionalFormatting sqref="D138:K138">
    <cfRule type="cellIs" dxfId="503" priority="20" stopIfTrue="1" operator="notEqual">
      <formula>D140+D139+D141+#REF!</formula>
    </cfRule>
  </conditionalFormatting>
  <conditionalFormatting sqref="D152:K152">
    <cfRule type="cellIs" dxfId="502" priority="3" stopIfTrue="1" operator="notEqual">
      <formula>D153+D154+D155+D156+D157</formula>
    </cfRule>
  </conditionalFormatting>
  <conditionalFormatting sqref="D159:K159">
    <cfRule type="cellIs" dxfId="501" priority="1" stopIfTrue="1" operator="notEqual">
      <formula>D160+D163+D164</formula>
    </cfRule>
  </conditionalFormatting>
  <conditionalFormatting sqref="D166:K166">
    <cfRule type="cellIs" dxfId="500" priority="6" stopIfTrue="1" operator="notEqual">
      <formula>SUM(D167:D174)</formula>
    </cfRule>
  </conditionalFormatting>
  <conditionalFormatting sqref="D178:K178">
    <cfRule type="cellIs" dxfId="499" priority="10" stopIfTrue="1" operator="notEqual">
      <formula>SUM(D179:D184)</formula>
    </cfRule>
  </conditionalFormatting>
  <conditionalFormatting sqref="D195:K195">
    <cfRule type="cellIs" dxfId="498" priority="62" stopIfTrue="1" operator="notEqual">
      <formula>D196+#REF!+D197+D198+D199</formula>
    </cfRule>
  </conditionalFormatting>
  <conditionalFormatting sqref="D203:K203">
    <cfRule type="cellIs" dxfId="497" priority="81" stopIfTrue="1" operator="notEqual">
      <formula>#REF!+D204+D205</formula>
    </cfRule>
  </conditionalFormatting>
  <conditionalFormatting sqref="D204:K206">
    <cfRule type="cellIs" dxfId="496" priority="113" stopIfTrue="1" operator="notEqual">
      <formula>#REF!+#REF!+#REF!+#REF!</formula>
    </cfRule>
  </conditionalFormatting>
  <conditionalFormatting sqref="D28:L28">
    <cfRule type="cellIs" dxfId="495" priority="12" stopIfTrue="1" operator="notEqual">
      <formula>D30+D31+D32+D33+D34</formula>
    </cfRule>
  </conditionalFormatting>
  <conditionalFormatting sqref="K23">
    <cfRule type="cellIs" dxfId="494" priority="119" stopIfTrue="1" operator="notEqual">
      <formula>K24+K26+#REF!+K27</formula>
    </cfRule>
  </conditionalFormatting>
  <conditionalFormatting sqref="K24:K25">
    <cfRule type="cellIs" dxfId="493" priority="118" stopIfTrue="1" operator="notEqual">
      <formula>K26+K27+#REF!+K28</formula>
    </cfRule>
  </conditionalFormatting>
  <conditionalFormatting sqref="K26">
    <cfRule type="cellIs" dxfId="492" priority="117" stopIfTrue="1" operator="notEqual">
      <formula>K27+K28+#REF!+K29</formula>
    </cfRule>
  </conditionalFormatting>
  <hyperlinks>
    <hyperlink ref="K5" location="Índice!A1" display="índice" xr:uid="{00000000-0004-0000-02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345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5418</v>
      </c>
      <c r="E11" s="58">
        <f t="shared" si="0"/>
        <v>4204</v>
      </c>
      <c r="F11" s="58">
        <f t="shared" ref="F11:H11" si="1">SUM(F12:F14)</f>
        <v>9622</v>
      </c>
      <c r="G11" s="59">
        <f t="shared" si="1"/>
        <v>29809</v>
      </c>
      <c r="H11" s="59">
        <f t="shared" si="1"/>
        <v>20821</v>
      </c>
      <c r="I11" s="59">
        <f>SUM(I12:I14)</f>
        <v>1241</v>
      </c>
      <c r="J11" s="59">
        <f>SUM(F11:I11)</f>
        <v>61493</v>
      </c>
      <c r="K11" s="59">
        <f t="shared" ref="K11:K44" si="2">J11</f>
        <v>61493</v>
      </c>
      <c r="L11" s="98"/>
    </row>
    <row r="12" spans="1:12" ht="15" x14ac:dyDescent="0.25">
      <c r="A12" s="116"/>
      <c r="B12" s="107"/>
      <c r="C12" s="117" t="s">
        <v>168</v>
      </c>
      <c r="D12" s="45">
        <v>4422</v>
      </c>
      <c r="E12" s="43">
        <v>2855</v>
      </c>
      <c r="F12" s="43">
        <v>7277</v>
      </c>
      <c r="G12" s="44">
        <v>24601</v>
      </c>
      <c r="H12" s="44">
        <v>19646</v>
      </c>
      <c r="I12" s="44">
        <v>1162</v>
      </c>
      <c r="J12" s="44">
        <v>52686</v>
      </c>
      <c r="K12" s="44">
        <f t="shared" si="2"/>
        <v>52686</v>
      </c>
      <c r="L12" s="98"/>
    </row>
    <row r="13" spans="1:12" ht="15" x14ac:dyDescent="0.25">
      <c r="A13" s="118"/>
      <c r="B13" s="107"/>
      <c r="C13" s="117" t="s">
        <v>169</v>
      </c>
      <c r="D13" s="45">
        <v>684</v>
      </c>
      <c r="E13" s="43">
        <v>0</v>
      </c>
      <c r="F13" s="43">
        <v>684</v>
      </c>
      <c r="G13" s="44">
        <v>489</v>
      </c>
      <c r="H13" s="44">
        <v>338</v>
      </c>
      <c r="I13" s="44">
        <v>72</v>
      </c>
      <c r="J13" s="44">
        <v>1583</v>
      </c>
      <c r="K13" s="44">
        <f t="shared" si="2"/>
        <v>1583</v>
      </c>
      <c r="L13" s="98"/>
    </row>
    <row r="14" spans="1:12" ht="15" x14ac:dyDescent="0.25">
      <c r="A14" s="118"/>
      <c r="B14" s="107"/>
      <c r="C14" s="117" t="s">
        <v>170</v>
      </c>
      <c r="D14" s="45">
        <v>312</v>
      </c>
      <c r="E14" s="43">
        <v>1349</v>
      </c>
      <c r="F14" s="43">
        <v>1661</v>
      </c>
      <c r="G14" s="44">
        <v>4719</v>
      </c>
      <c r="H14" s="44">
        <v>837</v>
      </c>
      <c r="I14" s="44">
        <v>7</v>
      </c>
      <c r="J14" s="44">
        <v>7224</v>
      </c>
      <c r="K14" s="44">
        <f t="shared" si="2"/>
        <v>7224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19074</v>
      </c>
      <c r="E16" s="58">
        <f t="shared" si="3"/>
        <v>4609</v>
      </c>
      <c r="F16" s="58">
        <f t="shared" si="3"/>
        <v>23683</v>
      </c>
      <c r="G16" s="59">
        <f t="shared" si="3"/>
        <v>74042</v>
      </c>
      <c r="H16" s="59">
        <f t="shared" si="3"/>
        <v>21913</v>
      </c>
      <c r="I16" s="59">
        <f>+I17+I20</f>
        <v>2656</v>
      </c>
      <c r="J16" s="59">
        <f t="shared" ref="J16" si="4">SUM(F16:I16)</f>
        <v>122294</v>
      </c>
      <c r="K16" s="59">
        <f t="shared" si="2"/>
        <v>122294</v>
      </c>
      <c r="L16" s="98"/>
    </row>
    <row r="17" spans="1:12" ht="14.25" x14ac:dyDescent="0.2">
      <c r="A17" s="120"/>
      <c r="B17" s="109"/>
      <c r="C17" s="121" t="s">
        <v>172</v>
      </c>
      <c r="D17" s="45">
        <v>14151</v>
      </c>
      <c r="E17" s="43">
        <v>3961</v>
      </c>
      <c r="F17" s="43">
        <v>18112</v>
      </c>
      <c r="G17" s="44">
        <v>58207</v>
      </c>
      <c r="H17" s="44">
        <v>16744</v>
      </c>
      <c r="I17" s="44">
        <v>2075</v>
      </c>
      <c r="J17" s="44">
        <v>95138</v>
      </c>
      <c r="K17" s="44">
        <f t="shared" si="2"/>
        <v>95138</v>
      </c>
      <c r="L17" s="98"/>
    </row>
    <row r="18" spans="1:12" ht="15" x14ac:dyDescent="0.25">
      <c r="A18" s="122"/>
      <c r="B18" s="107"/>
      <c r="C18" s="117" t="s">
        <v>173</v>
      </c>
      <c r="D18" s="45">
        <v>158</v>
      </c>
      <c r="E18" s="43">
        <v>16</v>
      </c>
      <c r="F18" s="43">
        <v>174</v>
      </c>
      <c r="G18" s="44">
        <v>98</v>
      </c>
      <c r="H18" s="44">
        <v>4</v>
      </c>
      <c r="I18" s="44">
        <v>24</v>
      </c>
      <c r="J18" s="44">
        <v>300</v>
      </c>
      <c r="K18" s="44">
        <f t="shared" si="2"/>
        <v>300</v>
      </c>
      <c r="L18" s="98"/>
    </row>
    <row r="19" spans="1:12" ht="15" x14ac:dyDescent="0.25">
      <c r="A19" s="120"/>
      <c r="B19" s="107"/>
      <c r="C19" s="117" t="s">
        <v>174</v>
      </c>
      <c r="D19" s="45">
        <v>13993</v>
      </c>
      <c r="E19" s="43">
        <v>3945</v>
      </c>
      <c r="F19" s="43">
        <v>17938</v>
      </c>
      <c r="G19" s="44">
        <v>58109</v>
      </c>
      <c r="H19" s="44">
        <v>16740</v>
      </c>
      <c r="I19" s="44">
        <v>2051</v>
      </c>
      <c r="J19" s="44">
        <v>94838</v>
      </c>
      <c r="K19" s="44">
        <f t="shared" si="2"/>
        <v>94838</v>
      </c>
      <c r="L19" s="98"/>
    </row>
    <row r="20" spans="1:12" ht="14.25" x14ac:dyDescent="0.2">
      <c r="A20" s="120"/>
      <c r="B20" s="109"/>
      <c r="C20" s="121" t="s">
        <v>175</v>
      </c>
      <c r="D20" s="45">
        <v>4923</v>
      </c>
      <c r="E20" s="43">
        <v>648</v>
      </c>
      <c r="F20" s="43">
        <v>5571</v>
      </c>
      <c r="G20" s="44">
        <v>15835</v>
      </c>
      <c r="H20" s="44">
        <v>5169</v>
      </c>
      <c r="I20" s="44">
        <v>581</v>
      </c>
      <c r="J20" s="44">
        <v>27156</v>
      </c>
      <c r="K20" s="44">
        <f t="shared" si="2"/>
        <v>27156</v>
      </c>
      <c r="L20" s="98"/>
    </row>
    <row r="21" spans="1:12" ht="14.25" x14ac:dyDescent="0.2">
      <c r="A21" s="116"/>
      <c r="B21" s="109"/>
      <c r="C21" s="117" t="s">
        <v>176</v>
      </c>
      <c r="D21" s="45">
        <v>1534</v>
      </c>
      <c r="E21" s="43">
        <v>594</v>
      </c>
      <c r="F21" s="43">
        <v>2128</v>
      </c>
      <c r="G21" s="44">
        <v>11218</v>
      </c>
      <c r="H21" s="44">
        <v>4819</v>
      </c>
      <c r="I21" s="44">
        <v>515</v>
      </c>
      <c r="J21" s="44">
        <v>18680</v>
      </c>
      <c r="K21" s="44">
        <f t="shared" si="2"/>
        <v>18680</v>
      </c>
      <c r="L21" s="98"/>
    </row>
    <row r="22" spans="1:12" ht="14.25" x14ac:dyDescent="0.2">
      <c r="B22" s="109"/>
      <c r="C22" s="108" t="s">
        <v>177</v>
      </c>
      <c r="D22" s="45">
        <v>571</v>
      </c>
      <c r="E22" s="43">
        <v>586</v>
      </c>
      <c r="F22" s="43">
        <v>1157</v>
      </c>
      <c r="G22" s="44">
        <v>11196</v>
      </c>
      <c r="H22" s="44">
        <v>4719</v>
      </c>
      <c r="I22" s="44">
        <v>496</v>
      </c>
      <c r="J22" s="44">
        <v>17568</v>
      </c>
      <c r="K22" s="44">
        <f t="shared" si="2"/>
        <v>17568</v>
      </c>
      <c r="L22" s="98"/>
    </row>
    <row r="23" spans="1:12" ht="14.25" x14ac:dyDescent="0.2">
      <c r="B23" s="109"/>
      <c r="C23" s="108" t="s">
        <v>178</v>
      </c>
      <c r="D23" s="45">
        <v>963</v>
      </c>
      <c r="E23" s="43">
        <v>8</v>
      </c>
      <c r="F23" s="43">
        <v>971</v>
      </c>
      <c r="G23" s="44">
        <v>22</v>
      </c>
      <c r="H23" s="44">
        <v>100</v>
      </c>
      <c r="I23" s="44">
        <v>19</v>
      </c>
      <c r="J23" s="44">
        <v>1112</v>
      </c>
      <c r="K23" s="44">
        <f t="shared" si="2"/>
        <v>1112</v>
      </c>
      <c r="L23" s="98"/>
    </row>
    <row r="24" spans="1:12" ht="14.25" x14ac:dyDescent="0.2">
      <c r="A24" s="105"/>
      <c r="B24" s="109"/>
      <c r="C24" s="117" t="s">
        <v>179</v>
      </c>
      <c r="D24" s="45">
        <v>3389</v>
      </c>
      <c r="E24" s="43">
        <v>54</v>
      </c>
      <c r="F24" s="43">
        <v>3443</v>
      </c>
      <c r="G24" s="44">
        <v>4617</v>
      </c>
      <c r="H24" s="44">
        <v>350</v>
      </c>
      <c r="I24" s="44">
        <v>66</v>
      </c>
      <c r="J24" s="44">
        <v>8476</v>
      </c>
      <c r="K24" s="44">
        <f t="shared" si="2"/>
        <v>8476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36</v>
      </c>
      <c r="E26" s="58">
        <v>62</v>
      </c>
      <c r="F26" s="58">
        <v>98</v>
      </c>
      <c r="G26" s="59">
        <v>195</v>
      </c>
      <c r="H26" s="59">
        <v>28</v>
      </c>
      <c r="I26" s="59">
        <v>18</v>
      </c>
      <c r="J26" s="59">
        <v>339</v>
      </c>
      <c r="K26" s="59">
        <f t="shared" si="2"/>
        <v>339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1974</v>
      </c>
      <c r="E28" s="58">
        <v>848</v>
      </c>
      <c r="F28" s="58">
        <v>2822</v>
      </c>
      <c r="G28" s="59">
        <v>3920</v>
      </c>
      <c r="H28" s="59">
        <v>1640</v>
      </c>
      <c r="I28" s="59">
        <v>3662</v>
      </c>
      <c r="J28" s="59">
        <v>12044</v>
      </c>
      <c r="K28" s="59">
        <f t="shared" si="2"/>
        <v>12044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1272</v>
      </c>
      <c r="E30" s="46">
        <f t="shared" si="5"/>
        <v>233</v>
      </c>
      <c r="F30" s="46">
        <f t="shared" si="5"/>
        <v>1505</v>
      </c>
      <c r="G30" s="47">
        <f t="shared" si="5"/>
        <v>1912</v>
      </c>
      <c r="H30" s="47">
        <f t="shared" si="5"/>
        <v>1611</v>
      </c>
      <c r="I30" s="47">
        <f t="shared" si="5"/>
        <v>0</v>
      </c>
      <c r="J30" s="47">
        <f>SUM(J32:J36)</f>
        <v>5028</v>
      </c>
      <c r="K30" s="47">
        <f t="shared" si="2"/>
        <v>5028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4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795</v>
      </c>
      <c r="E32" s="43">
        <v>54</v>
      </c>
      <c r="F32" s="43">
        <v>849</v>
      </c>
      <c r="G32" s="44">
        <v>81</v>
      </c>
      <c r="H32" s="44">
        <v>10</v>
      </c>
      <c r="I32" s="44">
        <v>0</v>
      </c>
      <c r="J32" s="44">
        <v>940</v>
      </c>
      <c r="K32" s="44">
        <f t="shared" si="2"/>
        <v>940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404</v>
      </c>
      <c r="H33" s="44">
        <v>12</v>
      </c>
      <c r="I33" s="44">
        <v>0</v>
      </c>
      <c r="J33" s="44">
        <v>416</v>
      </c>
      <c r="K33" s="44">
        <f t="shared" si="2"/>
        <v>416</v>
      </c>
      <c r="L33" s="98"/>
    </row>
    <row r="34" spans="1:12" ht="15" x14ac:dyDescent="0.25">
      <c r="A34" s="118"/>
      <c r="B34" s="107"/>
      <c r="C34" s="108" t="s">
        <v>185</v>
      </c>
      <c r="D34" s="45">
        <v>1</v>
      </c>
      <c r="E34" s="43">
        <v>0</v>
      </c>
      <c r="F34" s="43">
        <v>1</v>
      </c>
      <c r="G34" s="44">
        <v>200</v>
      </c>
      <c r="H34" s="44">
        <v>997</v>
      </c>
      <c r="I34" s="44">
        <v>0</v>
      </c>
      <c r="J34" s="44">
        <v>1198</v>
      </c>
      <c r="K34" s="44">
        <f t="shared" si="2"/>
        <v>1198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13</v>
      </c>
      <c r="H35" s="44">
        <v>0</v>
      </c>
      <c r="I35" s="44">
        <v>0</v>
      </c>
      <c r="J35" s="44">
        <v>13</v>
      </c>
      <c r="K35" s="44">
        <f t="shared" si="2"/>
        <v>13</v>
      </c>
      <c r="L35" s="98"/>
    </row>
    <row r="36" spans="1:12" ht="15" x14ac:dyDescent="0.25">
      <c r="A36" s="118"/>
      <c r="B36" s="107"/>
      <c r="C36" s="121" t="s">
        <v>187</v>
      </c>
      <c r="D36" s="45">
        <v>476</v>
      </c>
      <c r="E36" s="43">
        <v>179</v>
      </c>
      <c r="F36" s="43">
        <v>655</v>
      </c>
      <c r="G36" s="44">
        <v>1214</v>
      </c>
      <c r="H36" s="44">
        <v>592</v>
      </c>
      <c r="I36" s="44">
        <v>0</v>
      </c>
      <c r="J36" s="44">
        <v>2461</v>
      </c>
      <c r="K36" s="44">
        <f t="shared" si="2"/>
        <v>2461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702</v>
      </c>
      <c r="E38" s="46">
        <f t="shared" si="6"/>
        <v>615</v>
      </c>
      <c r="F38" s="46">
        <f t="shared" si="6"/>
        <v>1317</v>
      </c>
      <c r="G38" s="47">
        <f t="shared" si="6"/>
        <v>2008</v>
      </c>
      <c r="H38" s="47">
        <f t="shared" si="6"/>
        <v>29</v>
      </c>
      <c r="I38" s="47">
        <f t="shared" si="6"/>
        <v>3662</v>
      </c>
      <c r="J38" s="47">
        <f>SUM(J40:J44)</f>
        <v>7016</v>
      </c>
      <c r="K38" s="47">
        <f t="shared" si="2"/>
        <v>7016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176</v>
      </c>
      <c r="E40" s="43">
        <v>1</v>
      </c>
      <c r="F40" s="43">
        <v>177</v>
      </c>
      <c r="G40" s="44">
        <v>0</v>
      </c>
      <c r="H40" s="44">
        <v>0</v>
      </c>
      <c r="I40" s="44">
        <v>0</v>
      </c>
      <c r="J40" s="44">
        <v>177</v>
      </c>
      <c r="K40" s="44">
        <f t="shared" si="2"/>
        <v>177</v>
      </c>
      <c r="L40" s="98"/>
    </row>
    <row r="41" spans="1:12" ht="14.25" x14ac:dyDescent="0.2">
      <c r="A41" s="120"/>
      <c r="B41" s="109"/>
      <c r="C41" s="108" t="s">
        <v>184</v>
      </c>
      <c r="D41" s="45">
        <v>0</v>
      </c>
      <c r="E41" s="43">
        <v>0</v>
      </c>
      <c r="F41" s="43">
        <v>0</v>
      </c>
      <c r="G41" s="44">
        <v>-1</v>
      </c>
      <c r="H41" s="44">
        <v>0</v>
      </c>
      <c r="I41" s="44">
        <v>0</v>
      </c>
      <c r="J41" s="44">
        <v>-1</v>
      </c>
      <c r="K41" s="44">
        <f t="shared" si="2"/>
        <v>-1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8</v>
      </c>
      <c r="I42" s="44">
        <v>0</v>
      </c>
      <c r="J42" s="44">
        <v>8</v>
      </c>
      <c r="K42" s="44">
        <f t="shared" si="2"/>
        <v>8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29</v>
      </c>
      <c r="H43" s="44">
        <v>0</v>
      </c>
      <c r="I43" s="44">
        <v>0</v>
      </c>
      <c r="J43" s="44">
        <v>29</v>
      </c>
      <c r="K43" s="44">
        <f t="shared" si="2"/>
        <v>29</v>
      </c>
      <c r="L43" s="98"/>
    </row>
    <row r="44" spans="1:12" ht="14.25" x14ac:dyDescent="0.2">
      <c r="B44" s="109"/>
      <c r="C44" s="121" t="s">
        <v>187</v>
      </c>
      <c r="D44" s="45">
        <v>526</v>
      </c>
      <c r="E44" s="43">
        <v>614</v>
      </c>
      <c r="F44" s="43">
        <v>1140</v>
      </c>
      <c r="G44" s="44">
        <v>1980</v>
      </c>
      <c r="H44" s="44">
        <v>21</v>
      </c>
      <c r="I44" s="44">
        <v>3662</v>
      </c>
      <c r="J44" s="44">
        <v>6803</v>
      </c>
      <c r="K44" s="44">
        <f t="shared" si="2"/>
        <v>6803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22176</v>
      </c>
      <c r="E46" s="58">
        <v>558</v>
      </c>
      <c r="F46" s="58">
        <v>22717</v>
      </c>
      <c r="G46" s="59">
        <v>5421</v>
      </c>
      <c r="H46" s="59">
        <v>1064</v>
      </c>
      <c r="I46" s="59">
        <v>0</v>
      </c>
      <c r="J46" s="59">
        <v>26571</v>
      </c>
      <c r="K46" s="59">
        <f>K48+K55</f>
        <v>26571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22168</v>
      </c>
      <c r="E48" s="58">
        <f t="shared" si="7"/>
        <v>558</v>
      </c>
      <c r="F48" s="58">
        <f t="shared" si="7"/>
        <v>22709</v>
      </c>
      <c r="G48" s="59">
        <f t="shared" si="7"/>
        <v>5421</v>
      </c>
      <c r="H48" s="59">
        <f t="shared" si="7"/>
        <v>1063</v>
      </c>
      <c r="I48" s="59">
        <f t="shared" si="7"/>
        <v>0</v>
      </c>
      <c r="J48" s="59">
        <f>SUM(J49:J53)</f>
        <v>29193</v>
      </c>
      <c r="K48" s="59">
        <f>SUM(K49:K53)</f>
        <v>26562</v>
      </c>
      <c r="L48" s="98"/>
    </row>
    <row r="49" spans="1:12" ht="15" x14ac:dyDescent="0.25">
      <c r="A49" s="105"/>
      <c r="B49" s="107"/>
      <c r="C49" s="117" t="s">
        <v>190</v>
      </c>
      <c r="D49" s="45">
        <v>2046</v>
      </c>
      <c r="E49" s="43">
        <v>0</v>
      </c>
      <c r="F49" s="43">
        <v>2046</v>
      </c>
      <c r="G49" s="44">
        <v>0</v>
      </c>
      <c r="H49" s="44">
        <v>0</v>
      </c>
      <c r="I49" s="44">
        <v>0</v>
      </c>
      <c r="J49" s="44">
        <f>SUM(F49:I49)</f>
        <v>2046</v>
      </c>
      <c r="K49" s="44">
        <v>2046</v>
      </c>
      <c r="L49" s="98"/>
    </row>
    <row r="50" spans="1:12" ht="15" x14ac:dyDescent="0.25">
      <c r="A50" s="131"/>
      <c r="B50" s="107"/>
      <c r="C50" s="117" t="s">
        <v>191</v>
      </c>
      <c r="D50" s="45">
        <v>20388</v>
      </c>
      <c r="E50" s="43">
        <v>550</v>
      </c>
      <c r="F50" s="43">
        <v>20921</v>
      </c>
      <c r="G50" s="44">
        <v>5606</v>
      </c>
      <c r="H50" s="44">
        <v>1185</v>
      </c>
      <c r="I50" s="44">
        <v>0</v>
      </c>
      <c r="J50" s="44">
        <f t="shared" ref="J50:J53" si="8">SUM(F50:I50)</f>
        <v>27712</v>
      </c>
      <c r="K50" s="44">
        <v>25081</v>
      </c>
      <c r="L50" s="98"/>
    </row>
    <row r="51" spans="1:12" ht="15" x14ac:dyDescent="0.25">
      <c r="A51" s="105"/>
      <c r="B51" s="107"/>
      <c r="C51" s="117" t="s">
        <v>192</v>
      </c>
      <c r="D51" s="45">
        <v>29</v>
      </c>
      <c r="E51" s="43">
        <v>0</v>
      </c>
      <c r="F51" s="43">
        <v>29</v>
      </c>
      <c r="G51" s="44">
        <v>7</v>
      </c>
      <c r="H51" s="44">
        <v>88</v>
      </c>
      <c r="I51" s="44">
        <v>0</v>
      </c>
      <c r="J51" s="44">
        <f t="shared" si="8"/>
        <v>124</v>
      </c>
      <c r="K51" s="44">
        <v>124</v>
      </c>
      <c r="L51" s="98"/>
    </row>
    <row r="52" spans="1:12" ht="15" x14ac:dyDescent="0.25">
      <c r="A52" s="105"/>
      <c r="B52" s="107"/>
      <c r="C52" s="117" t="s">
        <v>96</v>
      </c>
      <c r="D52" s="45">
        <v>-295</v>
      </c>
      <c r="E52" s="43">
        <v>0</v>
      </c>
      <c r="F52" s="43">
        <v>-295</v>
      </c>
      <c r="G52" s="44">
        <v>-403</v>
      </c>
      <c r="H52" s="44">
        <v>-247</v>
      </c>
      <c r="I52" s="44">
        <v>0</v>
      </c>
      <c r="J52" s="44">
        <f t="shared" si="8"/>
        <v>-945</v>
      </c>
      <c r="K52" s="44">
        <v>-945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8</v>
      </c>
      <c r="F53" s="43">
        <v>8</v>
      </c>
      <c r="G53" s="44">
        <v>211</v>
      </c>
      <c r="H53" s="44">
        <v>37</v>
      </c>
      <c r="I53" s="44">
        <v>0</v>
      </c>
      <c r="J53" s="44">
        <f t="shared" si="8"/>
        <v>256</v>
      </c>
      <c r="K53" s="44">
        <v>256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1</v>
      </c>
      <c r="I55" s="47">
        <v>0</v>
      </c>
      <c r="J55" s="47">
        <v>9</v>
      </c>
      <c r="K55" s="47">
        <f>J55</f>
        <v>9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14</v>
      </c>
      <c r="F57" s="46">
        <v>14</v>
      </c>
      <c r="G57" s="47">
        <v>25</v>
      </c>
      <c r="H57" s="47">
        <v>14</v>
      </c>
      <c r="I57" s="47">
        <v>0</v>
      </c>
      <c r="J57" s="47">
        <v>53</v>
      </c>
      <c r="K57" s="47">
        <f>J57</f>
        <v>53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12115</v>
      </c>
      <c r="E59" s="58">
        <v>2365</v>
      </c>
      <c r="F59" s="58">
        <v>14480</v>
      </c>
      <c r="G59" s="59">
        <v>3352</v>
      </c>
      <c r="H59" s="59">
        <v>901</v>
      </c>
      <c r="I59" s="59">
        <v>144055</v>
      </c>
      <c r="J59" s="59">
        <v>162788</v>
      </c>
      <c r="K59" s="59">
        <f>J59</f>
        <v>162788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140133</v>
      </c>
      <c r="J61" s="47">
        <f>SUM(J62:J66)</f>
        <v>140133</v>
      </c>
      <c r="K61" s="47">
        <f t="shared" ref="K61:K66" si="10">J61</f>
        <v>140133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100163</v>
      </c>
      <c r="J62" s="44">
        <v>100163</v>
      </c>
      <c r="K62" s="44">
        <f t="shared" si="10"/>
        <v>100163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6510</v>
      </c>
      <c r="J63" s="44">
        <v>6510</v>
      </c>
      <c r="K63" s="44">
        <f t="shared" si="10"/>
        <v>6510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29830</v>
      </c>
      <c r="J64" s="44">
        <v>29830</v>
      </c>
      <c r="K64" s="44">
        <f t="shared" si="10"/>
        <v>29830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1449</v>
      </c>
      <c r="J65" s="44">
        <v>1449</v>
      </c>
      <c r="K65" s="44">
        <f t="shared" si="10"/>
        <v>1449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2181</v>
      </c>
      <c r="J66" s="44">
        <v>2181</v>
      </c>
      <c r="K66" s="44">
        <f t="shared" si="10"/>
        <v>2181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10794</v>
      </c>
      <c r="E68" s="46">
        <v>1986</v>
      </c>
      <c r="F68" s="46">
        <v>12780</v>
      </c>
      <c r="G68" s="47">
        <v>510</v>
      </c>
      <c r="H68" s="47">
        <v>350</v>
      </c>
      <c r="I68" s="47">
        <v>66</v>
      </c>
      <c r="J68" s="47">
        <v>13706</v>
      </c>
      <c r="K68" s="47">
        <f>J68</f>
        <v>13706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1321</v>
      </c>
      <c r="E70" s="46">
        <f t="shared" si="11"/>
        <v>379</v>
      </c>
      <c r="F70" s="46">
        <f t="shared" si="11"/>
        <v>1700</v>
      </c>
      <c r="G70" s="47">
        <f t="shared" si="11"/>
        <v>2842</v>
      </c>
      <c r="H70" s="47">
        <f t="shared" si="11"/>
        <v>551</v>
      </c>
      <c r="I70" s="47">
        <f t="shared" si="11"/>
        <v>3856</v>
      </c>
      <c r="J70" s="47">
        <f>SUM(J71:J76)</f>
        <v>8949</v>
      </c>
      <c r="K70" s="47">
        <f t="shared" ref="K70:K76" si="12">J70</f>
        <v>8949</v>
      </c>
      <c r="L70" s="98"/>
    </row>
    <row r="71" spans="1:12" ht="15" x14ac:dyDescent="0.25">
      <c r="A71" s="105"/>
      <c r="B71" s="107"/>
      <c r="C71" s="108" t="s">
        <v>208</v>
      </c>
      <c r="D71" s="45">
        <v>18</v>
      </c>
      <c r="E71" s="43">
        <v>0</v>
      </c>
      <c r="F71" s="43">
        <v>18</v>
      </c>
      <c r="G71" s="44">
        <v>13</v>
      </c>
      <c r="H71" s="44">
        <v>49</v>
      </c>
      <c r="I71" s="44">
        <v>2123</v>
      </c>
      <c r="J71" s="44">
        <v>2203</v>
      </c>
      <c r="K71" s="44">
        <f t="shared" si="12"/>
        <v>2203</v>
      </c>
      <c r="L71" s="98"/>
    </row>
    <row r="72" spans="1:12" ht="15" x14ac:dyDescent="0.25">
      <c r="A72" s="105"/>
      <c r="B72" s="107"/>
      <c r="C72" s="108" t="s">
        <v>209</v>
      </c>
      <c r="D72" s="45">
        <v>347</v>
      </c>
      <c r="E72" s="43">
        <v>0</v>
      </c>
      <c r="F72" s="43">
        <v>347</v>
      </c>
      <c r="G72" s="44">
        <v>0</v>
      </c>
      <c r="H72" s="44">
        <v>0</v>
      </c>
      <c r="I72" s="44">
        <v>0</v>
      </c>
      <c r="J72" s="44">
        <v>347</v>
      </c>
      <c r="K72" s="44">
        <f t="shared" si="12"/>
        <v>347</v>
      </c>
      <c r="L72" s="98"/>
    </row>
    <row r="73" spans="1:12" ht="15" x14ac:dyDescent="0.25">
      <c r="A73" s="116"/>
      <c r="B73" s="107"/>
      <c r="C73" s="108" t="s">
        <v>210</v>
      </c>
      <c r="D73" s="45">
        <v>845</v>
      </c>
      <c r="E73" s="43">
        <v>58</v>
      </c>
      <c r="F73" s="43">
        <v>903</v>
      </c>
      <c r="G73" s="44">
        <v>0</v>
      </c>
      <c r="H73" s="44">
        <v>2</v>
      </c>
      <c r="I73" s="44">
        <v>1289</v>
      </c>
      <c r="J73" s="44">
        <v>2194</v>
      </c>
      <c r="K73" s="44">
        <f t="shared" si="12"/>
        <v>2194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396</v>
      </c>
      <c r="H74" s="44">
        <v>366</v>
      </c>
      <c r="I74" s="44">
        <v>60</v>
      </c>
      <c r="J74" s="44">
        <v>822</v>
      </c>
      <c r="K74" s="44">
        <f t="shared" si="12"/>
        <v>822</v>
      </c>
      <c r="L74" s="98"/>
    </row>
    <row r="75" spans="1:12" ht="15" x14ac:dyDescent="0.25">
      <c r="A75" s="120"/>
      <c r="B75" s="107"/>
      <c r="C75" s="108" t="s">
        <v>212</v>
      </c>
      <c r="D75" s="45">
        <v>85</v>
      </c>
      <c r="E75" s="43">
        <v>0</v>
      </c>
      <c r="F75" s="43">
        <v>85</v>
      </c>
      <c r="G75" s="44">
        <v>50</v>
      </c>
      <c r="H75" s="44">
        <v>2</v>
      </c>
      <c r="I75" s="44">
        <v>0</v>
      </c>
      <c r="J75" s="44">
        <v>137</v>
      </c>
      <c r="K75" s="44">
        <f t="shared" si="12"/>
        <v>137</v>
      </c>
      <c r="L75" s="98"/>
    </row>
    <row r="76" spans="1:12" ht="15" x14ac:dyDescent="0.25">
      <c r="A76" s="118"/>
      <c r="B76" s="107"/>
      <c r="C76" s="108" t="s">
        <v>205</v>
      </c>
      <c r="D76" s="45">
        <v>26</v>
      </c>
      <c r="E76" s="43">
        <v>321</v>
      </c>
      <c r="F76" s="43">
        <v>347</v>
      </c>
      <c r="G76" s="44">
        <v>2383</v>
      </c>
      <c r="H76" s="44">
        <v>132</v>
      </c>
      <c r="I76" s="44">
        <v>384</v>
      </c>
      <c r="J76" s="44">
        <v>3246</v>
      </c>
      <c r="K76" s="44">
        <f t="shared" si="12"/>
        <v>3246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120108</v>
      </c>
      <c r="E78" s="59">
        <f t="shared" si="13"/>
        <v>1896</v>
      </c>
      <c r="F78" s="59">
        <f t="shared" si="13"/>
        <v>114877</v>
      </c>
      <c r="G78" s="59">
        <f t="shared" si="13"/>
        <v>25744</v>
      </c>
      <c r="H78" s="59">
        <f t="shared" si="13"/>
        <v>15057</v>
      </c>
      <c r="I78" s="59">
        <f t="shared" si="13"/>
        <v>5716</v>
      </c>
      <c r="J78" s="59">
        <f>+J80+J82+J91+J98+J106+J84</f>
        <v>161394</v>
      </c>
      <c r="K78" s="59">
        <v>20122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9</v>
      </c>
      <c r="E80" s="58">
        <v>7</v>
      </c>
      <c r="F80" s="58">
        <v>16</v>
      </c>
      <c r="G80" s="59">
        <v>83</v>
      </c>
      <c r="H80" s="59">
        <v>129</v>
      </c>
      <c r="I80" s="59">
        <v>3</v>
      </c>
      <c r="J80" s="59">
        <v>231</v>
      </c>
      <c r="K80" s="59">
        <f>J80</f>
        <v>231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0</v>
      </c>
      <c r="E82" s="58">
        <v>0</v>
      </c>
      <c r="F82" s="58">
        <v>0</v>
      </c>
      <c r="G82" s="59">
        <v>0</v>
      </c>
      <c r="H82" s="59">
        <v>0</v>
      </c>
      <c r="I82" s="59">
        <v>0</v>
      </c>
      <c r="J82" s="59">
        <v>0</v>
      </c>
      <c r="K82" s="59">
        <f>J82</f>
        <v>0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105968</v>
      </c>
      <c r="E84" s="58">
        <f t="shared" si="14"/>
        <v>828</v>
      </c>
      <c r="F84" s="58">
        <f t="shared" ref="F84:H84" si="15">SUM(F85:F89)</f>
        <v>99669</v>
      </c>
      <c r="G84" s="59">
        <f t="shared" si="15"/>
        <v>22538</v>
      </c>
      <c r="H84" s="59">
        <f t="shared" si="15"/>
        <v>13370</v>
      </c>
      <c r="I84" s="59">
        <f>SUM(I85:I89)</f>
        <v>5695</v>
      </c>
      <c r="J84" s="59">
        <f>SUM(J85:J89)</f>
        <v>141272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625</v>
      </c>
      <c r="F85" s="43">
        <v>0</v>
      </c>
      <c r="G85" s="44">
        <v>16494</v>
      </c>
      <c r="H85" s="44">
        <v>4903</v>
      </c>
      <c r="I85" s="44">
        <v>64</v>
      </c>
      <c r="J85" s="44">
        <v>21461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6502</v>
      </c>
      <c r="E86" s="43">
        <v>0</v>
      </c>
      <c r="F86" s="43">
        <v>0</v>
      </c>
      <c r="G86" s="44">
        <v>41</v>
      </c>
      <c r="H86" s="44">
        <v>23</v>
      </c>
      <c r="I86" s="44">
        <v>226</v>
      </c>
      <c r="J86" s="44">
        <v>290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57008</v>
      </c>
      <c r="E87" s="43">
        <v>149</v>
      </c>
      <c r="F87" s="43">
        <v>57157</v>
      </c>
      <c r="G87" s="44">
        <v>0</v>
      </c>
      <c r="H87" s="44">
        <v>8444</v>
      </c>
      <c r="I87" s="44">
        <v>4970</v>
      </c>
      <c r="J87" s="44">
        <v>70571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14002</v>
      </c>
      <c r="E88" s="43">
        <v>51</v>
      </c>
      <c r="F88" s="43">
        <v>14053</v>
      </c>
      <c r="G88" s="44">
        <v>6003</v>
      </c>
      <c r="H88" s="44">
        <v>0</v>
      </c>
      <c r="I88" s="44">
        <v>435</v>
      </c>
      <c r="J88" s="44">
        <v>20491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28456</v>
      </c>
      <c r="E89" s="43">
        <v>3</v>
      </c>
      <c r="F89" s="43">
        <v>28459</v>
      </c>
      <c r="G89" s="44">
        <v>0</v>
      </c>
      <c r="H89" s="44">
        <v>0</v>
      </c>
      <c r="I89" s="44">
        <v>0</v>
      </c>
      <c r="J89" s="44">
        <v>28459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1389</v>
      </c>
      <c r="E91" s="58">
        <f t="shared" si="16"/>
        <v>389</v>
      </c>
      <c r="F91" s="58">
        <f t="shared" si="16"/>
        <v>1778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1778</v>
      </c>
      <c r="K91" s="59">
        <f t="shared" ref="K91:K96" si="17">J91</f>
        <v>1778</v>
      </c>
      <c r="L91" s="98"/>
    </row>
    <row r="92" spans="1:12" ht="15" x14ac:dyDescent="0.25">
      <c r="B92" s="107"/>
      <c r="C92" s="117" t="s">
        <v>214</v>
      </c>
      <c r="D92" s="45">
        <v>242</v>
      </c>
      <c r="E92" s="43">
        <v>0</v>
      </c>
      <c r="F92" s="43">
        <v>242</v>
      </c>
      <c r="G92" s="44">
        <v>0</v>
      </c>
      <c r="H92" s="44">
        <v>0</v>
      </c>
      <c r="I92" s="44">
        <v>0</v>
      </c>
      <c r="J92" s="44">
        <v>242</v>
      </c>
      <c r="K92" s="44">
        <f t="shared" si="17"/>
        <v>242</v>
      </c>
      <c r="L92" s="98"/>
    </row>
    <row r="93" spans="1:12" ht="15" x14ac:dyDescent="0.25">
      <c r="A93" s="105"/>
      <c r="B93" s="107"/>
      <c r="C93" s="121" t="s">
        <v>215</v>
      </c>
      <c r="D93" s="45">
        <v>802</v>
      </c>
      <c r="E93" s="43">
        <v>15</v>
      </c>
      <c r="F93" s="43">
        <v>817</v>
      </c>
      <c r="G93" s="44">
        <v>0</v>
      </c>
      <c r="H93" s="44">
        <v>0</v>
      </c>
      <c r="I93" s="44">
        <v>0</v>
      </c>
      <c r="J93" s="44">
        <v>817</v>
      </c>
      <c r="K93" s="44">
        <f t="shared" si="17"/>
        <v>817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301</v>
      </c>
      <c r="E95" s="43">
        <v>0</v>
      </c>
      <c r="F95" s="43">
        <v>301</v>
      </c>
      <c r="G95" s="44">
        <v>0</v>
      </c>
      <c r="H95" s="44">
        <v>0</v>
      </c>
      <c r="I95" s="44">
        <v>0</v>
      </c>
      <c r="J95" s="44">
        <v>301</v>
      </c>
      <c r="K95" s="44">
        <f t="shared" si="17"/>
        <v>301</v>
      </c>
      <c r="L95" s="98"/>
    </row>
    <row r="96" spans="1:12" ht="15" x14ac:dyDescent="0.25">
      <c r="A96" s="105"/>
      <c r="B96" s="107"/>
      <c r="C96" s="117" t="s">
        <v>217</v>
      </c>
      <c r="D96" s="45">
        <v>44</v>
      </c>
      <c r="E96" s="43">
        <v>374</v>
      </c>
      <c r="F96" s="43">
        <v>418</v>
      </c>
      <c r="G96" s="44">
        <v>0</v>
      </c>
      <c r="H96" s="44">
        <v>0</v>
      </c>
      <c r="I96" s="44">
        <v>0</v>
      </c>
      <c r="J96" s="44">
        <v>418</v>
      </c>
      <c r="K96" s="44">
        <f t="shared" si="17"/>
        <v>418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2866</v>
      </c>
      <c r="E98" s="58">
        <f t="shared" si="18"/>
        <v>672</v>
      </c>
      <c r="F98" s="58">
        <f t="shared" si="18"/>
        <v>3538</v>
      </c>
      <c r="G98" s="59">
        <f t="shared" si="18"/>
        <v>3123</v>
      </c>
      <c r="H98" s="59">
        <f t="shared" si="18"/>
        <v>1558</v>
      </c>
      <c r="I98" s="59">
        <f>SUM(I99:I104)</f>
        <v>18</v>
      </c>
      <c r="J98" s="59">
        <f>SUM(J99:J104)</f>
        <v>8237</v>
      </c>
      <c r="K98" s="59">
        <f t="shared" ref="K98:K104" si="19">J98</f>
        <v>8237</v>
      </c>
      <c r="L98" s="98"/>
    </row>
    <row r="99" spans="1:12" ht="15" x14ac:dyDescent="0.25">
      <c r="A99" s="116"/>
      <c r="B99" s="107"/>
      <c r="C99" s="140" t="s">
        <v>219</v>
      </c>
      <c r="D99" s="45">
        <v>821</v>
      </c>
      <c r="E99" s="43">
        <v>0</v>
      </c>
      <c r="F99" s="43">
        <v>821</v>
      </c>
      <c r="G99" s="44">
        <v>630</v>
      </c>
      <c r="H99" s="44">
        <v>0</v>
      </c>
      <c r="I99" s="44">
        <v>0</v>
      </c>
      <c r="J99" s="44">
        <v>1451</v>
      </c>
      <c r="K99" s="44">
        <f t="shared" si="19"/>
        <v>1451</v>
      </c>
      <c r="L99" s="98"/>
    </row>
    <row r="100" spans="1:12" ht="15" x14ac:dyDescent="0.25">
      <c r="A100" s="120"/>
      <c r="B100" s="107"/>
      <c r="C100" s="140" t="s">
        <v>220</v>
      </c>
      <c r="D100" s="45">
        <v>343</v>
      </c>
      <c r="E100" s="43">
        <v>0</v>
      </c>
      <c r="F100" s="43">
        <v>343</v>
      </c>
      <c r="G100" s="44">
        <v>0</v>
      </c>
      <c r="H100" s="44">
        <v>0</v>
      </c>
      <c r="I100" s="44">
        <v>0</v>
      </c>
      <c r="J100" s="44">
        <v>343</v>
      </c>
      <c r="K100" s="44">
        <f t="shared" si="19"/>
        <v>343</v>
      </c>
      <c r="L100" s="98"/>
    </row>
    <row r="101" spans="1:12" ht="15" x14ac:dyDescent="0.25">
      <c r="A101" s="118"/>
      <c r="B101" s="107"/>
      <c r="C101" s="140" t="s">
        <v>221</v>
      </c>
      <c r="D101" s="45">
        <v>150</v>
      </c>
      <c r="E101" s="43">
        <v>0</v>
      </c>
      <c r="F101" s="43">
        <v>150</v>
      </c>
      <c r="G101" s="44">
        <v>62</v>
      </c>
      <c r="H101" s="44">
        <v>0</v>
      </c>
      <c r="I101" s="44">
        <v>0</v>
      </c>
      <c r="J101" s="44">
        <v>212</v>
      </c>
      <c r="K101" s="44">
        <f t="shared" si="19"/>
        <v>212</v>
      </c>
      <c r="L101" s="98"/>
    </row>
    <row r="102" spans="1:12" ht="15" x14ac:dyDescent="0.25">
      <c r="A102" s="122"/>
      <c r="B102" s="107"/>
      <c r="C102" s="140" t="s">
        <v>222</v>
      </c>
      <c r="D102" s="45">
        <v>327</v>
      </c>
      <c r="E102" s="43">
        <v>0</v>
      </c>
      <c r="F102" s="43">
        <v>327</v>
      </c>
      <c r="G102" s="44">
        <v>0</v>
      </c>
      <c r="H102" s="44">
        <v>0</v>
      </c>
      <c r="I102" s="44">
        <v>0</v>
      </c>
      <c r="J102" s="44">
        <v>327</v>
      </c>
      <c r="K102" s="44">
        <f t="shared" si="19"/>
        <v>327</v>
      </c>
      <c r="L102" s="98"/>
    </row>
    <row r="103" spans="1:12" ht="15" x14ac:dyDescent="0.25">
      <c r="A103" s="122"/>
      <c r="B103" s="107"/>
      <c r="C103" s="140" t="s">
        <v>365</v>
      </c>
      <c r="D103" s="45">
        <v>-76</v>
      </c>
      <c r="E103" s="43">
        <v>0</v>
      </c>
      <c r="F103" s="43">
        <v>-76</v>
      </c>
      <c r="G103" s="44">
        <v>0</v>
      </c>
      <c r="H103" s="44">
        <v>0</v>
      </c>
      <c r="I103" s="44">
        <v>0</v>
      </c>
      <c r="J103" s="44">
        <v>-76</v>
      </c>
      <c r="K103" s="44">
        <f t="shared" si="19"/>
        <v>-76</v>
      </c>
      <c r="L103" s="98"/>
    </row>
    <row r="104" spans="1:12" ht="15" x14ac:dyDescent="0.25">
      <c r="A104" s="118"/>
      <c r="B104" s="107"/>
      <c r="C104" s="141" t="s">
        <v>223</v>
      </c>
      <c r="D104" s="45">
        <v>1301</v>
      </c>
      <c r="E104" s="43">
        <v>672</v>
      </c>
      <c r="F104" s="43">
        <v>1973</v>
      </c>
      <c r="G104" s="44">
        <v>2431</v>
      </c>
      <c r="H104" s="44">
        <v>1558</v>
      </c>
      <c r="I104" s="44">
        <v>18</v>
      </c>
      <c r="J104" s="44">
        <v>5980</v>
      </c>
      <c r="K104" s="44">
        <f t="shared" si="19"/>
        <v>5980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9876</v>
      </c>
      <c r="E106" s="58">
        <f t="shared" si="20"/>
        <v>0</v>
      </c>
      <c r="F106" s="92">
        <f t="shared" si="20"/>
        <v>9876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9876</v>
      </c>
      <c r="K106" s="59">
        <f t="shared" ref="K106:K111" si="21">J106</f>
        <v>9876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1964</v>
      </c>
      <c r="E107" s="40">
        <v>0</v>
      </c>
      <c r="F107" s="43">
        <v>1964</v>
      </c>
      <c r="G107" s="41">
        <v>0</v>
      </c>
      <c r="H107" s="41">
        <v>0</v>
      </c>
      <c r="I107" s="41">
        <v>0</v>
      </c>
      <c r="J107" s="44">
        <v>1964</v>
      </c>
      <c r="K107" s="44">
        <f t="shared" si="21"/>
        <v>1964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7314</v>
      </c>
      <c r="E109" s="40">
        <v>0</v>
      </c>
      <c r="F109" s="43">
        <v>7314</v>
      </c>
      <c r="G109" s="41">
        <v>0</v>
      </c>
      <c r="H109" s="41">
        <v>0</v>
      </c>
      <c r="I109" s="41">
        <v>0</v>
      </c>
      <c r="J109" s="44">
        <v>7314</v>
      </c>
      <c r="K109" s="44">
        <f t="shared" si="21"/>
        <v>7314</v>
      </c>
      <c r="L109" s="98"/>
    </row>
    <row r="110" spans="1:12" ht="14.25" x14ac:dyDescent="0.2">
      <c r="B110" s="109"/>
      <c r="C110" s="141" t="s">
        <v>324</v>
      </c>
      <c r="D110" s="45">
        <v>598</v>
      </c>
      <c r="E110" s="40">
        <v>0</v>
      </c>
      <c r="F110" s="43">
        <v>598</v>
      </c>
      <c r="G110" s="41">
        <v>0</v>
      </c>
      <c r="H110" s="41">
        <v>0</v>
      </c>
      <c r="I110" s="41">
        <v>0</v>
      </c>
      <c r="J110" s="44">
        <v>598</v>
      </c>
      <c r="K110" s="44">
        <f t="shared" si="21"/>
        <v>598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1886</v>
      </c>
      <c r="E113" s="58">
        <v>1290</v>
      </c>
      <c r="F113" s="58">
        <v>3176</v>
      </c>
      <c r="G113" s="59">
        <v>105767</v>
      </c>
      <c r="H113" s="59">
        <v>12388</v>
      </c>
      <c r="I113" s="59">
        <v>3585</v>
      </c>
      <c r="J113" s="59">
        <v>124916</v>
      </c>
      <c r="K113" s="59">
        <f>J113</f>
        <v>124916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989</v>
      </c>
      <c r="E115" s="46">
        <f t="shared" si="22"/>
        <v>716</v>
      </c>
      <c r="F115" s="46">
        <f t="shared" si="22"/>
        <v>1705</v>
      </c>
      <c r="G115" s="47">
        <f t="shared" si="22"/>
        <v>77903</v>
      </c>
      <c r="H115" s="47">
        <f t="shared" si="22"/>
        <v>11692</v>
      </c>
      <c r="I115" s="47">
        <f>SUM(I116:I119)</f>
        <v>3003</v>
      </c>
      <c r="J115" s="47">
        <f>SUM(J116:J119)</f>
        <v>94303</v>
      </c>
      <c r="K115" s="47">
        <f>J115</f>
        <v>94303</v>
      </c>
      <c r="L115" s="98"/>
    </row>
    <row r="116" spans="1:12" ht="15" x14ac:dyDescent="0.25">
      <c r="B116" s="124"/>
      <c r="C116" s="117" t="s">
        <v>232</v>
      </c>
      <c r="D116" s="45">
        <v>221</v>
      </c>
      <c r="E116" s="43">
        <v>1</v>
      </c>
      <c r="F116" s="43">
        <v>222</v>
      </c>
      <c r="G116" s="44">
        <v>42225</v>
      </c>
      <c r="H116" s="44">
        <v>831</v>
      </c>
      <c r="I116" s="44">
        <v>1249</v>
      </c>
      <c r="J116" s="44">
        <v>44527</v>
      </c>
      <c r="K116" s="44">
        <f>J116</f>
        <v>44527</v>
      </c>
      <c r="L116" s="98"/>
    </row>
    <row r="117" spans="1:12" ht="15" x14ac:dyDescent="0.25">
      <c r="A117" s="105"/>
      <c r="B117" s="124"/>
      <c r="C117" s="117" t="s">
        <v>233</v>
      </c>
      <c r="D117" s="45">
        <v>59</v>
      </c>
      <c r="E117" s="43">
        <v>86</v>
      </c>
      <c r="F117" s="43">
        <v>145</v>
      </c>
      <c r="G117" s="44">
        <v>2810</v>
      </c>
      <c r="H117" s="44">
        <v>3031</v>
      </c>
      <c r="I117" s="44">
        <v>1747</v>
      </c>
      <c r="J117" s="44">
        <v>7733</v>
      </c>
      <c r="K117" s="44">
        <f>J117</f>
        <v>7733</v>
      </c>
      <c r="L117" s="98"/>
    </row>
    <row r="118" spans="1:12" ht="15" x14ac:dyDescent="0.25">
      <c r="A118" s="105"/>
      <c r="B118" s="124"/>
      <c r="C118" s="117" t="s">
        <v>234</v>
      </c>
      <c r="D118" s="45">
        <v>557</v>
      </c>
      <c r="E118" s="43">
        <v>136</v>
      </c>
      <c r="F118" s="43">
        <v>693</v>
      </c>
      <c r="G118" s="44">
        <v>31440</v>
      </c>
      <c r="H118" s="44">
        <v>2013</v>
      </c>
      <c r="I118" s="44">
        <v>7</v>
      </c>
      <c r="J118" s="44">
        <v>34153</v>
      </c>
      <c r="K118" s="44">
        <f>J118</f>
        <v>34153</v>
      </c>
      <c r="L118" s="98"/>
    </row>
    <row r="119" spans="1:12" ht="15" x14ac:dyDescent="0.25">
      <c r="A119" s="131"/>
      <c r="B119" s="124"/>
      <c r="C119" s="117" t="s">
        <v>235</v>
      </c>
      <c r="D119" s="45">
        <v>152</v>
      </c>
      <c r="E119" s="43">
        <v>493</v>
      </c>
      <c r="F119" s="43">
        <v>645</v>
      </c>
      <c r="G119" s="44">
        <v>1428</v>
      </c>
      <c r="H119" s="44">
        <v>5817</v>
      </c>
      <c r="I119" s="44">
        <v>0</v>
      </c>
      <c r="J119" s="44">
        <v>7890</v>
      </c>
      <c r="K119" s="44">
        <f>J119</f>
        <v>7890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897</v>
      </c>
      <c r="E121" s="58">
        <f t="shared" si="23"/>
        <v>574</v>
      </c>
      <c r="F121" s="58">
        <f t="shared" si="23"/>
        <v>1471</v>
      </c>
      <c r="G121" s="59">
        <f t="shared" si="23"/>
        <v>27864</v>
      </c>
      <c r="H121" s="59">
        <f t="shared" si="23"/>
        <v>696</v>
      </c>
      <c r="I121" s="59">
        <f>+I122+I128+I132+I135</f>
        <v>582</v>
      </c>
      <c r="J121" s="59">
        <f>+J122+J128+J132+J135</f>
        <v>30613</v>
      </c>
      <c r="K121" s="59">
        <f t="shared" ref="K121:K136" si="24">J121</f>
        <v>30613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96</v>
      </c>
      <c r="E122" s="43">
        <f t="shared" si="25"/>
        <v>512</v>
      </c>
      <c r="F122" s="43">
        <f t="shared" ref="F122:H122" si="26">SUM(F123:F127)</f>
        <v>608</v>
      </c>
      <c r="G122" s="44">
        <f t="shared" si="26"/>
        <v>17239</v>
      </c>
      <c r="H122" s="44">
        <f t="shared" si="26"/>
        <v>0</v>
      </c>
      <c r="I122" s="44">
        <f>SUM(I123:I127)</f>
        <v>384</v>
      </c>
      <c r="J122" s="44">
        <f>SUM(J123:J127)</f>
        <v>18231</v>
      </c>
      <c r="K122" s="44">
        <f t="shared" si="24"/>
        <v>18231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85</v>
      </c>
      <c r="F123" s="43">
        <v>85</v>
      </c>
      <c r="G123" s="44">
        <v>150</v>
      </c>
      <c r="H123" s="44">
        <v>0</v>
      </c>
      <c r="I123" s="44">
        <v>8</v>
      </c>
      <c r="J123" s="44">
        <v>243</v>
      </c>
      <c r="K123" s="44">
        <f t="shared" si="24"/>
        <v>243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72</v>
      </c>
      <c r="H124" s="44">
        <v>0</v>
      </c>
      <c r="I124" s="44">
        <v>59</v>
      </c>
      <c r="J124" s="44">
        <v>131</v>
      </c>
      <c r="K124" s="44">
        <f t="shared" si="24"/>
        <v>131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427</v>
      </c>
      <c r="F125" s="43">
        <v>427</v>
      </c>
      <c r="G125" s="44">
        <v>11859</v>
      </c>
      <c r="H125" s="44">
        <v>0</v>
      </c>
      <c r="I125" s="44">
        <v>43</v>
      </c>
      <c r="J125" s="44">
        <v>12329</v>
      </c>
      <c r="K125" s="44">
        <f t="shared" si="24"/>
        <v>12329</v>
      </c>
      <c r="L125" s="98"/>
    </row>
    <row r="126" spans="1:12" ht="14.25" x14ac:dyDescent="0.2">
      <c r="A126" s="122"/>
      <c r="B126" s="109"/>
      <c r="C126" s="108" t="s">
        <v>242</v>
      </c>
      <c r="D126" s="45">
        <v>96</v>
      </c>
      <c r="E126" s="43">
        <v>0</v>
      </c>
      <c r="F126" s="43">
        <v>96</v>
      </c>
      <c r="G126" s="44">
        <v>5117</v>
      </c>
      <c r="H126" s="44">
        <v>0</v>
      </c>
      <c r="I126" s="44">
        <v>273</v>
      </c>
      <c r="J126" s="44">
        <v>5486</v>
      </c>
      <c r="K126" s="44">
        <f t="shared" si="24"/>
        <v>5486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41</v>
      </c>
      <c r="H127" s="44">
        <v>0</v>
      </c>
      <c r="I127" s="44">
        <v>1</v>
      </c>
      <c r="J127" s="44">
        <v>42</v>
      </c>
      <c r="K127" s="44">
        <f t="shared" si="24"/>
        <v>42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759</v>
      </c>
      <c r="E128" s="43">
        <f t="shared" si="27"/>
        <v>62</v>
      </c>
      <c r="F128" s="43">
        <f t="shared" si="27"/>
        <v>821</v>
      </c>
      <c r="G128" s="44">
        <f t="shared" si="27"/>
        <v>3726</v>
      </c>
      <c r="H128" s="44">
        <f t="shared" si="27"/>
        <v>690</v>
      </c>
      <c r="I128" s="44">
        <f>SUM(I129:I131)</f>
        <v>198</v>
      </c>
      <c r="J128" s="44">
        <f>SUM(J129:J131)</f>
        <v>5435</v>
      </c>
      <c r="K128" s="44">
        <f t="shared" si="24"/>
        <v>5435</v>
      </c>
      <c r="L128" s="98"/>
    </row>
    <row r="129" spans="1:12" ht="14.25" x14ac:dyDescent="0.2">
      <c r="A129" s="118"/>
      <c r="B129" s="109"/>
      <c r="C129" s="121" t="s">
        <v>245</v>
      </c>
      <c r="D129" s="45">
        <v>405</v>
      </c>
      <c r="E129" s="43">
        <v>0</v>
      </c>
      <c r="F129" s="43">
        <v>405</v>
      </c>
      <c r="G129" s="44">
        <v>73</v>
      </c>
      <c r="H129" s="44">
        <v>114</v>
      </c>
      <c r="I129" s="44">
        <v>0</v>
      </c>
      <c r="J129" s="44">
        <v>592</v>
      </c>
      <c r="K129" s="44">
        <f t="shared" si="24"/>
        <v>592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2116</v>
      </c>
      <c r="H130" s="44">
        <v>399</v>
      </c>
      <c r="I130" s="44">
        <v>154</v>
      </c>
      <c r="J130" s="44">
        <v>2669</v>
      </c>
      <c r="K130" s="44">
        <f t="shared" si="24"/>
        <v>2669</v>
      </c>
      <c r="L130" s="98"/>
    </row>
    <row r="131" spans="1:12" ht="14.25" x14ac:dyDescent="0.2">
      <c r="A131" s="118"/>
      <c r="B131" s="109"/>
      <c r="C131" s="108" t="s">
        <v>243</v>
      </c>
      <c r="D131" s="45">
        <v>354</v>
      </c>
      <c r="E131" s="43">
        <v>62</v>
      </c>
      <c r="F131" s="43">
        <v>416</v>
      </c>
      <c r="G131" s="44">
        <v>1537</v>
      </c>
      <c r="H131" s="44">
        <v>177</v>
      </c>
      <c r="I131" s="44">
        <v>44</v>
      </c>
      <c r="J131" s="44">
        <v>2174</v>
      </c>
      <c r="K131" s="44">
        <f t="shared" si="24"/>
        <v>2174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42</v>
      </c>
      <c r="E132" s="43">
        <f t="shared" si="28"/>
        <v>0</v>
      </c>
      <c r="F132" s="43">
        <f t="shared" si="28"/>
        <v>42</v>
      </c>
      <c r="G132" s="44">
        <f t="shared" si="28"/>
        <v>6895</v>
      </c>
      <c r="H132" s="44">
        <f t="shared" si="28"/>
        <v>5</v>
      </c>
      <c r="I132" s="44">
        <f>SUM(I133:I134)</f>
        <v>0</v>
      </c>
      <c r="J132" s="44">
        <f>SUM(J133:J134)</f>
        <v>6942</v>
      </c>
      <c r="K132" s="44">
        <f t="shared" si="24"/>
        <v>6942</v>
      </c>
      <c r="L132" s="98"/>
    </row>
    <row r="133" spans="1:12" ht="14.25" x14ac:dyDescent="0.2">
      <c r="A133" s="116"/>
      <c r="B133" s="109"/>
      <c r="C133" s="121" t="s">
        <v>248</v>
      </c>
      <c r="D133" s="45">
        <v>23</v>
      </c>
      <c r="E133" s="43">
        <v>0</v>
      </c>
      <c r="F133" s="43">
        <v>23</v>
      </c>
      <c r="G133" s="44">
        <v>5820</v>
      </c>
      <c r="H133" s="44">
        <v>0</v>
      </c>
      <c r="I133" s="44">
        <v>0</v>
      </c>
      <c r="J133" s="44">
        <v>5843</v>
      </c>
      <c r="K133" s="44">
        <f t="shared" si="24"/>
        <v>5843</v>
      </c>
      <c r="L133" s="98"/>
    </row>
    <row r="134" spans="1:12" ht="14.25" x14ac:dyDescent="0.2">
      <c r="B134" s="109"/>
      <c r="C134" s="108" t="s">
        <v>243</v>
      </c>
      <c r="D134" s="45">
        <v>19</v>
      </c>
      <c r="E134" s="43">
        <v>0</v>
      </c>
      <c r="F134" s="43">
        <v>19</v>
      </c>
      <c r="G134" s="44">
        <v>1075</v>
      </c>
      <c r="H134" s="44">
        <v>5</v>
      </c>
      <c r="I134" s="44">
        <v>0</v>
      </c>
      <c r="J134" s="44">
        <v>1099</v>
      </c>
      <c r="K134" s="44">
        <f t="shared" si="24"/>
        <v>1099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4</v>
      </c>
      <c r="H135" s="44">
        <f t="shared" si="29"/>
        <v>1</v>
      </c>
      <c r="I135" s="44">
        <f>+I136</f>
        <v>0</v>
      </c>
      <c r="J135" s="44">
        <f>+J136</f>
        <v>5</v>
      </c>
      <c r="K135" s="44">
        <f t="shared" si="24"/>
        <v>5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4</v>
      </c>
      <c r="H136" s="44">
        <v>1</v>
      </c>
      <c r="I136" s="44">
        <v>0</v>
      </c>
      <c r="J136" s="44">
        <v>5</v>
      </c>
      <c r="K136" s="44">
        <f t="shared" si="24"/>
        <v>5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30618</v>
      </c>
      <c r="E138" s="58">
        <v>8883</v>
      </c>
      <c r="F138" s="58">
        <v>39501</v>
      </c>
      <c r="G138" s="59">
        <v>132262</v>
      </c>
      <c r="H138" s="59">
        <v>42424</v>
      </c>
      <c r="I138" s="59">
        <v>4799</v>
      </c>
      <c r="J138" s="59">
        <v>218986</v>
      </c>
      <c r="K138" s="59">
        <f>J138</f>
        <v>218986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1886</v>
      </c>
      <c r="E140" s="46">
        <v>1290</v>
      </c>
      <c r="F140" s="46">
        <v>3176</v>
      </c>
      <c r="G140" s="47">
        <v>105767</v>
      </c>
      <c r="H140" s="47">
        <v>12388</v>
      </c>
      <c r="I140" s="47">
        <v>3585</v>
      </c>
      <c r="J140" s="47">
        <v>124916</v>
      </c>
      <c r="K140" s="47">
        <f>J140</f>
        <v>124916</v>
      </c>
      <c r="L140" s="98"/>
    </row>
    <row r="141" spans="1:12" ht="14.25" x14ac:dyDescent="0.2">
      <c r="A141" s="131"/>
      <c r="B141" s="109"/>
      <c r="C141" s="117" t="s">
        <v>254</v>
      </c>
      <c r="D141" s="45">
        <v>1886</v>
      </c>
      <c r="E141" s="43">
        <v>1290</v>
      </c>
      <c r="F141" s="43">
        <v>3176</v>
      </c>
      <c r="G141" s="44">
        <v>105767</v>
      </c>
      <c r="H141" s="44">
        <v>12388</v>
      </c>
      <c r="I141" s="44">
        <v>3585</v>
      </c>
      <c r="J141" s="44">
        <v>124916</v>
      </c>
      <c r="K141" s="44">
        <f>J141</f>
        <v>124916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28732</v>
      </c>
      <c r="E143" s="46">
        <f t="shared" si="30"/>
        <v>7593</v>
      </c>
      <c r="F143" s="46">
        <f t="shared" si="30"/>
        <v>36325</v>
      </c>
      <c r="G143" s="47">
        <f t="shared" si="30"/>
        <v>26495</v>
      </c>
      <c r="H143" s="47">
        <f t="shared" si="30"/>
        <v>30036</v>
      </c>
      <c r="I143" s="47">
        <f>SUM(I144:I148)</f>
        <v>1214</v>
      </c>
      <c r="J143" s="47">
        <f>SUM(J144:J148)</f>
        <v>94070</v>
      </c>
      <c r="K143" s="47">
        <f t="shared" ref="K143:K148" si="31">J143</f>
        <v>94070</v>
      </c>
      <c r="L143" s="98"/>
    </row>
    <row r="144" spans="1:12" ht="14.25" x14ac:dyDescent="0.2">
      <c r="A144" s="116"/>
      <c r="B144" s="109"/>
      <c r="C144" s="121" t="s">
        <v>257</v>
      </c>
      <c r="D144" s="45">
        <v>31610</v>
      </c>
      <c r="E144" s="43">
        <v>11983</v>
      </c>
      <c r="F144" s="43">
        <v>43593</v>
      </c>
      <c r="G144" s="44">
        <v>115421</v>
      </c>
      <c r="H144" s="44">
        <v>48763</v>
      </c>
      <c r="I144" s="44">
        <v>4285</v>
      </c>
      <c r="J144" s="44">
        <v>212062</v>
      </c>
      <c r="K144" s="44">
        <f t="shared" si="31"/>
        <v>212062</v>
      </c>
      <c r="L144" s="98"/>
    </row>
    <row r="145" spans="1:12" ht="14.25" x14ac:dyDescent="0.2">
      <c r="A145" s="116"/>
      <c r="B145" s="109"/>
      <c r="C145" s="117" t="s">
        <v>258</v>
      </c>
      <c r="D145" s="45">
        <v>-438</v>
      </c>
      <c r="E145" s="43">
        <v>-1126</v>
      </c>
      <c r="F145" s="43">
        <v>-1564</v>
      </c>
      <c r="G145" s="44">
        <v>-3458</v>
      </c>
      <c r="H145" s="44">
        <v>-4614</v>
      </c>
      <c r="I145" s="44">
        <v>-62</v>
      </c>
      <c r="J145" s="44">
        <v>-9698</v>
      </c>
      <c r="K145" s="44">
        <f t="shared" si="31"/>
        <v>-9698</v>
      </c>
      <c r="L145" s="98"/>
    </row>
    <row r="146" spans="1:12" ht="14.25" x14ac:dyDescent="0.2">
      <c r="A146" s="120"/>
      <c r="B146" s="109"/>
      <c r="C146" s="121" t="s">
        <v>259</v>
      </c>
      <c r="D146" s="45">
        <v>-150</v>
      </c>
      <c r="E146" s="43">
        <v>-2299</v>
      </c>
      <c r="F146" s="43">
        <v>-2449</v>
      </c>
      <c r="G146" s="44">
        <v>-5226</v>
      </c>
      <c r="H146" s="44">
        <v>-328</v>
      </c>
      <c r="I146" s="44">
        <v>-2</v>
      </c>
      <c r="J146" s="44">
        <v>-8005</v>
      </c>
      <c r="K146" s="44">
        <f t="shared" si="31"/>
        <v>-8005</v>
      </c>
      <c r="L146" s="98"/>
    </row>
    <row r="147" spans="1:12" ht="14.25" x14ac:dyDescent="0.2">
      <c r="A147" s="118"/>
      <c r="B147" s="109"/>
      <c r="C147" s="117" t="s">
        <v>260</v>
      </c>
      <c r="D147" s="45">
        <v>-1301</v>
      </c>
      <c r="E147" s="43">
        <v>-249</v>
      </c>
      <c r="F147" s="43">
        <v>-1550</v>
      </c>
      <c r="G147" s="44">
        <v>-2339</v>
      </c>
      <c r="H147" s="44">
        <v>-2093</v>
      </c>
      <c r="I147" s="44">
        <v>-4</v>
      </c>
      <c r="J147" s="44">
        <v>-5986</v>
      </c>
      <c r="K147" s="44">
        <f t="shared" si="31"/>
        <v>-5986</v>
      </c>
      <c r="L147" s="98"/>
    </row>
    <row r="148" spans="1:12" ht="14.25" x14ac:dyDescent="0.2">
      <c r="A148" s="122"/>
      <c r="B148" s="109"/>
      <c r="C148" s="156" t="s">
        <v>261</v>
      </c>
      <c r="D148" s="45">
        <v>-989</v>
      </c>
      <c r="E148" s="43">
        <v>-716</v>
      </c>
      <c r="F148" s="43">
        <v>-1705</v>
      </c>
      <c r="G148" s="44">
        <v>-77903</v>
      </c>
      <c r="H148" s="44">
        <v>-11692</v>
      </c>
      <c r="I148" s="44">
        <v>-3003</v>
      </c>
      <c r="J148" s="44">
        <v>-94303</v>
      </c>
      <c r="K148" s="44">
        <f t="shared" si="31"/>
        <v>-94303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11724</v>
      </c>
      <c r="E150" s="58">
        <f t="shared" si="32"/>
        <v>6945</v>
      </c>
      <c r="F150" s="58">
        <f t="shared" si="32"/>
        <v>13653</v>
      </c>
      <c r="G150" s="59">
        <f t="shared" si="32"/>
        <v>6758</v>
      </c>
      <c r="H150" s="59">
        <f t="shared" si="32"/>
        <v>882</v>
      </c>
      <c r="I150" s="59">
        <f>+I152+I164+I174</f>
        <v>7</v>
      </c>
      <c r="J150" s="59">
        <f>+J152+J164+J174</f>
        <v>21300</v>
      </c>
      <c r="K150" s="59">
        <v>13633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2332</v>
      </c>
      <c r="E152" s="46">
        <f t="shared" si="33"/>
        <v>292</v>
      </c>
      <c r="F152" s="46">
        <f t="shared" ref="F152:H152" si="34">SUM(F154:F162)</f>
        <v>2624</v>
      </c>
      <c r="G152" s="47">
        <f t="shared" si="34"/>
        <v>3616</v>
      </c>
      <c r="H152" s="47">
        <f t="shared" si="34"/>
        <v>566</v>
      </c>
      <c r="I152" s="47">
        <f>SUM(I154:I162)</f>
        <v>3</v>
      </c>
      <c r="J152" s="47">
        <f>SUM(J154:J162)</f>
        <v>6809</v>
      </c>
      <c r="K152" s="47">
        <f>J152</f>
        <v>6809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869</v>
      </c>
      <c r="E154" s="43">
        <v>23</v>
      </c>
      <c r="F154" s="43">
        <v>892</v>
      </c>
      <c r="G154" s="44">
        <v>12</v>
      </c>
      <c r="H154" s="44">
        <v>6</v>
      </c>
      <c r="I154" s="44">
        <v>0</v>
      </c>
      <c r="J154" s="44">
        <v>910</v>
      </c>
      <c r="K154" s="44">
        <f>J154</f>
        <v>910</v>
      </c>
      <c r="L154" s="98"/>
    </row>
    <row r="155" spans="1:12" ht="15" x14ac:dyDescent="0.25">
      <c r="B155" s="107"/>
      <c r="C155" s="108" t="s">
        <v>265</v>
      </c>
      <c r="D155" s="45">
        <v>6</v>
      </c>
      <c r="E155" s="43">
        <v>61</v>
      </c>
      <c r="F155" s="43">
        <v>67</v>
      </c>
      <c r="G155" s="44">
        <v>185</v>
      </c>
      <c r="H155" s="44">
        <v>9</v>
      </c>
      <c r="I155" s="44">
        <v>0</v>
      </c>
      <c r="J155" s="44">
        <v>261</v>
      </c>
      <c r="K155" s="44">
        <f t="shared" ref="K155:K157" si="35">J155</f>
        <v>261</v>
      </c>
      <c r="L155" s="98"/>
    </row>
    <row r="156" spans="1:12" ht="15" x14ac:dyDescent="0.25">
      <c r="B156" s="107"/>
      <c r="C156" s="108" t="s">
        <v>266</v>
      </c>
      <c r="D156" s="45">
        <v>1</v>
      </c>
      <c r="E156" s="43">
        <v>0</v>
      </c>
      <c r="F156" s="43">
        <v>1</v>
      </c>
      <c r="G156" s="44">
        <v>5</v>
      </c>
      <c r="H156" s="44">
        <v>253</v>
      </c>
      <c r="I156" s="44">
        <v>0</v>
      </c>
      <c r="J156" s="44">
        <v>259</v>
      </c>
      <c r="K156" s="44">
        <f t="shared" si="35"/>
        <v>259</v>
      </c>
      <c r="L156" s="98"/>
    </row>
    <row r="157" spans="1:12" ht="15" x14ac:dyDescent="0.25">
      <c r="A157" s="105"/>
      <c r="B157" s="107"/>
      <c r="C157" s="121" t="s">
        <v>267</v>
      </c>
      <c r="D157" s="45">
        <v>7</v>
      </c>
      <c r="E157" s="43">
        <v>0</v>
      </c>
      <c r="F157" s="43">
        <v>7</v>
      </c>
      <c r="G157" s="44">
        <v>24</v>
      </c>
      <c r="H157" s="44">
        <v>0</v>
      </c>
      <c r="I157" s="44">
        <v>0</v>
      </c>
      <c r="J157" s="44">
        <v>31</v>
      </c>
      <c r="K157" s="44">
        <f t="shared" si="35"/>
        <v>31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358</v>
      </c>
      <c r="E159" s="43">
        <v>65</v>
      </c>
      <c r="F159" s="43">
        <v>423</v>
      </c>
      <c r="G159" s="44">
        <v>2420</v>
      </c>
      <c r="H159" s="44">
        <v>84</v>
      </c>
      <c r="I159" s="44">
        <v>0</v>
      </c>
      <c r="J159" s="44">
        <v>2927</v>
      </c>
      <c r="K159" s="44">
        <f>J159</f>
        <v>2927</v>
      </c>
      <c r="L159" s="98"/>
    </row>
    <row r="160" spans="1:12" ht="15" x14ac:dyDescent="0.25">
      <c r="A160" s="105"/>
      <c r="B160" s="107"/>
      <c r="C160" s="157" t="s">
        <v>270</v>
      </c>
      <c r="D160" s="45">
        <v>868</v>
      </c>
      <c r="E160" s="43">
        <v>80</v>
      </c>
      <c r="F160" s="43">
        <v>948</v>
      </c>
      <c r="G160" s="44">
        <v>945</v>
      </c>
      <c r="H160" s="44">
        <v>210</v>
      </c>
      <c r="I160" s="44">
        <v>0</v>
      </c>
      <c r="J160" s="44">
        <v>2103</v>
      </c>
      <c r="K160" s="44">
        <f t="shared" ref="K160:K162" si="36">J160</f>
        <v>2103</v>
      </c>
      <c r="L160" s="98"/>
    </row>
    <row r="161" spans="1:12" ht="15" x14ac:dyDescent="0.25">
      <c r="B161" s="107"/>
      <c r="C161" s="157" t="s">
        <v>271</v>
      </c>
      <c r="D161" s="45">
        <v>223</v>
      </c>
      <c r="E161" s="43">
        <v>63</v>
      </c>
      <c r="F161" s="43">
        <v>286</v>
      </c>
      <c r="G161" s="44">
        <v>25</v>
      </c>
      <c r="H161" s="44">
        <v>4</v>
      </c>
      <c r="I161" s="44">
        <v>0</v>
      </c>
      <c r="J161" s="44">
        <v>315</v>
      </c>
      <c r="K161" s="44">
        <f t="shared" si="36"/>
        <v>315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3</v>
      </c>
      <c r="J162" s="44">
        <v>3</v>
      </c>
      <c r="K162" s="44">
        <f t="shared" si="36"/>
        <v>3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981</v>
      </c>
      <c r="E164" s="46">
        <f t="shared" si="37"/>
        <v>5297</v>
      </c>
      <c r="F164" s="46">
        <f t="shared" si="37"/>
        <v>6278</v>
      </c>
      <c r="G164" s="47">
        <f t="shared" si="37"/>
        <v>452</v>
      </c>
      <c r="H164" s="47">
        <f t="shared" si="37"/>
        <v>94</v>
      </c>
      <c r="I164" s="47">
        <f>SUM(I165:I172)</f>
        <v>0</v>
      </c>
      <c r="J164" s="47">
        <f>SUM(J165:J172)</f>
        <v>6824</v>
      </c>
      <c r="K164" s="47">
        <f>J164</f>
        <v>6824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5137</v>
      </c>
      <c r="F165" s="43">
        <v>5137</v>
      </c>
      <c r="G165" s="44">
        <v>44</v>
      </c>
      <c r="H165" s="44">
        <v>0</v>
      </c>
      <c r="I165" s="44">
        <v>0</v>
      </c>
      <c r="J165" s="44">
        <v>5181</v>
      </c>
      <c r="K165" s="44">
        <f>J165</f>
        <v>5181</v>
      </c>
      <c r="L165" s="98"/>
    </row>
    <row r="166" spans="1:12" ht="15" x14ac:dyDescent="0.25">
      <c r="A166" s="131"/>
      <c r="B166" s="107"/>
      <c r="C166" s="140" t="s">
        <v>272</v>
      </c>
      <c r="D166" s="45">
        <v>105</v>
      </c>
      <c r="E166" s="43">
        <v>0</v>
      </c>
      <c r="F166" s="43">
        <v>105</v>
      </c>
      <c r="G166" s="44">
        <v>0</v>
      </c>
      <c r="H166" s="44">
        <v>0</v>
      </c>
      <c r="I166" s="44">
        <v>0</v>
      </c>
      <c r="J166" s="44">
        <v>105</v>
      </c>
      <c r="K166" s="44">
        <f t="shared" ref="K166:K172" si="38">J166</f>
        <v>105</v>
      </c>
      <c r="L166" s="98"/>
    </row>
    <row r="167" spans="1:12" ht="15" x14ac:dyDescent="0.25">
      <c r="A167" s="105"/>
      <c r="B167" s="107"/>
      <c r="C167" s="140" t="s">
        <v>353</v>
      </c>
      <c r="D167" s="45">
        <v>49</v>
      </c>
      <c r="E167" s="43">
        <v>0</v>
      </c>
      <c r="F167" s="43">
        <v>49</v>
      </c>
      <c r="G167" s="44">
        <v>98</v>
      </c>
      <c r="H167" s="44">
        <v>0</v>
      </c>
      <c r="I167" s="44">
        <v>0</v>
      </c>
      <c r="J167" s="44">
        <v>147</v>
      </c>
      <c r="K167" s="44">
        <f t="shared" si="38"/>
        <v>147</v>
      </c>
      <c r="L167" s="98"/>
    </row>
    <row r="168" spans="1:12" ht="15" x14ac:dyDescent="0.25">
      <c r="A168" s="105"/>
      <c r="B168" s="107"/>
      <c r="C168" s="140" t="s">
        <v>322</v>
      </c>
      <c r="D168" s="45">
        <v>92</v>
      </c>
      <c r="E168" s="43">
        <v>0</v>
      </c>
      <c r="F168" s="43">
        <v>92</v>
      </c>
      <c r="G168" s="44">
        <v>0</v>
      </c>
      <c r="H168" s="44">
        <v>0</v>
      </c>
      <c r="I168" s="44">
        <v>0</v>
      </c>
      <c r="J168" s="44">
        <v>92</v>
      </c>
      <c r="K168" s="44">
        <f t="shared" si="38"/>
        <v>92</v>
      </c>
      <c r="L168" s="98"/>
    </row>
    <row r="169" spans="1:12" ht="15" x14ac:dyDescent="0.25">
      <c r="A169" s="116"/>
      <c r="B169" s="107"/>
      <c r="C169" s="140" t="s">
        <v>354</v>
      </c>
      <c r="D169" s="45">
        <v>48</v>
      </c>
      <c r="E169" s="43">
        <v>160</v>
      </c>
      <c r="F169" s="43">
        <v>208</v>
      </c>
      <c r="G169" s="44">
        <v>229</v>
      </c>
      <c r="H169" s="44">
        <v>29</v>
      </c>
      <c r="I169" s="44">
        <v>0</v>
      </c>
      <c r="J169" s="44">
        <v>466</v>
      </c>
      <c r="K169" s="44">
        <f t="shared" si="38"/>
        <v>466</v>
      </c>
      <c r="L169" s="98"/>
    </row>
    <row r="170" spans="1:12" ht="15" x14ac:dyDescent="0.25">
      <c r="A170" s="120"/>
      <c r="B170" s="107"/>
      <c r="C170" s="140" t="s">
        <v>273</v>
      </c>
      <c r="D170" s="45">
        <v>1</v>
      </c>
      <c r="E170" s="43">
        <v>0</v>
      </c>
      <c r="F170" s="43">
        <v>1</v>
      </c>
      <c r="G170" s="44">
        <v>69</v>
      </c>
      <c r="H170" s="44">
        <v>0</v>
      </c>
      <c r="I170" s="44">
        <v>0</v>
      </c>
      <c r="J170" s="44">
        <v>70</v>
      </c>
      <c r="K170" s="44">
        <f t="shared" si="38"/>
        <v>70</v>
      </c>
      <c r="L170" s="98"/>
    </row>
    <row r="171" spans="1:12" ht="15" x14ac:dyDescent="0.25">
      <c r="A171" s="118"/>
      <c r="B171" s="107"/>
      <c r="C171" s="140" t="s">
        <v>274</v>
      </c>
      <c r="D171" s="45">
        <v>686</v>
      </c>
      <c r="E171" s="43">
        <v>0</v>
      </c>
      <c r="F171" s="43">
        <v>686</v>
      </c>
      <c r="G171" s="44">
        <v>0</v>
      </c>
      <c r="H171" s="44">
        <v>0</v>
      </c>
      <c r="I171" s="44">
        <v>0</v>
      </c>
      <c r="J171" s="44">
        <v>686</v>
      </c>
      <c r="K171" s="44">
        <f t="shared" si="38"/>
        <v>686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12</v>
      </c>
      <c r="H172" s="44">
        <v>65</v>
      </c>
      <c r="I172" s="44">
        <v>0</v>
      </c>
      <c r="J172" s="44">
        <v>77</v>
      </c>
      <c r="K172" s="44">
        <f t="shared" si="38"/>
        <v>77</v>
      </c>
      <c r="L172" s="98"/>
    </row>
    <row r="173" spans="1:12" ht="15" x14ac:dyDescent="0.25">
      <c r="A173" s="118"/>
      <c r="B173" s="107"/>
      <c r="C173" s="117"/>
      <c r="D173" s="42"/>
      <c r="E173" s="40"/>
      <c r="F173" s="40"/>
      <c r="G173" s="41"/>
      <c r="H173" s="41"/>
      <c r="I173" s="41"/>
      <c r="J173" s="41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8411</v>
      </c>
      <c r="E174" s="58">
        <f t="shared" si="39"/>
        <v>1356</v>
      </c>
      <c r="F174" s="58">
        <f t="shared" si="39"/>
        <v>4751</v>
      </c>
      <c r="G174" s="59">
        <f t="shared" si="39"/>
        <v>2690</v>
      </c>
      <c r="H174" s="59">
        <f t="shared" si="39"/>
        <v>222</v>
      </c>
      <c r="I174" s="59">
        <f>SUM(I175:I178)</f>
        <v>4</v>
      </c>
      <c r="J174" s="59">
        <f>SUM(J175:J178)</f>
        <v>7667</v>
      </c>
      <c r="K174" s="115">
        <v>0</v>
      </c>
      <c r="L174" s="98"/>
    </row>
    <row r="175" spans="1:12" ht="15" x14ac:dyDescent="0.25">
      <c r="A175" s="118"/>
      <c r="B175" s="107"/>
      <c r="C175" s="117" t="s">
        <v>338</v>
      </c>
      <c r="D175" s="45">
        <v>4634</v>
      </c>
      <c r="E175" s="43">
        <v>382</v>
      </c>
      <c r="F175" s="43">
        <v>0</v>
      </c>
      <c r="G175" s="44">
        <v>438</v>
      </c>
      <c r="H175" s="44">
        <v>19</v>
      </c>
      <c r="I175" s="44">
        <v>2</v>
      </c>
      <c r="J175" s="44">
        <v>459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2448</v>
      </c>
      <c r="E176" s="43">
        <v>940</v>
      </c>
      <c r="F176" s="43">
        <v>3388</v>
      </c>
      <c r="G176" s="44">
        <v>0</v>
      </c>
      <c r="H176" s="44">
        <v>203</v>
      </c>
      <c r="I176" s="44">
        <v>2</v>
      </c>
      <c r="J176" s="44">
        <v>3593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1256</v>
      </c>
      <c r="E177" s="43">
        <v>34</v>
      </c>
      <c r="F177" s="43">
        <v>1290</v>
      </c>
      <c r="G177" s="44">
        <v>2252</v>
      </c>
      <c r="H177" s="44">
        <v>0</v>
      </c>
      <c r="I177" s="44">
        <v>0</v>
      </c>
      <c r="J177" s="44">
        <v>3542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73</v>
      </c>
      <c r="E178" s="43">
        <v>0</v>
      </c>
      <c r="F178" s="43">
        <v>73</v>
      </c>
      <c r="G178" s="44">
        <v>0</v>
      </c>
      <c r="H178" s="44">
        <v>0</v>
      </c>
      <c r="I178" s="44">
        <v>0</v>
      </c>
      <c r="J178" s="44">
        <v>73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8"/>
      <c r="F179" s="148"/>
      <c r="G179" s="148"/>
      <c r="H179" s="148"/>
      <c r="I179" s="148"/>
      <c r="J179" s="148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7551</v>
      </c>
      <c r="E180" s="58">
        <f t="shared" si="40"/>
        <v>4957</v>
      </c>
      <c r="F180" s="58">
        <f t="shared" ref="F180:H180" si="41">SUM(F181:F187)</f>
        <v>12508</v>
      </c>
      <c r="G180" s="59">
        <f t="shared" si="41"/>
        <v>17059</v>
      </c>
      <c r="H180" s="59">
        <f t="shared" si="41"/>
        <v>10150</v>
      </c>
      <c r="I180" s="59">
        <f>SUM(I181:I187)</f>
        <v>284</v>
      </c>
      <c r="J180" s="59">
        <f>SUM(J181:J187)</f>
        <v>40001</v>
      </c>
      <c r="K180" s="59">
        <f>J180</f>
        <v>40001</v>
      </c>
      <c r="L180" s="98"/>
    </row>
    <row r="181" spans="1:12" ht="15" x14ac:dyDescent="0.25">
      <c r="A181" s="131"/>
      <c r="B181" s="107"/>
      <c r="C181" s="117" t="s">
        <v>277</v>
      </c>
      <c r="D181" s="45">
        <v>7028</v>
      </c>
      <c r="E181" s="43">
        <v>2627</v>
      </c>
      <c r="F181" s="43">
        <v>9655</v>
      </c>
      <c r="G181" s="44">
        <v>11583</v>
      </c>
      <c r="H181" s="44">
        <v>10129</v>
      </c>
      <c r="I181" s="44">
        <v>250</v>
      </c>
      <c r="J181" s="44">
        <v>31617</v>
      </c>
      <c r="K181" s="44">
        <f>J181</f>
        <v>31617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860</v>
      </c>
      <c r="F182" s="43">
        <v>860</v>
      </c>
      <c r="G182" s="44">
        <v>19</v>
      </c>
      <c r="H182" s="44">
        <v>215</v>
      </c>
      <c r="I182" s="44">
        <v>0</v>
      </c>
      <c r="J182" s="44">
        <v>1094</v>
      </c>
      <c r="K182" s="44">
        <f t="shared" ref="K182:K187" si="42">J182</f>
        <v>1094</v>
      </c>
      <c r="L182" s="98"/>
    </row>
    <row r="183" spans="1:12" ht="15" x14ac:dyDescent="0.25">
      <c r="A183" s="105"/>
      <c r="B183" s="107"/>
      <c r="C183" s="117" t="s">
        <v>279</v>
      </c>
      <c r="D183" s="45">
        <v>-4</v>
      </c>
      <c r="E183" s="43">
        <v>-88</v>
      </c>
      <c r="F183" s="43">
        <v>-92</v>
      </c>
      <c r="G183" s="44">
        <v>-188</v>
      </c>
      <c r="H183" s="44">
        <v>-482</v>
      </c>
      <c r="I183" s="44">
        <v>-4</v>
      </c>
      <c r="J183" s="44">
        <v>-766</v>
      </c>
      <c r="K183" s="44">
        <f t="shared" si="42"/>
        <v>-766</v>
      </c>
      <c r="L183" s="98"/>
    </row>
    <row r="184" spans="1:12" ht="15" x14ac:dyDescent="0.25">
      <c r="A184" s="116"/>
      <c r="B184" s="107"/>
      <c r="C184" s="117" t="s">
        <v>280</v>
      </c>
      <c r="D184" s="45">
        <v>377</v>
      </c>
      <c r="E184" s="43">
        <v>119</v>
      </c>
      <c r="F184" s="43">
        <v>496</v>
      </c>
      <c r="G184" s="44">
        <v>438</v>
      </c>
      <c r="H184" s="44">
        <v>181</v>
      </c>
      <c r="I184" s="44">
        <v>36</v>
      </c>
      <c r="J184" s="44">
        <v>1151</v>
      </c>
      <c r="K184" s="44">
        <f t="shared" si="42"/>
        <v>1151</v>
      </c>
      <c r="L184" s="98"/>
    </row>
    <row r="185" spans="1:12" ht="15" x14ac:dyDescent="0.25">
      <c r="A185" s="116"/>
      <c r="B185" s="107"/>
      <c r="C185" s="117" t="s">
        <v>281</v>
      </c>
      <c r="D185" s="45">
        <v>121</v>
      </c>
      <c r="E185" s="43">
        <v>1427</v>
      </c>
      <c r="F185" s="43">
        <v>1548</v>
      </c>
      <c r="G185" s="44">
        <v>5102</v>
      </c>
      <c r="H185" s="44">
        <v>36</v>
      </c>
      <c r="I185" s="44">
        <v>0</v>
      </c>
      <c r="J185" s="44">
        <v>6686</v>
      </c>
      <c r="K185" s="44">
        <f t="shared" si="42"/>
        <v>6686</v>
      </c>
      <c r="L185" s="98"/>
    </row>
    <row r="186" spans="1:12" ht="15" x14ac:dyDescent="0.25">
      <c r="A186" s="120"/>
      <c r="B186" s="107"/>
      <c r="C186" s="117" t="s">
        <v>325</v>
      </c>
      <c r="D186" s="45">
        <v>29</v>
      </c>
      <c r="E186" s="43">
        <v>12</v>
      </c>
      <c r="F186" s="43">
        <v>41</v>
      </c>
      <c r="G186" s="44">
        <v>105</v>
      </c>
      <c r="H186" s="44">
        <v>77</v>
      </c>
      <c r="I186" s="44">
        <v>2</v>
      </c>
      <c r="J186" s="44">
        <v>225</v>
      </c>
      <c r="K186" s="44">
        <f t="shared" si="42"/>
        <v>225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-6</v>
      </c>
      <c r="I187" s="44">
        <v>0</v>
      </c>
      <c r="J187" s="44">
        <v>-6</v>
      </c>
      <c r="K187" s="44">
        <f t="shared" si="42"/>
        <v>-6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11</v>
      </c>
      <c r="F189" s="58">
        <v>11</v>
      </c>
      <c r="G189" s="59">
        <v>0</v>
      </c>
      <c r="H189" s="59">
        <v>0</v>
      </c>
      <c r="I189" s="59">
        <v>0</v>
      </c>
      <c r="J189" s="59">
        <v>11</v>
      </c>
      <c r="K189" s="59">
        <f>J189</f>
        <v>11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8</v>
      </c>
      <c r="E191" s="58">
        <v>6</v>
      </c>
      <c r="F191" s="58">
        <v>14</v>
      </c>
      <c r="G191" s="59">
        <v>0</v>
      </c>
      <c r="H191" s="59">
        <v>0</v>
      </c>
      <c r="I191" s="59">
        <v>0</v>
      </c>
      <c r="J191" s="59">
        <v>14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884</v>
      </c>
      <c r="E193" s="58">
        <f t="shared" si="43"/>
        <v>-115</v>
      </c>
      <c r="F193" s="58">
        <f t="shared" si="43"/>
        <v>769</v>
      </c>
      <c r="G193" s="59">
        <f t="shared" si="43"/>
        <v>175</v>
      </c>
      <c r="H193" s="59">
        <f t="shared" si="43"/>
        <v>-12</v>
      </c>
      <c r="I193" s="59">
        <f>SUM(I194:I197)</f>
        <v>0</v>
      </c>
      <c r="J193" s="59">
        <f>SUM(J194:J197)</f>
        <v>932</v>
      </c>
      <c r="K193" s="59">
        <f>J193</f>
        <v>932</v>
      </c>
      <c r="L193" s="98"/>
    </row>
    <row r="194" spans="2:12" ht="14.25" x14ac:dyDescent="0.2">
      <c r="B194" s="109"/>
      <c r="C194" s="117" t="s">
        <v>286</v>
      </c>
      <c r="D194" s="45">
        <v>747</v>
      </c>
      <c r="E194" s="43">
        <v>52</v>
      </c>
      <c r="F194" s="43">
        <v>799</v>
      </c>
      <c r="G194" s="44">
        <v>193</v>
      </c>
      <c r="H194" s="44">
        <v>397</v>
      </c>
      <c r="I194" s="44">
        <v>3</v>
      </c>
      <c r="J194" s="44">
        <v>1392</v>
      </c>
      <c r="K194" s="44">
        <f>J194</f>
        <v>1392</v>
      </c>
      <c r="L194" s="98"/>
    </row>
    <row r="195" spans="2:12" ht="14.25" x14ac:dyDescent="0.2">
      <c r="B195" s="109"/>
      <c r="C195" s="121" t="s">
        <v>287</v>
      </c>
      <c r="D195" s="45">
        <v>-5</v>
      </c>
      <c r="E195" s="43">
        <v>-174</v>
      </c>
      <c r="F195" s="43">
        <v>-179</v>
      </c>
      <c r="G195" s="44">
        <v>-18</v>
      </c>
      <c r="H195" s="44">
        <v>-409</v>
      </c>
      <c r="I195" s="44">
        <v>-3</v>
      </c>
      <c r="J195" s="44">
        <v>-609</v>
      </c>
      <c r="K195" s="44">
        <f t="shared" ref="K195:K197" si="44">J195</f>
        <v>-609</v>
      </c>
      <c r="L195" s="98"/>
    </row>
    <row r="196" spans="2:12" ht="14.25" x14ac:dyDescent="0.2">
      <c r="B196" s="109"/>
      <c r="C196" s="117" t="s">
        <v>288</v>
      </c>
      <c r="D196" s="45">
        <v>142</v>
      </c>
      <c r="E196" s="43">
        <v>7</v>
      </c>
      <c r="F196" s="43">
        <v>149</v>
      </c>
      <c r="G196" s="44">
        <v>0</v>
      </c>
      <c r="H196" s="44">
        <v>0</v>
      </c>
      <c r="I196" s="44">
        <v>0</v>
      </c>
      <c r="J196" s="44">
        <v>149</v>
      </c>
      <c r="K196" s="44">
        <f t="shared" si="44"/>
        <v>149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491" priority="8" stopIfTrue="1" operator="notEqual">
      <formula>SUM(D32:D36)</formula>
    </cfRule>
  </conditionalFormatting>
  <conditionalFormatting sqref="D11:K11">
    <cfRule type="cellIs" dxfId="490" priority="5" stopIfTrue="1" operator="notEqual">
      <formula>D12+#REF!+D13+D14</formula>
    </cfRule>
  </conditionalFormatting>
  <conditionalFormatting sqref="D16:K16">
    <cfRule type="cellIs" dxfId="489" priority="3" stopIfTrue="1" operator="notEqual">
      <formula>D17+D20</formula>
    </cfRule>
  </conditionalFormatting>
  <conditionalFormatting sqref="D38:K38">
    <cfRule type="cellIs" dxfId="488" priority="1" stopIfTrue="1" operator="notEqual">
      <formula>SUM(D40:D44)</formula>
    </cfRule>
  </conditionalFormatting>
  <conditionalFormatting sqref="D48:K48">
    <cfRule type="cellIs" dxfId="487" priority="15" stopIfTrue="1" operator="notEqual">
      <formula>SUM(D49:D53)</formula>
    </cfRule>
  </conditionalFormatting>
  <conditionalFormatting sqref="D59:K59">
    <cfRule type="cellIs" dxfId="486" priority="21" stopIfTrue="1" operator="notEqual">
      <formula>D61+D68+D70</formula>
    </cfRule>
  </conditionalFormatting>
  <conditionalFormatting sqref="D91:K91">
    <cfRule type="cellIs" dxfId="485" priority="16" stopIfTrue="1" operator="notEqual">
      <formula>D92+D93+D94+D95+D96</formula>
    </cfRule>
  </conditionalFormatting>
  <conditionalFormatting sqref="D98:K98">
    <cfRule type="cellIs" dxfId="484" priority="14" stopIfTrue="1" operator="notEqual">
      <formula>SUM(D99:D104)</formula>
    </cfRule>
  </conditionalFormatting>
  <conditionalFormatting sqref="D106:K106">
    <cfRule type="cellIs" dxfId="483" priority="10" stopIfTrue="1" operator="notEqual">
      <formula>D107+D108+D109+D110+D111</formula>
    </cfRule>
  </conditionalFormatting>
  <conditionalFormatting sqref="D113:K113">
    <cfRule type="cellIs" dxfId="482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481" priority="7" stopIfTrue="1" operator="notEqual">
      <formula>SUM(D116:D119)</formula>
    </cfRule>
  </conditionalFormatting>
  <conditionalFormatting sqref="D143:K143">
    <cfRule type="cellIs" dxfId="480" priority="6" stopIfTrue="1" operator="notEqual">
      <formula>SUM(D144:D148)</formula>
    </cfRule>
  </conditionalFormatting>
  <conditionalFormatting sqref="D152:K152">
    <cfRule type="cellIs" dxfId="479" priority="9" stopIfTrue="1" operator="notEqual">
      <formula>SUM(D153:D162)</formula>
    </cfRule>
  </conditionalFormatting>
  <conditionalFormatting sqref="D164:K164">
    <cfRule type="cellIs" dxfId="478" priority="19" stopIfTrue="1" operator="notEqual">
      <formula>SUM(D165:D172)</formula>
    </cfRule>
  </conditionalFormatting>
  <conditionalFormatting sqref="D180:K180">
    <cfRule type="cellIs" dxfId="477" priority="18" stopIfTrue="1" operator="notEqual">
      <formula>SUM(D181:D187)</formula>
    </cfRule>
  </conditionalFormatting>
  <conditionalFormatting sqref="D189:K191">
    <cfRule type="cellIs" dxfId="476" priority="22" stopIfTrue="1" operator="notEqual">
      <formula>#REF!+#REF!</formula>
    </cfRule>
  </conditionalFormatting>
  <conditionalFormatting sqref="D193:K193">
    <cfRule type="cellIs" dxfId="475" priority="11" stopIfTrue="1" operator="notEqual">
      <formula>D194+D195+D196+D197</formula>
    </cfRule>
  </conditionalFormatting>
  <conditionalFormatting sqref="J28:K28">
    <cfRule type="cellIs" dxfId="474" priority="4" stopIfTrue="1" operator="notEqual">
      <formula>J30+J38</formula>
    </cfRule>
  </conditionalFormatting>
  <conditionalFormatting sqref="K30">
    <cfRule type="cellIs" dxfId="473" priority="2" stopIfTrue="1" operator="notEqual">
      <formula>SUM(K32:K36)</formula>
    </cfRule>
  </conditionalFormatting>
  <hyperlinks>
    <hyperlink ref="K5" location="Índice!A1" display="índice" xr:uid="{00000000-0004-0000-0300-000000000000}"/>
  </hyperlinks>
  <printOptions horizontalCentered="1"/>
  <pageMargins left="0.19685039370078741" right="0.19685039370078741" top="0.19685039370078741" bottom="0.19685039370078741" header="0" footer="0"/>
  <pageSetup paperSize="9" scale="60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0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67" customWidth="1"/>
    <col min="2" max="2" width="18.7109375" style="160" customWidth="1"/>
    <col min="3" max="3" width="90.7109375" style="160" customWidth="1"/>
    <col min="4" max="6" width="14.7109375" style="160" customWidth="1"/>
    <col min="7" max="7" width="16.28515625" style="160" customWidth="1"/>
    <col min="8" max="8" width="16.7109375" style="160" customWidth="1"/>
    <col min="9" max="9" width="16.28515625" style="160" customWidth="1"/>
    <col min="10" max="10" width="20.140625" style="160" bestFit="1" customWidth="1"/>
    <col min="11" max="11" width="19.85546875" style="160" customWidth="1"/>
    <col min="12" max="12" width="2.42578125" style="160" customWidth="1"/>
    <col min="13" max="16384" width="11.42578125" style="160"/>
  </cols>
  <sheetData>
    <row r="1" spans="1:11" x14ac:dyDescent="0.2">
      <c r="A1" s="160"/>
      <c r="B1" s="161"/>
      <c r="D1" s="162"/>
      <c r="E1" s="162"/>
      <c r="F1" s="162"/>
      <c r="G1" s="162"/>
      <c r="H1" s="162"/>
      <c r="I1" s="162"/>
      <c r="J1" s="162"/>
    </row>
    <row r="2" spans="1:11" ht="18" x14ac:dyDescent="0.25">
      <c r="A2" s="163"/>
      <c r="B2" s="164" t="s">
        <v>293</v>
      </c>
      <c r="C2" s="164"/>
      <c r="D2" s="165"/>
      <c r="E2" s="165"/>
      <c r="F2" s="165"/>
      <c r="G2" s="165"/>
      <c r="H2" s="165"/>
      <c r="I2" s="165"/>
      <c r="J2" s="165"/>
    </row>
    <row r="3" spans="1:11" ht="18.75" x14ac:dyDescent="0.3">
      <c r="A3" s="94"/>
      <c r="B3" s="166" t="s">
        <v>344</v>
      </c>
      <c r="C3" s="166"/>
      <c r="D3" s="165"/>
      <c r="E3" s="165"/>
      <c r="F3" s="165"/>
      <c r="G3" s="165"/>
      <c r="H3" s="165"/>
      <c r="I3" s="165"/>
      <c r="J3" s="165"/>
    </row>
    <row r="4" spans="1:11" ht="14.25" x14ac:dyDescent="0.2">
      <c r="B4" s="168" t="s">
        <v>292</v>
      </c>
      <c r="C4" s="168"/>
      <c r="D4" s="165"/>
      <c r="E4" s="165"/>
      <c r="F4" s="165"/>
      <c r="G4" s="165"/>
      <c r="H4" s="165"/>
      <c r="I4" s="165"/>
      <c r="J4" s="165"/>
    </row>
    <row r="5" spans="1:11" ht="15.75" thickBot="1" x14ac:dyDescent="0.3">
      <c r="A5" s="168"/>
      <c r="B5" s="169"/>
      <c r="C5" s="165"/>
      <c r="D5" s="165"/>
      <c r="E5" s="165"/>
      <c r="F5" s="165"/>
      <c r="G5" s="165"/>
      <c r="H5" s="165"/>
      <c r="I5" s="165"/>
      <c r="J5" s="165"/>
      <c r="K5" s="170" t="s">
        <v>323</v>
      </c>
    </row>
    <row r="6" spans="1:11" ht="13.5" customHeight="1" thickTop="1" thickBot="1" x14ac:dyDescent="0.25">
      <c r="B6" s="208" t="s">
        <v>0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301</v>
      </c>
      <c r="K6" s="206" t="s">
        <v>3</v>
      </c>
    </row>
    <row r="7" spans="1:11" ht="12.75" customHeight="1" thickTop="1" thickBot="1" x14ac:dyDescent="0.25">
      <c r="A7" s="168"/>
      <c r="B7" s="210"/>
      <c r="C7" s="211"/>
      <c r="D7" s="214"/>
      <c r="E7" s="214"/>
      <c r="F7" s="214"/>
      <c r="G7" s="207"/>
      <c r="H7" s="207"/>
      <c r="I7" s="207"/>
      <c r="J7" s="207"/>
      <c r="K7" s="207"/>
    </row>
    <row r="8" spans="1:11" ht="12.75" customHeight="1" thickTop="1" thickBot="1" x14ac:dyDescent="0.25">
      <c r="A8" s="168"/>
      <c r="B8" s="210"/>
      <c r="C8" s="211"/>
      <c r="D8" s="214"/>
      <c r="E8" s="214"/>
      <c r="F8" s="214"/>
      <c r="G8" s="207"/>
      <c r="H8" s="207"/>
      <c r="I8" s="207"/>
      <c r="J8" s="207"/>
      <c r="K8" s="207"/>
    </row>
    <row r="9" spans="1:11" ht="31.5" thickTop="1" thickBot="1" x14ac:dyDescent="0.25">
      <c r="A9" s="171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</row>
    <row r="10" spans="1:11" ht="15.75" thickTop="1" x14ac:dyDescent="0.25">
      <c r="A10" s="168"/>
      <c r="B10" s="107"/>
      <c r="C10" s="108"/>
      <c r="D10" s="110"/>
      <c r="E10" s="110"/>
      <c r="F10" s="110"/>
      <c r="G10" s="111"/>
      <c r="H10" s="111"/>
      <c r="I10" s="111"/>
      <c r="J10" s="109"/>
      <c r="K10" s="111"/>
    </row>
    <row r="11" spans="1:11" s="173" customFormat="1" ht="15" x14ac:dyDescent="0.25">
      <c r="A11" s="172"/>
      <c r="B11" s="159" t="s">
        <v>6</v>
      </c>
      <c r="C11" s="151" t="s">
        <v>7</v>
      </c>
      <c r="D11" s="200">
        <v>31610</v>
      </c>
      <c r="E11" s="200">
        <v>11983</v>
      </c>
      <c r="F11" s="200">
        <v>43593</v>
      </c>
      <c r="G11" s="201">
        <v>115421</v>
      </c>
      <c r="H11" s="201">
        <v>48763</v>
      </c>
      <c r="I11" s="201">
        <v>4285</v>
      </c>
      <c r="J11" s="202">
        <v>212062</v>
      </c>
      <c r="K11" s="201">
        <f>J11</f>
        <v>212062</v>
      </c>
    </row>
    <row r="12" spans="1:11" ht="15" x14ac:dyDescent="0.25">
      <c r="A12" s="174"/>
      <c r="B12" s="107"/>
      <c r="C12" s="152"/>
      <c r="D12" s="40"/>
      <c r="E12" s="40"/>
      <c r="F12" s="40"/>
      <c r="G12" s="41"/>
      <c r="H12" s="41"/>
      <c r="I12" s="41"/>
      <c r="J12" s="42"/>
      <c r="K12" s="41"/>
    </row>
    <row r="13" spans="1:11" s="173" customFormat="1" ht="15" x14ac:dyDescent="0.25">
      <c r="A13" s="175"/>
      <c r="B13" s="126" t="s">
        <v>8</v>
      </c>
      <c r="C13" s="129" t="s">
        <v>9</v>
      </c>
      <c r="D13" s="46">
        <f t="shared" ref="D13:I13" si="0">SUM(D14:D20)</f>
        <v>438</v>
      </c>
      <c r="E13" s="46">
        <f t="shared" si="0"/>
        <v>1126</v>
      </c>
      <c r="F13" s="46">
        <f t="shared" si="0"/>
        <v>1564</v>
      </c>
      <c r="G13" s="47">
        <f t="shared" si="0"/>
        <v>3458</v>
      </c>
      <c r="H13" s="47">
        <f t="shared" si="0"/>
        <v>4614</v>
      </c>
      <c r="I13" s="47">
        <f t="shared" si="0"/>
        <v>62</v>
      </c>
      <c r="J13" s="48">
        <f>SUM(J14:J20)</f>
        <v>9698</v>
      </c>
      <c r="K13" s="47">
        <f>J13</f>
        <v>9698</v>
      </c>
    </row>
    <row r="14" spans="1:11" ht="15" x14ac:dyDescent="0.25">
      <c r="A14" s="176"/>
      <c r="B14" s="107"/>
      <c r="C14" s="140" t="s">
        <v>10</v>
      </c>
      <c r="D14" s="43">
        <v>62</v>
      </c>
      <c r="E14" s="43">
        <v>376</v>
      </c>
      <c r="F14" s="43">
        <v>438</v>
      </c>
      <c r="G14" s="44">
        <v>148</v>
      </c>
      <c r="H14" s="44">
        <v>81</v>
      </c>
      <c r="I14" s="44">
        <v>0</v>
      </c>
      <c r="J14" s="45">
        <v>667</v>
      </c>
      <c r="K14" s="44">
        <f>J14</f>
        <v>667</v>
      </c>
    </row>
    <row r="15" spans="1:11" ht="15" x14ac:dyDescent="0.25">
      <c r="A15" s="176"/>
      <c r="B15" s="107"/>
      <c r="C15" s="140" t="s">
        <v>11</v>
      </c>
      <c r="D15" s="43">
        <v>138</v>
      </c>
      <c r="E15" s="43">
        <v>274</v>
      </c>
      <c r="F15" s="43">
        <v>412</v>
      </c>
      <c r="G15" s="44">
        <v>1383</v>
      </c>
      <c r="H15" s="44">
        <v>4001</v>
      </c>
      <c r="I15" s="44">
        <v>0</v>
      </c>
      <c r="J15" s="45">
        <v>5796</v>
      </c>
      <c r="K15" s="44">
        <f t="shared" ref="K15:K20" si="1">J15</f>
        <v>5796</v>
      </c>
    </row>
    <row r="16" spans="1:11" ht="15" x14ac:dyDescent="0.25">
      <c r="A16" s="177"/>
      <c r="B16" s="107"/>
      <c r="C16" s="140" t="s">
        <v>12</v>
      </c>
      <c r="D16" s="43">
        <v>0</v>
      </c>
      <c r="E16" s="43">
        <v>0</v>
      </c>
      <c r="F16" s="43">
        <v>0</v>
      </c>
      <c r="G16" s="44">
        <v>1014</v>
      </c>
      <c r="H16" s="44">
        <v>0</v>
      </c>
      <c r="I16" s="44">
        <v>52</v>
      </c>
      <c r="J16" s="45">
        <v>1066</v>
      </c>
      <c r="K16" s="44">
        <f t="shared" si="1"/>
        <v>1066</v>
      </c>
    </row>
    <row r="17" spans="1:12" ht="15" x14ac:dyDescent="0.25">
      <c r="A17" s="174"/>
      <c r="B17" s="107"/>
      <c r="C17" s="158" t="s">
        <v>13</v>
      </c>
      <c r="D17" s="43">
        <v>159</v>
      </c>
      <c r="E17" s="43">
        <v>338</v>
      </c>
      <c r="F17" s="43">
        <v>497</v>
      </c>
      <c r="G17" s="44">
        <v>328</v>
      </c>
      <c r="H17" s="44">
        <v>-256</v>
      </c>
      <c r="I17" s="44">
        <v>0</v>
      </c>
      <c r="J17" s="45">
        <v>569</v>
      </c>
      <c r="K17" s="44">
        <f t="shared" si="1"/>
        <v>569</v>
      </c>
    </row>
    <row r="18" spans="1:12" ht="15" x14ac:dyDescent="0.25">
      <c r="A18" s="176"/>
      <c r="B18" s="107"/>
      <c r="C18" s="158" t="s">
        <v>14</v>
      </c>
      <c r="D18" s="43">
        <v>4</v>
      </c>
      <c r="E18" s="43">
        <v>46</v>
      </c>
      <c r="F18" s="43">
        <v>50</v>
      </c>
      <c r="G18" s="44">
        <v>72</v>
      </c>
      <c r="H18" s="44">
        <v>150</v>
      </c>
      <c r="I18" s="44">
        <v>7</v>
      </c>
      <c r="J18" s="45">
        <v>279</v>
      </c>
      <c r="K18" s="44">
        <f t="shared" si="1"/>
        <v>279</v>
      </c>
    </row>
    <row r="19" spans="1:12" ht="15" x14ac:dyDescent="0.25">
      <c r="A19" s="178"/>
      <c r="B19" s="107"/>
      <c r="C19" s="140" t="s">
        <v>15</v>
      </c>
      <c r="D19" s="43">
        <v>6</v>
      </c>
      <c r="E19" s="43">
        <v>15</v>
      </c>
      <c r="F19" s="43">
        <v>21</v>
      </c>
      <c r="G19" s="44">
        <v>52</v>
      </c>
      <c r="H19" s="44">
        <v>560</v>
      </c>
      <c r="I19" s="44">
        <v>0</v>
      </c>
      <c r="J19" s="45">
        <v>633</v>
      </c>
      <c r="K19" s="44">
        <f t="shared" si="1"/>
        <v>633</v>
      </c>
    </row>
    <row r="20" spans="1:12" ht="15" x14ac:dyDescent="0.25">
      <c r="A20" s="174"/>
      <c r="B20" s="107"/>
      <c r="C20" s="140" t="s">
        <v>17</v>
      </c>
      <c r="D20" s="43">
        <v>69</v>
      </c>
      <c r="E20" s="43">
        <v>77</v>
      </c>
      <c r="F20" s="43">
        <v>146</v>
      </c>
      <c r="G20" s="44">
        <v>461</v>
      </c>
      <c r="H20" s="44">
        <v>78</v>
      </c>
      <c r="I20" s="44">
        <v>3</v>
      </c>
      <c r="J20" s="45">
        <v>688</v>
      </c>
      <c r="K20" s="44">
        <f t="shared" si="1"/>
        <v>688</v>
      </c>
    </row>
    <row r="21" spans="1:12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178"/>
      <c r="B22" s="126" t="s">
        <v>18</v>
      </c>
      <c r="C22" s="138" t="s">
        <v>19</v>
      </c>
      <c r="D22" s="46">
        <f t="shared" ref="D22:I22" si="2">SUM(D23:D26)</f>
        <v>150</v>
      </c>
      <c r="E22" s="46">
        <f t="shared" si="2"/>
        <v>2299</v>
      </c>
      <c r="F22" s="46">
        <f t="shared" si="2"/>
        <v>2449</v>
      </c>
      <c r="G22" s="47">
        <f t="shared" si="2"/>
        <v>5226</v>
      </c>
      <c r="H22" s="47">
        <f t="shared" si="2"/>
        <v>328</v>
      </c>
      <c r="I22" s="47">
        <f t="shared" si="2"/>
        <v>2</v>
      </c>
      <c r="J22" s="48">
        <f>SUM(J23:J26)</f>
        <v>8005</v>
      </c>
      <c r="K22" s="47">
        <f>J22</f>
        <v>8005</v>
      </c>
    </row>
    <row r="23" spans="1:12" ht="15" x14ac:dyDescent="0.25">
      <c r="A23" s="179"/>
      <c r="B23" s="107"/>
      <c r="C23" s="140" t="s">
        <v>20</v>
      </c>
      <c r="D23" s="43">
        <v>121</v>
      </c>
      <c r="E23" s="43">
        <v>1427</v>
      </c>
      <c r="F23" s="43">
        <v>1548</v>
      </c>
      <c r="G23" s="44">
        <v>5096</v>
      </c>
      <c r="H23" s="44">
        <v>36</v>
      </c>
      <c r="I23" s="44">
        <v>0</v>
      </c>
      <c r="J23" s="45">
        <v>6680</v>
      </c>
      <c r="K23" s="44">
        <f t="shared" ref="K23:K26" si="3">J23</f>
        <v>6680</v>
      </c>
    </row>
    <row r="24" spans="1:12" ht="15" x14ac:dyDescent="0.25">
      <c r="B24" s="107"/>
      <c r="C24" s="140" t="s">
        <v>21</v>
      </c>
      <c r="D24" s="43">
        <v>29</v>
      </c>
      <c r="E24" s="43">
        <v>12</v>
      </c>
      <c r="F24" s="43">
        <v>41</v>
      </c>
      <c r="G24" s="44">
        <v>105</v>
      </c>
      <c r="H24" s="44">
        <v>77</v>
      </c>
      <c r="I24" s="44">
        <v>2</v>
      </c>
      <c r="J24" s="45">
        <v>225</v>
      </c>
      <c r="K24" s="44">
        <f t="shared" si="3"/>
        <v>225</v>
      </c>
    </row>
    <row r="25" spans="1:12" ht="15" x14ac:dyDescent="0.25">
      <c r="B25" s="107"/>
      <c r="C25" s="140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214</v>
      </c>
      <c r="I25" s="44">
        <v>0</v>
      </c>
      <c r="J25" s="45">
        <v>214</v>
      </c>
      <c r="K25" s="44"/>
    </row>
    <row r="26" spans="1:12" ht="15" x14ac:dyDescent="0.25">
      <c r="A26" s="168"/>
      <c r="B26" s="107"/>
      <c r="C26" s="140" t="s">
        <v>22</v>
      </c>
      <c r="D26" s="43">
        <v>0</v>
      </c>
      <c r="E26" s="43">
        <v>860</v>
      </c>
      <c r="F26" s="43">
        <v>860</v>
      </c>
      <c r="G26" s="44">
        <v>25</v>
      </c>
      <c r="H26" s="44">
        <v>1</v>
      </c>
      <c r="I26" s="44">
        <v>0</v>
      </c>
      <c r="J26" s="45">
        <v>886</v>
      </c>
      <c r="K26" s="44">
        <f t="shared" si="3"/>
        <v>886</v>
      </c>
    </row>
    <row r="27" spans="1:12" ht="15" x14ac:dyDescent="0.25">
      <c r="A27" s="168"/>
      <c r="B27" s="107"/>
      <c r="C27" s="117"/>
      <c r="D27" s="154"/>
      <c r="E27" s="154"/>
      <c r="F27" s="154"/>
      <c r="G27" s="155"/>
      <c r="H27" s="155"/>
      <c r="I27" s="155"/>
      <c r="J27" s="153"/>
      <c r="K27" s="155"/>
    </row>
    <row r="28" spans="1:12" ht="15" x14ac:dyDescent="0.25">
      <c r="A28" s="168"/>
      <c r="B28" s="126" t="s">
        <v>23</v>
      </c>
      <c r="C28" s="129" t="s">
        <v>300</v>
      </c>
      <c r="D28" s="46">
        <f t="shared" ref="D28:I28" si="4">SUM(D30:D34)</f>
        <v>31022</v>
      </c>
      <c r="E28" s="46">
        <f t="shared" si="4"/>
        <v>8558</v>
      </c>
      <c r="F28" s="46">
        <f t="shared" si="4"/>
        <v>39580</v>
      </c>
      <c r="G28" s="47">
        <f t="shared" si="4"/>
        <v>106737</v>
      </c>
      <c r="H28" s="47">
        <f t="shared" si="4"/>
        <v>43821</v>
      </c>
      <c r="I28" s="47">
        <f t="shared" si="4"/>
        <v>4221</v>
      </c>
      <c r="J28" s="48">
        <f>SUM(J30:J34)</f>
        <v>194359</v>
      </c>
      <c r="K28" s="47">
        <f>J28</f>
        <v>194359</v>
      </c>
      <c r="L28" s="169"/>
    </row>
    <row r="29" spans="1:12" ht="15" x14ac:dyDescent="0.25">
      <c r="A29" s="171"/>
      <c r="B29" s="107"/>
      <c r="C29" s="108" t="s">
        <v>24</v>
      </c>
      <c r="D29" s="40"/>
      <c r="E29" s="40"/>
      <c r="F29" s="40"/>
      <c r="G29" s="41"/>
      <c r="H29" s="41"/>
      <c r="I29" s="41"/>
      <c r="J29" s="42"/>
      <c r="K29" s="41"/>
    </row>
    <row r="30" spans="1:12" ht="15" x14ac:dyDescent="0.25">
      <c r="A30" s="168"/>
      <c r="B30" s="107"/>
      <c r="C30" s="117" t="s">
        <v>25</v>
      </c>
      <c r="D30" s="43">
        <v>5418</v>
      </c>
      <c r="E30" s="43">
        <v>4204</v>
      </c>
      <c r="F30" s="43">
        <v>9622</v>
      </c>
      <c r="G30" s="44">
        <v>29809</v>
      </c>
      <c r="H30" s="44">
        <v>20821</v>
      </c>
      <c r="I30" s="44">
        <v>1241</v>
      </c>
      <c r="J30" s="45">
        <v>61493</v>
      </c>
      <c r="K30" s="44">
        <f>J30</f>
        <v>61493</v>
      </c>
    </row>
    <row r="31" spans="1:12" ht="15" x14ac:dyDescent="0.25">
      <c r="A31" s="168"/>
      <c r="B31" s="107"/>
      <c r="C31" s="117" t="s">
        <v>26</v>
      </c>
      <c r="D31" s="43">
        <v>19074</v>
      </c>
      <c r="E31" s="43">
        <v>4609</v>
      </c>
      <c r="F31" s="43">
        <v>23683</v>
      </c>
      <c r="G31" s="44">
        <v>74042</v>
      </c>
      <c r="H31" s="44">
        <v>21913</v>
      </c>
      <c r="I31" s="44">
        <v>2656</v>
      </c>
      <c r="J31" s="45">
        <v>122294</v>
      </c>
      <c r="K31" s="44">
        <f t="shared" ref="K31:K34" si="5">J31</f>
        <v>122294</v>
      </c>
    </row>
    <row r="32" spans="1:12" ht="15" x14ac:dyDescent="0.25">
      <c r="A32" s="179"/>
      <c r="B32" s="107"/>
      <c r="C32" s="117" t="s">
        <v>27</v>
      </c>
      <c r="D32" s="43">
        <v>7082</v>
      </c>
      <c r="E32" s="43">
        <v>3108</v>
      </c>
      <c r="F32" s="43">
        <v>10190</v>
      </c>
      <c r="G32" s="44">
        <v>11375</v>
      </c>
      <c r="H32" s="44">
        <v>6001</v>
      </c>
      <c r="I32" s="44">
        <v>370</v>
      </c>
      <c r="J32" s="45">
        <v>27936</v>
      </c>
      <c r="K32" s="44">
        <f t="shared" si="5"/>
        <v>27936</v>
      </c>
    </row>
    <row r="33" spans="1:11" ht="15" x14ac:dyDescent="0.25">
      <c r="A33" s="178"/>
      <c r="B33" s="153"/>
      <c r="C33" s="156" t="s">
        <v>28</v>
      </c>
      <c r="D33" s="43">
        <v>36</v>
      </c>
      <c r="E33" s="43">
        <v>62</v>
      </c>
      <c r="F33" s="43">
        <v>98</v>
      </c>
      <c r="G33" s="44">
        <v>195</v>
      </c>
      <c r="H33" s="44">
        <v>28</v>
      </c>
      <c r="I33" s="44">
        <v>18</v>
      </c>
      <c r="J33" s="45">
        <v>339</v>
      </c>
      <c r="K33" s="44">
        <f t="shared" si="5"/>
        <v>339</v>
      </c>
    </row>
    <row r="34" spans="1:11" ht="15" x14ac:dyDescent="0.25">
      <c r="A34" s="176"/>
      <c r="B34" s="107"/>
      <c r="C34" s="121" t="s">
        <v>29</v>
      </c>
      <c r="D34" s="43">
        <v>-588</v>
      </c>
      <c r="E34" s="43">
        <v>-3425</v>
      </c>
      <c r="F34" s="43">
        <v>-4013</v>
      </c>
      <c r="G34" s="44">
        <v>-8684</v>
      </c>
      <c r="H34" s="44">
        <v>-4942</v>
      </c>
      <c r="I34" s="44">
        <v>-64</v>
      </c>
      <c r="J34" s="45">
        <v>-17703</v>
      </c>
      <c r="K34" s="44">
        <f t="shared" si="5"/>
        <v>-17703</v>
      </c>
    </row>
    <row r="35" spans="1:11" ht="15" x14ac:dyDescent="0.25">
      <c r="A35" s="174"/>
      <c r="B35" s="107"/>
      <c r="C35" s="121"/>
      <c r="D35" s="40"/>
      <c r="E35" s="40"/>
      <c r="F35" s="40"/>
      <c r="G35" s="41"/>
      <c r="H35" s="41"/>
      <c r="I35" s="41"/>
      <c r="J35" s="42"/>
      <c r="K35" s="41"/>
    </row>
    <row r="36" spans="1:11" ht="15" x14ac:dyDescent="0.25">
      <c r="A36" s="176"/>
      <c r="B36" s="126" t="s">
        <v>30</v>
      </c>
      <c r="C36" s="138" t="s">
        <v>31</v>
      </c>
      <c r="D36" s="46">
        <f t="shared" ref="D36:I36" si="6">SUM(D37:D42)</f>
        <v>1301</v>
      </c>
      <c r="E36" s="46">
        <f t="shared" si="6"/>
        <v>249</v>
      </c>
      <c r="F36" s="46">
        <f t="shared" si="6"/>
        <v>1550</v>
      </c>
      <c r="G36" s="47">
        <f t="shared" si="6"/>
        <v>2339</v>
      </c>
      <c r="H36" s="47">
        <f t="shared" si="6"/>
        <v>2093</v>
      </c>
      <c r="I36" s="47">
        <f t="shared" si="6"/>
        <v>4</v>
      </c>
      <c r="J36" s="48">
        <f>SUM(J37:J42)</f>
        <v>5986</v>
      </c>
      <c r="K36" s="47">
        <f t="shared" ref="K36:K42" si="7">J36</f>
        <v>5986</v>
      </c>
    </row>
    <row r="37" spans="1:11" ht="15" x14ac:dyDescent="0.25">
      <c r="A37" s="176"/>
      <c r="B37" s="107"/>
      <c r="C37" s="140" t="s">
        <v>32</v>
      </c>
      <c r="D37" s="43">
        <v>0</v>
      </c>
      <c r="E37" s="43">
        <v>0</v>
      </c>
      <c r="F37" s="43">
        <v>0</v>
      </c>
      <c r="G37" s="44">
        <v>37</v>
      </c>
      <c r="H37" s="44">
        <v>136</v>
      </c>
      <c r="I37" s="44">
        <v>0</v>
      </c>
      <c r="J37" s="45">
        <v>173</v>
      </c>
      <c r="K37" s="44">
        <f t="shared" si="7"/>
        <v>173</v>
      </c>
    </row>
    <row r="38" spans="1:11" ht="15" x14ac:dyDescent="0.25">
      <c r="A38" s="176"/>
      <c r="B38" s="107"/>
      <c r="C38" s="140" t="s">
        <v>33</v>
      </c>
      <c r="D38" s="43">
        <v>2</v>
      </c>
      <c r="E38" s="43">
        <v>71</v>
      </c>
      <c r="F38" s="43">
        <v>73</v>
      </c>
      <c r="G38" s="44">
        <v>137</v>
      </c>
      <c r="H38" s="44">
        <v>511</v>
      </c>
      <c r="I38" s="44">
        <v>0</v>
      </c>
      <c r="J38" s="45">
        <v>721</v>
      </c>
      <c r="K38" s="44">
        <f t="shared" si="7"/>
        <v>721</v>
      </c>
    </row>
    <row r="39" spans="1:11" ht="15" x14ac:dyDescent="0.25">
      <c r="A39" s="176"/>
      <c r="B39" s="107"/>
      <c r="C39" s="140" t="s">
        <v>34</v>
      </c>
      <c r="D39" s="43">
        <v>0</v>
      </c>
      <c r="E39" s="43">
        <v>104</v>
      </c>
      <c r="F39" s="43">
        <v>104</v>
      </c>
      <c r="G39" s="44">
        <v>1170</v>
      </c>
      <c r="H39" s="44">
        <v>289</v>
      </c>
      <c r="I39" s="44">
        <v>0</v>
      </c>
      <c r="J39" s="45">
        <v>1563</v>
      </c>
      <c r="K39" s="44">
        <f t="shared" si="7"/>
        <v>1563</v>
      </c>
    </row>
    <row r="40" spans="1:11" ht="15" x14ac:dyDescent="0.25">
      <c r="A40" s="174"/>
      <c r="B40" s="107"/>
      <c r="C40" s="140" t="s">
        <v>35</v>
      </c>
      <c r="D40" s="43">
        <v>0</v>
      </c>
      <c r="E40" s="43">
        <v>4</v>
      </c>
      <c r="F40" s="43">
        <v>4</v>
      </c>
      <c r="G40" s="44">
        <v>429</v>
      </c>
      <c r="H40" s="44">
        <v>390</v>
      </c>
      <c r="I40" s="44">
        <v>4</v>
      </c>
      <c r="J40" s="45">
        <v>827</v>
      </c>
      <c r="K40" s="44">
        <f t="shared" si="7"/>
        <v>827</v>
      </c>
    </row>
    <row r="41" spans="1:11" ht="15" x14ac:dyDescent="0.25">
      <c r="A41" s="174"/>
      <c r="B41" s="107"/>
      <c r="C41" s="158" t="s">
        <v>16</v>
      </c>
      <c r="D41" s="43">
        <v>390</v>
      </c>
      <c r="E41" s="43">
        <v>0</v>
      </c>
      <c r="F41" s="43">
        <v>390</v>
      </c>
      <c r="G41" s="44">
        <v>0</v>
      </c>
      <c r="H41" s="44">
        <v>0</v>
      </c>
      <c r="I41" s="44">
        <v>0</v>
      </c>
      <c r="J41" s="45">
        <v>390</v>
      </c>
      <c r="K41" s="44">
        <f t="shared" si="7"/>
        <v>390</v>
      </c>
    </row>
    <row r="42" spans="1:11" ht="15" x14ac:dyDescent="0.25">
      <c r="A42" s="174"/>
      <c r="B42" s="107"/>
      <c r="C42" s="140" t="s">
        <v>36</v>
      </c>
      <c r="D42" s="43">
        <v>909</v>
      </c>
      <c r="E42" s="43">
        <v>70</v>
      </c>
      <c r="F42" s="43">
        <v>979</v>
      </c>
      <c r="G42" s="44">
        <v>566</v>
      </c>
      <c r="H42" s="44">
        <v>767</v>
      </c>
      <c r="I42" s="44">
        <v>0</v>
      </c>
      <c r="J42" s="45">
        <v>2312</v>
      </c>
      <c r="K42" s="44">
        <f t="shared" si="7"/>
        <v>2312</v>
      </c>
    </row>
    <row r="43" spans="1:11" ht="15" x14ac:dyDescent="0.25">
      <c r="A43" s="176"/>
      <c r="B43" s="107"/>
      <c r="C43" s="121"/>
      <c r="D43" s="40"/>
      <c r="E43" s="40"/>
      <c r="F43" s="40"/>
      <c r="G43" s="41"/>
      <c r="H43" s="41"/>
      <c r="I43" s="41"/>
      <c r="J43" s="42"/>
      <c r="K43" s="41"/>
    </row>
    <row r="44" spans="1:11" ht="15" x14ac:dyDescent="0.25">
      <c r="A44" s="178"/>
      <c r="B44" s="126" t="s">
        <v>37</v>
      </c>
      <c r="C44" s="138" t="s">
        <v>38</v>
      </c>
      <c r="D44" s="46">
        <v>29721</v>
      </c>
      <c r="E44" s="46">
        <v>8309</v>
      </c>
      <c r="F44" s="46">
        <v>38030</v>
      </c>
      <c r="G44" s="47">
        <v>104398</v>
      </c>
      <c r="H44" s="47">
        <v>41728</v>
      </c>
      <c r="I44" s="47">
        <v>4217</v>
      </c>
      <c r="J44" s="48">
        <v>188373</v>
      </c>
      <c r="K44" s="47">
        <f>J44</f>
        <v>188373</v>
      </c>
    </row>
    <row r="45" spans="1:11" ht="15" x14ac:dyDescent="0.25">
      <c r="A45" s="179"/>
      <c r="B45" s="107"/>
      <c r="C45" s="117"/>
      <c r="D45" s="40"/>
      <c r="E45" s="40"/>
      <c r="F45" s="40"/>
      <c r="G45" s="41"/>
      <c r="H45" s="41"/>
      <c r="I45" s="41"/>
      <c r="J45" s="42"/>
      <c r="K45" s="41"/>
    </row>
    <row r="46" spans="1:11" ht="15" x14ac:dyDescent="0.25">
      <c r="A46" s="179"/>
      <c r="B46" s="159" t="s">
        <v>39</v>
      </c>
      <c r="C46" s="151" t="s">
        <v>40</v>
      </c>
      <c r="D46" s="200">
        <v>68907</v>
      </c>
      <c r="E46" s="200">
        <v>970</v>
      </c>
      <c r="F46" s="200">
        <v>69877</v>
      </c>
      <c r="G46" s="201">
        <v>11987</v>
      </c>
      <c r="H46" s="201">
        <v>20577</v>
      </c>
      <c r="I46" s="201">
        <v>0</v>
      </c>
      <c r="J46" s="202">
        <v>102441</v>
      </c>
      <c r="K46" s="201">
        <f>J46</f>
        <v>102441</v>
      </c>
    </row>
    <row r="47" spans="1:11" ht="15" x14ac:dyDescent="0.25">
      <c r="A47" s="168"/>
      <c r="B47" s="107"/>
      <c r="C47" s="139"/>
      <c r="D47" s="40"/>
      <c r="E47" s="40"/>
      <c r="F47" s="40"/>
      <c r="G47" s="41"/>
      <c r="H47" s="41"/>
      <c r="I47" s="41"/>
      <c r="J47" s="42"/>
      <c r="K47" s="41"/>
    </row>
    <row r="48" spans="1:11" ht="15" x14ac:dyDescent="0.25">
      <c r="B48" s="126" t="s">
        <v>41</v>
      </c>
      <c r="C48" s="129" t="s">
        <v>42</v>
      </c>
      <c r="D48" s="46">
        <f t="shared" ref="D48:I48" si="8">SUM(D49:D50)</f>
        <v>48325</v>
      </c>
      <c r="E48" s="46">
        <f t="shared" si="8"/>
        <v>0</v>
      </c>
      <c r="F48" s="46">
        <f t="shared" si="8"/>
        <v>48325</v>
      </c>
      <c r="G48" s="47">
        <f t="shared" si="8"/>
        <v>1830</v>
      </c>
      <c r="H48" s="47">
        <f t="shared" si="8"/>
        <v>3946</v>
      </c>
      <c r="I48" s="47">
        <f t="shared" si="8"/>
        <v>0</v>
      </c>
      <c r="J48" s="48">
        <f>SUM(J49:J50)</f>
        <v>54101</v>
      </c>
      <c r="K48" s="47">
        <f>J48</f>
        <v>54101</v>
      </c>
    </row>
    <row r="49" spans="1:11" ht="15" x14ac:dyDescent="0.25">
      <c r="A49" s="168"/>
      <c r="B49" s="107"/>
      <c r="C49" s="121" t="s">
        <v>43</v>
      </c>
      <c r="D49" s="43">
        <v>48325</v>
      </c>
      <c r="E49" s="43">
        <v>0</v>
      </c>
      <c r="F49" s="43">
        <v>48325</v>
      </c>
      <c r="G49" s="44">
        <v>1001</v>
      </c>
      <c r="H49" s="44">
        <v>3946</v>
      </c>
      <c r="I49" s="44">
        <v>0</v>
      </c>
      <c r="J49" s="45">
        <v>53272</v>
      </c>
      <c r="K49" s="44">
        <f>J49</f>
        <v>53272</v>
      </c>
    </row>
    <row r="50" spans="1:11" ht="15" x14ac:dyDescent="0.25">
      <c r="B50" s="107"/>
      <c r="C50" s="117" t="s">
        <v>44</v>
      </c>
      <c r="D50" s="43">
        <v>0</v>
      </c>
      <c r="E50" s="43">
        <v>0</v>
      </c>
      <c r="F50" s="43">
        <v>0</v>
      </c>
      <c r="G50" s="44">
        <v>829</v>
      </c>
      <c r="H50" s="44">
        <v>0</v>
      </c>
      <c r="I50" s="44">
        <v>0</v>
      </c>
      <c r="J50" s="45">
        <v>829</v>
      </c>
      <c r="K50" s="44">
        <f>J50</f>
        <v>829</v>
      </c>
    </row>
    <row r="51" spans="1:11" ht="15" x14ac:dyDescent="0.25">
      <c r="A51" s="168"/>
      <c r="B51" s="107"/>
      <c r="C51" s="121"/>
      <c r="D51" s="40"/>
      <c r="E51" s="40"/>
      <c r="F51" s="40"/>
      <c r="G51" s="41"/>
      <c r="H51" s="41"/>
      <c r="I51" s="41"/>
      <c r="J51" s="42"/>
      <c r="K51" s="41"/>
    </row>
    <row r="52" spans="1:11" ht="15" x14ac:dyDescent="0.25">
      <c r="A52" s="168"/>
      <c r="B52" s="126" t="s">
        <v>45</v>
      </c>
      <c r="C52" s="127" t="s">
        <v>46</v>
      </c>
      <c r="D52" s="46">
        <f t="shared" ref="D52:I52" si="9">SUM(D53:D55)</f>
        <v>35</v>
      </c>
      <c r="E52" s="46">
        <f t="shared" si="9"/>
        <v>0</v>
      </c>
      <c r="F52" s="46">
        <f t="shared" si="9"/>
        <v>35</v>
      </c>
      <c r="G52" s="47">
        <f t="shared" si="9"/>
        <v>49</v>
      </c>
      <c r="H52" s="47">
        <f t="shared" si="9"/>
        <v>43</v>
      </c>
      <c r="I52" s="47">
        <f t="shared" si="9"/>
        <v>0</v>
      </c>
      <c r="J52" s="48">
        <f>SUM(J53:J55)</f>
        <v>127</v>
      </c>
      <c r="K52" s="47">
        <f>J52</f>
        <v>127</v>
      </c>
    </row>
    <row r="53" spans="1:11" ht="15" x14ac:dyDescent="0.25">
      <c r="A53" s="171"/>
      <c r="B53" s="107"/>
      <c r="C53" s="180" t="s">
        <v>47</v>
      </c>
      <c r="D53" s="43">
        <v>0</v>
      </c>
      <c r="E53" s="43">
        <v>0</v>
      </c>
      <c r="F53" s="43">
        <v>0</v>
      </c>
      <c r="G53" s="44">
        <v>48</v>
      </c>
      <c r="H53" s="44">
        <v>0</v>
      </c>
      <c r="I53" s="44">
        <v>0</v>
      </c>
      <c r="J53" s="45">
        <v>48</v>
      </c>
      <c r="K53" s="44">
        <f>J53</f>
        <v>48</v>
      </c>
    </row>
    <row r="54" spans="1:11" ht="15" x14ac:dyDescent="0.25">
      <c r="A54" s="168"/>
      <c r="B54" s="107"/>
      <c r="C54" s="181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41</v>
      </c>
      <c r="I54" s="44">
        <v>0</v>
      </c>
      <c r="J54" s="45">
        <v>41</v>
      </c>
      <c r="K54" s="44">
        <f t="shared" ref="K54:K55" si="10">J54</f>
        <v>41</v>
      </c>
    </row>
    <row r="55" spans="1:11" ht="15" x14ac:dyDescent="0.25">
      <c r="A55" s="168"/>
      <c r="B55" s="107"/>
      <c r="C55" s="121" t="s">
        <v>49</v>
      </c>
      <c r="D55" s="43">
        <v>35</v>
      </c>
      <c r="E55" s="43">
        <v>0</v>
      </c>
      <c r="F55" s="43">
        <v>35</v>
      </c>
      <c r="G55" s="44">
        <v>1</v>
      </c>
      <c r="H55" s="44">
        <v>2</v>
      </c>
      <c r="I55" s="44">
        <v>0</v>
      </c>
      <c r="J55" s="45">
        <v>38</v>
      </c>
      <c r="K55" s="44">
        <f t="shared" si="10"/>
        <v>38</v>
      </c>
    </row>
    <row r="56" spans="1:11" ht="15" x14ac:dyDescent="0.25">
      <c r="A56" s="179"/>
      <c r="B56" s="107"/>
      <c r="C56" s="121"/>
      <c r="D56" s="40"/>
      <c r="E56" s="40"/>
      <c r="F56" s="40"/>
      <c r="G56" s="41"/>
      <c r="H56" s="41"/>
      <c r="I56" s="41"/>
      <c r="J56" s="42"/>
      <c r="K56" s="41"/>
    </row>
    <row r="57" spans="1:11" ht="15" x14ac:dyDescent="0.25">
      <c r="A57" s="178"/>
      <c r="B57" s="126" t="s">
        <v>50</v>
      </c>
      <c r="C57" s="129" t="s">
        <v>51</v>
      </c>
      <c r="D57" s="46">
        <f t="shared" ref="D57:I57" si="11">SUM(D58:D77)</f>
        <v>20278</v>
      </c>
      <c r="E57" s="46">
        <f t="shared" si="11"/>
        <v>817</v>
      </c>
      <c r="F57" s="46">
        <f t="shared" si="11"/>
        <v>21095</v>
      </c>
      <c r="G57" s="47">
        <f t="shared" si="11"/>
        <v>9771</v>
      </c>
      <c r="H57" s="47">
        <f t="shared" si="11"/>
        <v>2679</v>
      </c>
      <c r="I57" s="47">
        <f t="shared" si="11"/>
        <v>0</v>
      </c>
      <c r="J57" s="48">
        <f>SUM(J58:J77)</f>
        <v>33545</v>
      </c>
      <c r="K57" s="47">
        <f>J57</f>
        <v>33545</v>
      </c>
    </row>
    <row r="58" spans="1:11" ht="15" x14ac:dyDescent="0.25">
      <c r="A58" s="176"/>
      <c r="B58" s="107"/>
      <c r="C58" s="108" t="s">
        <v>52</v>
      </c>
      <c r="D58" s="43">
        <v>5</v>
      </c>
      <c r="E58" s="43">
        <v>0</v>
      </c>
      <c r="F58" s="43">
        <v>5</v>
      </c>
      <c r="G58" s="44">
        <v>5916</v>
      </c>
      <c r="H58" s="44">
        <v>157</v>
      </c>
      <c r="I58" s="44">
        <v>0</v>
      </c>
      <c r="J58" s="45">
        <v>6078</v>
      </c>
      <c r="K58" s="44">
        <f>J58</f>
        <v>6078</v>
      </c>
    </row>
    <row r="59" spans="1:11" ht="15" x14ac:dyDescent="0.25">
      <c r="A59" s="174"/>
      <c r="B59" s="107"/>
      <c r="C59" s="117" t="s">
        <v>53</v>
      </c>
      <c r="D59" s="40">
        <v>0</v>
      </c>
      <c r="E59" s="40">
        <v>0</v>
      </c>
      <c r="F59" s="40">
        <v>0</v>
      </c>
      <c r="G59" s="41">
        <v>0</v>
      </c>
      <c r="H59" s="41">
        <v>0</v>
      </c>
      <c r="I59" s="41">
        <v>0</v>
      </c>
      <c r="J59" s="42">
        <v>0</v>
      </c>
      <c r="K59" s="41"/>
    </row>
    <row r="60" spans="1:11" ht="15" x14ac:dyDescent="0.25">
      <c r="A60" s="176"/>
      <c r="B60" s="107"/>
      <c r="C60" s="121" t="s">
        <v>54</v>
      </c>
      <c r="D60" s="43">
        <v>776</v>
      </c>
      <c r="E60" s="43">
        <v>0</v>
      </c>
      <c r="F60" s="43">
        <v>776</v>
      </c>
      <c r="G60" s="44">
        <v>8</v>
      </c>
      <c r="H60" s="44">
        <v>51</v>
      </c>
      <c r="I60" s="44">
        <v>0</v>
      </c>
      <c r="J60" s="45">
        <v>835</v>
      </c>
      <c r="K60" s="44">
        <f>J60</f>
        <v>835</v>
      </c>
    </row>
    <row r="61" spans="1:11" ht="15" x14ac:dyDescent="0.25">
      <c r="A61" s="176"/>
      <c r="B61" s="107"/>
      <c r="C61" s="121" t="s">
        <v>55</v>
      </c>
      <c r="D61" s="43">
        <v>279</v>
      </c>
      <c r="E61" s="43">
        <v>0</v>
      </c>
      <c r="F61" s="43">
        <v>279</v>
      </c>
      <c r="G61" s="44">
        <v>4</v>
      </c>
      <c r="H61" s="44">
        <v>19</v>
      </c>
      <c r="I61" s="44">
        <v>0</v>
      </c>
      <c r="J61" s="45">
        <v>302</v>
      </c>
      <c r="K61" s="44">
        <f t="shared" ref="K61:K77" si="12">J61</f>
        <v>302</v>
      </c>
    </row>
    <row r="62" spans="1:11" ht="15" x14ac:dyDescent="0.25">
      <c r="A62" s="176"/>
      <c r="B62" s="107"/>
      <c r="C62" s="121" t="s">
        <v>56</v>
      </c>
      <c r="D62" s="43">
        <v>17</v>
      </c>
      <c r="E62" s="43">
        <v>0</v>
      </c>
      <c r="F62" s="43">
        <v>17</v>
      </c>
      <c r="G62" s="44">
        <v>0</v>
      </c>
      <c r="H62" s="44">
        <v>0</v>
      </c>
      <c r="I62" s="44">
        <v>0</v>
      </c>
      <c r="J62" s="45">
        <v>17</v>
      </c>
      <c r="K62" s="44">
        <f t="shared" si="12"/>
        <v>17</v>
      </c>
    </row>
    <row r="63" spans="1:11" ht="15" x14ac:dyDescent="0.25">
      <c r="A63" s="176"/>
      <c r="B63" s="107"/>
      <c r="C63" s="121" t="s">
        <v>57</v>
      </c>
      <c r="D63" s="43">
        <v>7084</v>
      </c>
      <c r="E63" s="43">
        <v>0</v>
      </c>
      <c r="F63" s="43">
        <v>7084</v>
      </c>
      <c r="G63" s="44">
        <v>203</v>
      </c>
      <c r="H63" s="44">
        <v>559</v>
      </c>
      <c r="I63" s="44">
        <v>0</v>
      </c>
      <c r="J63" s="45">
        <v>7846</v>
      </c>
      <c r="K63" s="44">
        <f t="shared" si="12"/>
        <v>7846</v>
      </c>
    </row>
    <row r="64" spans="1:11" ht="15" x14ac:dyDescent="0.25">
      <c r="A64" s="176"/>
      <c r="B64" s="107"/>
      <c r="C64" s="121" t="s">
        <v>58</v>
      </c>
      <c r="D64" s="43">
        <v>9312</v>
      </c>
      <c r="E64" s="43">
        <v>0</v>
      </c>
      <c r="F64" s="43">
        <v>9312</v>
      </c>
      <c r="G64" s="44">
        <v>214</v>
      </c>
      <c r="H64" s="44">
        <v>689</v>
      </c>
      <c r="I64" s="44">
        <v>0</v>
      </c>
      <c r="J64" s="45">
        <v>10215</v>
      </c>
      <c r="K64" s="44">
        <f t="shared" si="12"/>
        <v>10215</v>
      </c>
    </row>
    <row r="65" spans="1:11" ht="15" x14ac:dyDescent="0.25">
      <c r="A65" s="174"/>
      <c r="B65" s="107"/>
      <c r="C65" s="121" t="s">
        <v>59</v>
      </c>
      <c r="D65" s="43">
        <v>1</v>
      </c>
      <c r="E65" s="43">
        <v>0</v>
      </c>
      <c r="F65" s="43">
        <v>1</v>
      </c>
      <c r="G65" s="44">
        <v>533</v>
      </c>
      <c r="H65" s="44">
        <v>24</v>
      </c>
      <c r="I65" s="44">
        <v>0</v>
      </c>
      <c r="J65" s="45">
        <v>558</v>
      </c>
      <c r="K65" s="44">
        <f t="shared" si="12"/>
        <v>558</v>
      </c>
    </row>
    <row r="66" spans="1:11" ht="15" x14ac:dyDescent="0.25">
      <c r="A66" s="176"/>
      <c r="B66" s="107"/>
      <c r="C66" s="121" t="s">
        <v>60</v>
      </c>
      <c r="D66" s="43">
        <v>1371</v>
      </c>
      <c r="E66" s="43">
        <v>0</v>
      </c>
      <c r="F66" s="43">
        <v>1371</v>
      </c>
      <c r="G66" s="44">
        <v>24</v>
      </c>
      <c r="H66" s="44">
        <v>101</v>
      </c>
      <c r="I66" s="44">
        <v>0</v>
      </c>
      <c r="J66" s="45">
        <v>1496</v>
      </c>
      <c r="K66" s="44">
        <f t="shared" si="12"/>
        <v>1496</v>
      </c>
    </row>
    <row r="67" spans="1:11" ht="15" x14ac:dyDescent="0.25">
      <c r="A67" s="176"/>
      <c r="B67" s="107"/>
      <c r="C67" s="121" t="s">
        <v>61</v>
      </c>
      <c r="D67" s="43">
        <v>0</v>
      </c>
      <c r="E67" s="43">
        <v>0</v>
      </c>
      <c r="F67" s="43">
        <v>0</v>
      </c>
      <c r="G67" s="44">
        <v>216</v>
      </c>
      <c r="H67" s="44">
        <v>0</v>
      </c>
      <c r="I67" s="44">
        <v>0</v>
      </c>
      <c r="J67" s="45">
        <v>216</v>
      </c>
      <c r="K67" s="44">
        <f t="shared" si="12"/>
        <v>216</v>
      </c>
    </row>
    <row r="68" spans="1:11" ht="15" x14ac:dyDescent="0.25">
      <c r="A68" s="174"/>
      <c r="B68" s="107"/>
      <c r="C68" s="117" t="s">
        <v>62</v>
      </c>
      <c r="D68" s="43">
        <v>0</v>
      </c>
      <c r="E68" s="43">
        <v>0</v>
      </c>
      <c r="F68" s="43">
        <v>0</v>
      </c>
      <c r="G68" s="44">
        <v>1267</v>
      </c>
      <c r="H68" s="44">
        <v>48</v>
      </c>
      <c r="I68" s="44">
        <v>0</v>
      </c>
      <c r="J68" s="45">
        <v>1315</v>
      </c>
      <c r="K68" s="44">
        <f t="shared" si="12"/>
        <v>1315</v>
      </c>
    </row>
    <row r="69" spans="1:11" ht="15" x14ac:dyDescent="0.25">
      <c r="A69" s="176"/>
      <c r="B69" s="107"/>
      <c r="C69" s="117" t="s">
        <v>63</v>
      </c>
      <c r="D69" s="43">
        <v>1419</v>
      </c>
      <c r="E69" s="43">
        <v>0</v>
      </c>
      <c r="F69" s="43">
        <v>1419</v>
      </c>
      <c r="G69" s="44">
        <v>20</v>
      </c>
      <c r="H69" s="44">
        <v>77</v>
      </c>
      <c r="I69" s="44">
        <v>0</v>
      </c>
      <c r="J69" s="45">
        <v>1516</v>
      </c>
      <c r="K69" s="44">
        <f t="shared" si="12"/>
        <v>1516</v>
      </c>
    </row>
    <row r="70" spans="1:11" ht="15" x14ac:dyDescent="0.25">
      <c r="A70" s="176"/>
      <c r="B70" s="107"/>
      <c r="C70" s="117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773</v>
      </c>
      <c r="I70" s="44">
        <v>0</v>
      </c>
      <c r="J70" s="45">
        <v>773</v>
      </c>
      <c r="K70" s="44">
        <f t="shared" si="12"/>
        <v>773</v>
      </c>
    </row>
    <row r="71" spans="1:11" ht="15" x14ac:dyDescent="0.25">
      <c r="A71" s="176"/>
      <c r="B71" s="107"/>
      <c r="C71" s="180" t="s">
        <v>65</v>
      </c>
      <c r="D71" s="43">
        <v>0</v>
      </c>
      <c r="E71" s="43">
        <v>0</v>
      </c>
      <c r="F71" s="43">
        <v>0</v>
      </c>
      <c r="G71" s="44">
        <v>76</v>
      </c>
      <c r="H71" s="44">
        <v>0</v>
      </c>
      <c r="I71" s="44">
        <v>0</v>
      </c>
      <c r="J71" s="45">
        <v>76</v>
      </c>
      <c r="K71" s="44">
        <f t="shared" si="12"/>
        <v>76</v>
      </c>
    </row>
    <row r="72" spans="1:11" ht="15" x14ac:dyDescent="0.25">
      <c r="A72" s="176"/>
      <c r="B72" s="107"/>
      <c r="C72" s="180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109</v>
      </c>
      <c r="I72" s="44">
        <v>0</v>
      </c>
      <c r="J72" s="45">
        <v>109</v>
      </c>
      <c r="K72" s="44">
        <f t="shared" si="12"/>
        <v>109</v>
      </c>
    </row>
    <row r="73" spans="1:11" ht="15" x14ac:dyDescent="0.25">
      <c r="A73" s="176"/>
      <c r="B73" s="107"/>
      <c r="C73" s="180" t="s">
        <v>67</v>
      </c>
      <c r="D73" s="43">
        <v>0</v>
      </c>
      <c r="E73" s="43">
        <v>327</v>
      </c>
      <c r="F73" s="43">
        <v>327</v>
      </c>
      <c r="G73" s="44">
        <v>0</v>
      </c>
      <c r="H73" s="44">
        <v>0</v>
      </c>
      <c r="I73" s="44">
        <v>0</v>
      </c>
      <c r="J73" s="45">
        <v>327</v>
      </c>
      <c r="K73" s="44">
        <f t="shared" si="12"/>
        <v>327</v>
      </c>
    </row>
    <row r="74" spans="1:11" ht="15" x14ac:dyDescent="0.25">
      <c r="A74" s="176"/>
      <c r="B74" s="107"/>
      <c r="C74" s="180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176"/>
      <c r="B75" s="107"/>
      <c r="C75" s="180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178"/>
      <c r="B76" s="107"/>
      <c r="C76" s="121" t="s">
        <v>68</v>
      </c>
      <c r="D76" s="43">
        <v>13</v>
      </c>
      <c r="E76" s="43">
        <v>0</v>
      </c>
      <c r="F76" s="43">
        <v>13</v>
      </c>
      <c r="G76" s="44">
        <v>1290</v>
      </c>
      <c r="H76" s="44">
        <v>55</v>
      </c>
      <c r="I76" s="44">
        <v>0</v>
      </c>
      <c r="J76" s="45">
        <v>1358</v>
      </c>
      <c r="K76" s="44">
        <f t="shared" si="12"/>
        <v>1358</v>
      </c>
    </row>
    <row r="77" spans="1:11" ht="15" x14ac:dyDescent="0.2">
      <c r="A77" s="179"/>
      <c r="B77" s="182"/>
      <c r="C77" s="183" t="s">
        <v>69</v>
      </c>
      <c r="D77" s="40">
        <v>1</v>
      </c>
      <c r="E77" s="43">
        <v>490</v>
      </c>
      <c r="F77" s="43">
        <v>491</v>
      </c>
      <c r="G77" s="44">
        <v>0</v>
      </c>
      <c r="H77" s="44">
        <v>17</v>
      </c>
      <c r="I77" s="44">
        <v>0</v>
      </c>
      <c r="J77" s="45">
        <v>508</v>
      </c>
      <c r="K77" s="44">
        <f t="shared" si="12"/>
        <v>508</v>
      </c>
    </row>
    <row r="78" spans="1:11" ht="15" x14ac:dyDescent="0.2">
      <c r="B78" s="182"/>
      <c r="C78" s="183"/>
      <c r="D78" s="40"/>
      <c r="E78" s="40"/>
      <c r="F78" s="40"/>
      <c r="G78" s="41"/>
      <c r="H78" s="41"/>
      <c r="I78" s="41"/>
      <c r="J78" s="42"/>
      <c r="K78" s="41"/>
    </row>
    <row r="79" spans="1:11" ht="15" x14ac:dyDescent="0.25">
      <c r="B79" s="126" t="s">
        <v>70</v>
      </c>
      <c r="C79" s="127" t="s">
        <v>71</v>
      </c>
      <c r="D79" s="46">
        <f t="shared" ref="D79:I79" si="13">SUM(D80:D89)</f>
        <v>269</v>
      </c>
      <c r="E79" s="46">
        <f t="shared" si="13"/>
        <v>153</v>
      </c>
      <c r="F79" s="46">
        <f t="shared" si="13"/>
        <v>422</v>
      </c>
      <c r="G79" s="47">
        <f t="shared" si="13"/>
        <v>337</v>
      </c>
      <c r="H79" s="47">
        <f t="shared" si="13"/>
        <v>13909</v>
      </c>
      <c r="I79" s="47">
        <f t="shared" si="13"/>
        <v>0</v>
      </c>
      <c r="J79" s="48">
        <f>SUM(J80:J89)</f>
        <v>14668</v>
      </c>
      <c r="K79" s="47">
        <f>J79</f>
        <v>14668</v>
      </c>
    </row>
    <row r="80" spans="1:11" ht="15" x14ac:dyDescent="0.25">
      <c r="A80" s="168"/>
      <c r="B80" s="107"/>
      <c r="C80" s="108" t="s">
        <v>72</v>
      </c>
      <c r="D80" s="43">
        <v>0</v>
      </c>
      <c r="E80" s="43">
        <v>0</v>
      </c>
      <c r="F80" s="43">
        <v>0</v>
      </c>
      <c r="G80" s="44">
        <v>34</v>
      </c>
      <c r="H80" s="44">
        <v>1697</v>
      </c>
      <c r="I80" s="44">
        <v>0</v>
      </c>
      <c r="J80" s="45">
        <v>1731</v>
      </c>
      <c r="K80" s="44">
        <f>J80</f>
        <v>1731</v>
      </c>
    </row>
    <row r="81" spans="1:11" ht="15" x14ac:dyDescent="0.25">
      <c r="B81" s="107"/>
      <c r="C81" s="108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10169</v>
      </c>
      <c r="I81" s="44">
        <v>0</v>
      </c>
      <c r="J81" s="45">
        <v>10169</v>
      </c>
      <c r="K81" s="44">
        <f t="shared" ref="K81:K89" si="14">J81</f>
        <v>10169</v>
      </c>
    </row>
    <row r="82" spans="1:11" ht="15" x14ac:dyDescent="0.25">
      <c r="A82" s="168"/>
      <c r="B82" s="107"/>
      <c r="C82" s="108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493</v>
      </c>
      <c r="I82" s="44">
        <v>0</v>
      </c>
      <c r="J82" s="45">
        <v>493</v>
      </c>
      <c r="K82" s="44">
        <f t="shared" si="14"/>
        <v>493</v>
      </c>
    </row>
    <row r="83" spans="1:11" ht="15" x14ac:dyDescent="0.25">
      <c r="B83" s="107"/>
      <c r="C83" s="108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156</v>
      </c>
      <c r="I83" s="44">
        <v>0</v>
      </c>
      <c r="J83" s="45">
        <v>158</v>
      </c>
      <c r="K83" s="44">
        <f t="shared" si="14"/>
        <v>158</v>
      </c>
    </row>
    <row r="84" spans="1:11" ht="15" x14ac:dyDescent="0.25">
      <c r="A84" s="168"/>
      <c r="B84" s="107"/>
      <c r="C84" s="108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220</v>
      </c>
      <c r="I84" s="44">
        <v>0</v>
      </c>
      <c r="J84" s="45">
        <v>220</v>
      </c>
      <c r="K84" s="44">
        <f t="shared" si="14"/>
        <v>220</v>
      </c>
    </row>
    <row r="85" spans="1:11" ht="15" x14ac:dyDescent="0.25">
      <c r="A85" s="168"/>
      <c r="B85" s="107"/>
      <c r="C85" s="108" t="s">
        <v>77</v>
      </c>
      <c r="D85" s="43">
        <v>29</v>
      </c>
      <c r="E85" s="43">
        <v>15</v>
      </c>
      <c r="F85" s="43">
        <v>44</v>
      </c>
      <c r="G85" s="44">
        <v>183</v>
      </c>
      <c r="H85" s="44">
        <v>0</v>
      </c>
      <c r="I85" s="44">
        <v>0</v>
      </c>
      <c r="J85" s="45">
        <v>227</v>
      </c>
      <c r="K85" s="44">
        <f t="shared" si="14"/>
        <v>227</v>
      </c>
    </row>
    <row r="86" spans="1:11" ht="15" x14ac:dyDescent="0.25">
      <c r="A86" s="171"/>
      <c r="B86" s="107"/>
      <c r="C86" s="108" t="s">
        <v>78</v>
      </c>
      <c r="D86" s="43">
        <v>7</v>
      </c>
      <c r="E86" s="43">
        <v>0</v>
      </c>
      <c r="F86" s="43">
        <v>7</v>
      </c>
      <c r="G86" s="44">
        <v>0</v>
      </c>
      <c r="H86" s="44">
        <v>0</v>
      </c>
      <c r="I86" s="44">
        <v>0</v>
      </c>
      <c r="J86" s="45">
        <v>7</v>
      </c>
      <c r="K86" s="44">
        <f t="shared" si="14"/>
        <v>7</v>
      </c>
    </row>
    <row r="87" spans="1:11" ht="15" x14ac:dyDescent="0.25">
      <c r="A87" s="168"/>
      <c r="B87" s="107"/>
      <c r="C87" s="108" t="s">
        <v>13</v>
      </c>
      <c r="D87" s="43">
        <v>233</v>
      </c>
      <c r="E87" s="43">
        <v>138</v>
      </c>
      <c r="F87" s="43">
        <v>371</v>
      </c>
      <c r="G87" s="44">
        <v>74</v>
      </c>
      <c r="H87" s="44">
        <v>1167</v>
      </c>
      <c r="I87" s="44">
        <v>0</v>
      </c>
      <c r="J87" s="45">
        <v>1612</v>
      </c>
      <c r="K87" s="44">
        <f t="shared" si="14"/>
        <v>1612</v>
      </c>
    </row>
    <row r="88" spans="1:11" ht="15" x14ac:dyDescent="0.25">
      <c r="A88" s="168"/>
      <c r="B88" s="107"/>
      <c r="C88" s="108" t="s">
        <v>79</v>
      </c>
      <c r="D88" s="43">
        <v>0</v>
      </c>
      <c r="E88" s="43">
        <v>0</v>
      </c>
      <c r="F88" s="43">
        <v>0</v>
      </c>
      <c r="G88" s="44">
        <v>0</v>
      </c>
      <c r="H88" s="44">
        <v>0</v>
      </c>
      <c r="I88" s="44">
        <v>0</v>
      </c>
      <c r="J88" s="45">
        <v>0</v>
      </c>
      <c r="K88" s="44">
        <f t="shared" si="14"/>
        <v>0</v>
      </c>
    </row>
    <row r="89" spans="1:11" ht="15" x14ac:dyDescent="0.25">
      <c r="A89" s="179"/>
      <c r="B89" s="107"/>
      <c r="C89" s="108" t="s">
        <v>80</v>
      </c>
      <c r="D89" s="43">
        <v>0</v>
      </c>
      <c r="E89" s="43">
        <v>0</v>
      </c>
      <c r="F89" s="43">
        <v>0</v>
      </c>
      <c r="G89" s="44">
        <v>44</v>
      </c>
      <c r="H89" s="44">
        <v>7</v>
      </c>
      <c r="I89" s="44">
        <v>0</v>
      </c>
      <c r="J89" s="45">
        <v>51</v>
      </c>
      <c r="K89" s="44">
        <f t="shared" si="14"/>
        <v>51</v>
      </c>
    </row>
    <row r="90" spans="1:11" ht="15" x14ac:dyDescent="0.25">
      <c r="A90" s="179"/>
      <c r="B90" s="107"/>
      <c r="C90" s="108"/>
      <c r="D90" s="40">
        <v>0</v>
      </c>
      <c r="E90" s="40">
        <v>0</v>
      </c>
      <c r="F90" s="40">
        <v>0</v>
      </c>
      <c r="G90" s="41">
        <v>0</v>
      </c>
      <c r="H90" s="41">
        <v>0</v>
      </c>
      <c r="I90" s="41">
        <v>0</v>
      </c>
      <c r="J90" s="42">
        <v>0</v>
      </c>
      <c r="K90" s="41"/>
    </row>
    <row r="91" spans="1:11" ht="15" x14ac:dyDescent="0.25">
      <c r="A91" s="178"/>
      <c r="B91" s="107"/>
      <c r="C91" s="184" t="s">
        <v>81</v>
      </c>
      <c r="D91" s="49">
        <v>1561</v>
      </c>
      <c r="E91" s="49">
        <v>0</v>
      </c>
      <c r="F91" s="49">
        <v>1561</v>
      </c>
      <c r="G91" s="50">
        <v>0</v>
      </c>
      <c r="H91" s="50">
        <v>0</v>
      </c>
      <c r="I91" s="50">
        <v>0</v>
      </c>
      <c r="J91" s="23">
        <v>1561</v>
      </c>
      <c r="K91" s="50">
        <f>J91</f>
        <v>1561</v>
      </c>
    </row>
    <row r="92" spans="1:11" ht="15" x14ac:dyDescent="0.25">
      <c r="A92" s="176"/>
      <c r="B92" s="107"/>
      <c r="C92" s="185" t="s">
        <v>82</v>
      </c>
      <c r="D92" s="43">
        <v>1554</v>
      </c>
      <c r="E92" s="43">
        <v>0</v>
      </c>
      <c r="F92" s="43">
        <v>1554</v>
      </c>
      <c r="G92" s="44">
        <v>0</v>
      </c>
      <c r="H92" s="44">
        <v>0</v>
      </c>
      <c r="I92" s="44">
        <v>0</v>
      </c>
      <c r="J92" s="45">
        <v>1554</v>
      </c>
      <c r="K92" s="44">
        <f>J92</f>
        <v>1554</v>
      </c>
    </row>
    <row r="93" spans="1:11" ht="15" x14ac:dyDescent="0.25">
      <c r="A93" s="174"/>
      <c r="B93" s="107"/>
      <c r="C93" s="185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176"/>
      <c r="B94" s="107"/>
      <c r="C94" s="185" t="s">
        <v>84</v>
      </c>
      <c r="D94" s="43">
        <v>7</v>
      </c>
      <c r="E94" s="43">
        <v>0</v>
      </c>
      <c r="F94" s="43">
        <v>7</v>
      </c>
      <c r="G94" s="44">
        <v>0</v>
      </c>
      <c r="H94" s="44">
        <v>0</v>
      </c>
      <c r="I94" s="44">
        <v>0</v>
      </c>
      <c r="J94" s="45">
        <v>7</v>
      </c>
      <c r="K94" s="44">
        <f>J94</f>
        <v>7</v>
      </c>
    </row>
    <row r="95" spans="1:11" ht="15" x14ac:dyDescent="0.25">
      <c r="A95" s="174"/>
      <c r="B95" s="107"/>
      <c r="C95" s="121"/>
      <c r="D95" s="40"/>
      <c r="E95" s="40"/>
      <c r="F95" s="40"/>
      <c r="G95" s="41"/>
      <c r="H95" s="41"/>
      <c r="I95" s="41"/>
      <c r="J95" s="42"/>
      <c r="K95" s="41"/>
    </row>
    <row r="96" spans="1:11" ht="15" x14ac:dyDescent="0.25">
      <c r="A96" s="179"/>
      <c r="B96" s="159" t="s">
        <v>85</v>
      </c>
      <c r="C96" s="151" t="s">
        <v>86</v>
      </c>
      <c r="D96" s="200">
        <v>7169</v>
      </c>
      <c r="E96" s="200">
        <v>1465</v>
      </c>
      <c r="F96" s="200">
        <v>8617</v>
      </c>
      <c r="G96" s="201">
        <v>564</v>
      </c>
      <c r="H96" s="201">
        <v>615</v>
      </c>
      <c r="I96" s="201">
        <v>3257</v>
      </c>
      <c r="J96" s="202">
        <v>10422</v>
      </c>
      <c r="K96" s="201">
        <f>K98+K110+K118</f>
        <v>10422</v>
      </c>
    </row>
    <row r="97" spans="1:13" ht="15" x14ac:dyDescent="0.25">
      <c r="A97" s="176"/>
      <c r="B97" s="107"/>
      <c r="C97" s="121"/>
      <c r="D97" s="40"/>
      <c r="E97" s="40"/>
      <c r="F97" s="40"/>
      <c r="G97" s="41"/>
      <c r="H97" s="41"/>
      <c r="I97" s="41"/>
      <c r="J97" s="42"/>
      <c r="K97" s="41"/>
    </row>
    <row r="98" spans="1:13" ht="15" x14ac:dyDescent="0.25">
      <c r="A98" s="176"/>
      <c r="B98" s="126" t="s">
        <v>87</v>
      </c>
      <c r="C98" s="129" t="s">
        <v>88</v>
      </c>
      <c r="D98" s="46">
        <f t="shared" ref="D98:I98" si="15">SUM(D99:D108)</f>
        <v>2810</v>
      </c>
      <c r="E98" s="46">
        <f t="shared" si="15"/>
        <v>1097</v>
      </c>
      <c r="F98" s="46">
        <f t="shared" si="15"/>
        <v>3890</v>
      </c>
      <c r="G98" s="47">
        <f t="shared" si="15"/>
        <v>528</v>
      </c>
      <c r="H98" s="47">
        <f t="shared" si="15"/>
        <v>481</v>
      </c>
      <c r="I98" s="47">
        <f t="shared" si="15"/>
        <v>3254</v>
      </c>
      <c r="J98" s="48">
        <f>SUM(J99:J108)</f>
        <v>8153</v>
      </c>
      <c r="K98" s="47">
        <f>SUM(K99:K108)</f>
        <v>5522</v>
      </c>
      <c r="M98" s="162"/>
    </row>
    <row r="99" spans="1:13" ht="15" x14ac:dyDescent="0.25">
      <c r="A99" s="174"/>
      <c r="B99" s="107"/>
      <c r="C99" s="117" t="s">
        <v>89</v>
      </c>
      <c r="D99" s="43">
        <v>0</v>
      </c>
      <c r="E99" s="43">
        <v>0</v>
      </c>
      <c r="F99" s="43">
        <v>0</v>
      </c>
      <c r="G99" s="44">
        <v>0</v>
      </c>
      <c r="H99" s="44">
        <v>5</v>
      </c>
      <c r="I99" s="44">
        <v>2919</v>
      </c>
      <c r="J99" s="45">
        <f>SUM(F99:I99)</f>
        <v>2924</v>
      </c>
      <c r="K99" s="44">
        <v>293</v>
      </c>
    </row>
    <row r="100" spans="1:13" ht="15" x14ac:dyDescent="0.25">
      <c r="A100" s="176"/>
      <c r="B100" s="107"/>
      <c r="C100" s="121" t="s">
        <v>90</v>
      </c>
      <c r="D100" s="43">
        <v>852</v>
      </c>
      <c r="E100" s="43">
        <v>125</v>
      </c>
      <c r="F100" s="43">
        <v>977</v>
      </c>
      <c r="G100" s="44">
        <v>0</v>
      </c>
      <c r="H100" s="44">
        <v>9</v>
      </c>
      <c r="I100" s="44">
        <v>22</v>
      </c>
      <c r="J100" s="45">
        <f t="shared" ref="J100:J108" si="16">SUM(F100:I100)</f>
        <v>1008</v>
      </c>
      <c r="K100" s="44">
        <v>1008</v>
      </c>
    </row>
    <row r="101" spans="1:13" ht="15" x14ac:dyDescent="0.25">
      <c r="A101" s="176"/>
      <c r="B101" s="107"/>
      <c r="C101" s="117" t="s">
        <v>91</v>
      </c>
      <c r="D101" s="43">
        <v>96</v>
      </c>
      <c r="E101" s="43">
        <v>0</v>
      </c>
      <c r="F101" s="43">
        <v>96</v>
      </c>
      <c r="G101" s="44">
        <v>0</v>
      </c>
      <c r="H101" s="44">
        <v>0</v>
      </c>
      <c r="I101" s="44">
        <v>0</v>
      </c>
      <c r="J101" s="45">
        <f t="shared" si="16"/>
        <v>96</v>
      </c>
      <c r="K101" s="44">
        <v>96</v>
      </c>
    </row>
    <row r="102" spans="1:13" ht="15" x14ac:dyDescent="0.25">
      <c r="A102" s="176"/>
      <c r="B102" s="107"/>
      <c r="C102" s="117" t="s">
        <v>367</v>
      </c>
      <c r="D102" s="43">
        <v>63</v>
      </c>
      <c r="E102" s="43">
        <v>0</v>
      </c>
      <c r="F102" s="43">
        <v>63</v>
      </c>
      <c r="G102" s="44">
        <v>0</v>
      </c>
      <c r="H102" s="44">
        <v>0</v>
      </c>
      <c r="I102" s="44">
        <v>0</v>
      </c>
      <c r="J102" s="45">
        <f t="shared" si="16"/>
        <v>63</v>
      </c>
      <c r="K102" s="44">
        <v>63</v>
      </c>
    </row>
    <row r="103" spans="1:13" ht="15" x14ac:dyDescent="0.25">
      <c r="A103" s="174"/>
      <c r="B103" s="107"/>
      <c r="C103" s="117" t="s">
        <v>92</v>
      </c>
      <c r="D103" s="43">
        <v>313</v>
      </c>
      <c r="E103" s="43">
        <v>961</v>
      </c>
      <c r="F103" s="43">
        <v>1257</v>
      </c>
      <c r="G103" s="44">
        <v>26</v>
      </c>
      <c r="H103" s="44">
        <v>15</v>
      </c>
      <c r="I103" s="44">
        <v>0</v>
      </c>
      <c r="J103" s="45">
        <f t="shared" si="16"/>
        <v>1298</v>
      </c>
      <c r="K103" s="44">
        <v>1298</v>
      </c>
    </row>
    <row r="104" spans="1:13" ht="15" x14ac:dyDescent="0.25">
      <c r="A104" s="176"/>
      <c r="B104" s="107"/>
      <c r="C104" s="121" t="s">
        <v>93</v>
      </c>
      <c r="D104" s="43">
        <v>547</v>
      </c>
      <c r="E104" s="43">
        <v>0</v>
      </c>
      <c r="F104" s="43">
        <v>547</v>
      </c>
      <c r="G104" s="44">
        <v>0</v>
      </c>
      <c r="H104" s="44">
        <v>0</v>
      </c>
      <c r="I104" s="44">
        <v>0</v>
      </c>
      <c r="J104" s="45">
        <f t="shared" si="16"/>
        <v>547</v>
      </c>
      <c r="K104" s="44">
        <v>547</v>
      </c>
    </row>
    <row r="105" spans="1:13" ht="15" x14ac:dyDescent="0.25">
      <c r="A105" s="176"/>
      <c r="B105" s="107"/>
      <c r="C105" s="117" t="s">
        <v>94</v>
      </c>
      <c r="D105" s="43">
        <v>130</v>
      </c>
      <c r="E105" s="43">
        <v>4</v>
      </c>
      <c r="F105" s="43">
        <v>134</v>
      </c>
      <c r="G105" s="44">
        <v>156</v>
      </c>
      <c r="H105" s="44">
        <v>179</v>
      </c>
      <c r="I105" s="44">
        <v>81</v>
      </c>
      <c r="J105" s="45">
        <f t="shared" si="16"/>
        <v>550</v>
      </c>
      <c r="K105" s="44">
        <v>550</v>
      </c>
    </row>
    <row r="106" spans="1:13" ht="15" x14ac:dyDescent="0.25">
      <c r="A106" s="176"/>
      <c r="B106" s="107"/>
      <c r="C106" s="117" t="s">
        <v>95</v>
      </c>
      <c r="D106" s="43">
        <v>420</v>
      </c>
      <c r="E106" s="43">
        <v>7</v>
      </c>
      <c r="F106" s="43">
        <v>427</v>
      </c>
      <c r="G106" s="44">
        <v>63</v>
      </c>
      <c r="H106" s="44">
        <v>168</v>
      </c>
      <c r="I106" s="44">
        <v>160</v>
      </c>
      <c r="J106" s="45">
        <f t="shared" si="16"/>
        <v>818</v>
      </c>
      <c r="K106" s="44">
        <v>818</v>
      </c>
    </row>
    <row r="107" spans="1:13" ht="15" x14ac:dyDescent="0.25">
      <c r="A107" s="176"/>
      <c r="B107" s="107"/>
      <c r="C107" s="117" t="s">
        <v>96</v>
      </c>
      <c r="D107" s="43">
        <v>389</v>
      </c>
      <c r="E107" s="43">
        <v>0</v>
      </c>
      <c r="F107" s="43">
        <v>389</v>
      </c>
      <c r="G107" s="44">
        <v>86</v>
      </c>
      <c r="H107" s="44">
        <v>91</v>
      </c>
      <c r="I107" s="44">
        <v>72</v>
      </c>
      <c r="J107" s="45">
        <f t="shared" si="16"/>
        <v>638</v>
      </c>
      <c r="K107" s="44">
        <v>638</v>
      </c>
    </row>
    <row r="108" spans="1:13" ht="15" x14ac:dyDescent="0.25">
      <c r="A108" s="176"/>
      <c r="B108" s="107"/>
      <c r="C108" s="117" t="s">
        <v>97</v>
      </c>
      <c r="D108" s="43">
        <v>0</v>
      </c>
      <c r="E108" s="43">
        <v>0</v>
      </c>
      <c r="F108" s="43">
        <v>0</v>
      </c>
      <c r="G108" s="44">
        <v>197</v>
      </c>
      <c r="H108" s="44">
        <v>14</v>
      </c>
      <c r="I108" s="44">
        <v>0</v>
      </c>
      <c r="J108" s="45">
        <f t="shared" si="16"/>
        <v>211</v>
      </c>
      <c r="K108" s="44">
        <v>211</v>
      </c>
    </row>
    <row r="109" spans="1:13" ht="15" x14ac:dyDescent="0.25">
      <c r="A109" s="168"/>
      <c r="B109" s="107"/>
      <c r="C109" s="117"/>
      <c r="D109" s="40"/>
      <c r="E109" s="40"/>
      <c r="F109" s="40"/>
      <c r="G109" s="41"/>
      <c r="H109" s="41"/>
      <c r="I109" s="41"/>
      <c r="J109" s="42"/>
      <c r="K109" s="41"/>
    </row>
    <row r="110" spans="1:13" ht="15" x14ac:dyDescent="0.25">
      <c r="B110" s="126" t="s">
        <v>103</v>
      </c>
      <c r="C110" s="129" t="s">
        <v>104</v>
      </c>
      <c r="D110" s="46">
        <f t="shared" ref="D110:I110" si="17">SUM(D111:D116)</f>
        <v>4049</v>
      </c>
      <c r="E110" s="46">
        <f t="shared" si="17"/>
        <v>368</v>
      </c>
      <c r="F110" s="46">
        <f t="shared" si="17"/>
        <v>4417</v>
      </c>
      <c r="G110" s="47">
        <f t="shared" si="17"/>
        <v>31</v>
      </c>
      <c r="H110" s="47">
        <f t="shared" si="17"/>
        <v>82</v>
      </c>
      <c r="I110" s="47">
        <f t="shared" si="17"/>
        <v>3</v>
      </c>
      <c r="J110" s="48">
        <f>SUM(J111:J116)</f>
        <v>4533</v>
      </c>
      <c r="K110" s="47">
        <f>J110</f>
        <v>4533</v>
      </c>
    </row>
    <row r="111" spans="1:13" ht="15" x14ac:dyDescent="0.25">
      <c r="A111" s="168"/>
      <c r="B111" s="107"/>
      <c r="C111" s="117" t="s">
        <v>105</v>
      </c>
      <c r="D111" s="43">
        <v>1536</v>
      </c>
      <c r="E111" s="43">
        <v>335</v>
      </c>
      <c r="F111" s="43">
        <v>1871</v>
      </c>
      <c r="G111" s="44">
        <v>0</v>
      </c>
      <c r="H111" s="44">
        <v>0</v>
      </c>
      <c r="I111" s="44">
        <v>0</v>
      </c>
      <c r="J111" s="45">
        <v>1871</v>
      </c>
      <c r="K111" s="44">
        <f>J111</f>
        <v>1871</v>
      </c>
    </row>
    <row r="112" spans="1:13" ht="15" x14ac:dyDescent="0.25">
      <c r="B112" s="107"/>
      <c r="C112" s="117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168"/>
      <c r="B113" s="107"/>
      <c r="C113" s="117" t="s">
        <v>107</v>
      </c>
      <c r="D113" s="43">
        <v>39</v>
      </c>
      <c r="E113" s="43">
        <v>23</v>
      </c>
      <c r="F113" s="43">
        <v>62</v>
      </c>
      <c r="G113" s="44">
        <v>3</v>
      </c>
      <c r="H113" s="44">
        <v>80</v>
      </c>
      <c r="I113" s="44">
        <v>0</v>
      </c>
      <c r="J113" s="45">
        <v>145</v>
      </c>
      <c r="K113" s="44">
        <f t="shared" si="18"/>
        <v>145</v>
      </c>
    </row>
    <row r="114" spans="1:11" ht="15" x14ac:dyDescent="0.25">
      <c r="A114" s="168"/>
      <c r="B114" s="107"/>
      <c r="C114" s="117" t="s">
        <v>108</v>
      </c>
      <c r="D114" s="43">
        <v>2473</v>
      </c>
      <c r="E114" s="43">
        <v>0</v>
      </c>
      <c r="F114" s="43">
        <v>2473</v>
      </c>
      <c r="G114" s="44">
        <v>0</v>
      </c>
      <c r="H114" s="44">
        <v>0</v>
      </c>
      <c r="I114" s="44">
        <v>0</v>
      </c>
      <c r="J114" s="45">
        <v>2473</v>
      </c>
      <c r="K114" s="44">
        <f t="shared" si="18"/>
        <v>2473</v>
      </c>
    </row>
    <row r="115" spans="1:11" ht="15" x14ac:dyDescent="0.25">
      <c r="A115" s="171"/>
      <c r="B115" s="107"/>
      <c r="C115" s="117" t="s">
        <v>109</v>
      </c>
      <c r="D115" s="43">
        <v>1</v>
      </c>
      <c r="E115" s="43">
        <v>0</v>
      </c>
      <c r="F115" s="43">
        <v>1</v>
      </c>
      <c r="G115" s="44">
        <v>0</v>
      </c>
      <c r="H115" s="44">
        <v>0</v>
      </c>
      <c r="I115" s="44">
        <v>0</v>
      </c>
      <c r="J115" s="45">
        <v>1</v>
      </c>
      <c r="K115" s="44">
        <f t="shared" si="18"/>
        <v>1</v>
      </c>
    </row>
    <row r="116" spans="1:11" ht="15" x14ac:dyDescent="0.25">
      <c r="A116" s="168"/>
      <c r="B116" s="107"/>
      <c r="C116" s="121" t="s">
        <v>110</v>
      </c>
      <c r="D116" s="43">
        <v>0</v>
      </c>
      <c r="E116" s="43">
        <v>10</v>
      </c>
      <c r="F116" s="43">
        <v>10</v>
      </c>
      <c r="G116" s="44">
        <v>28</v>
      </c>
      <c r="H116" s="44">
        <v>2</v>
      </c>
      <c r="I116" s="44">
        <v>3</v>
      </c>
      <c r="J116" s="45">
        <v>43</v>
      </c>
      <c r="K116" s="44">
        <f t="shared" si="18"/>
        <v>43</v>
      </c>
    </row>
    <row r="117" spans="1:11" ht="15" x14ac:dyDescent="0.25">
      <c r="A117" s="168"/>
      <c r="B117" s="107"/>
      <c r="C117" s="121"/>
      <c r="D117" s="40"/>
      <c r="E117" s="40"/>
      <c r="F117" s="40"/>
      <c r="G117" s="41"/>
      <c r="H117" s="41"/>
      <c r="I117" s="41"/>
      <c r="J117" s="42"/>
      <c r="K117" s="41"/>
    </row>
    <row r="118" spans="1:11" ht="15" x14ac:dyDescent="0.25">
      <c r="A118" s="179"/>
      <c r="B118" s="126" t="s">
        <v>111</v>
      </c>
      <c r="C118" s="138" t="s">
        <v>112</v>
      </c>
      <c r="D118" s="46">
        <v>310</v>
      </c>
      <c r="E118" s="46">
        <v>0</v>
      </c>
      <c r="F118" s="46">
        <v>310</v>
      </c>
      <c r="G118" s="47">
        <v>5</v>
      </c>
      <c r="H118" s="47">
        <v>52</v>
      </c>
      <c r="I118" s="47">
        <v>0</v>
      </c>
      <c r="J118" s="48">
        <v>367</v>
      </c>
      <c r="K118" s="47">
        <f>J118</f>
        <v>367</v>
      </c>
    </row>
    <row r="119" spans="1:11" ht="15" x14ac:dyDescent="0.25">
      <c r="A119" s="179"/>
      <c r="B119" s="107"/>
      <c r="C119" s="139"/>
      <c r="D119" s="40"/>
      <c r="E119" s="40"/>
      <c r="F119" s="40"/>
      <c r="G119" s="41"/>
      <c r="H119" s="41"/>
      <c r="I119" s="41"/>
      <c r="J119" s="42"/>
      <c r="K119" s="41"/>
    </row>
    <row r="120" spans="1:11" ht="15" x14ac:dyDescent="0.25">
      <c r="A120" s="179"/>
      <c r="B120" s="159" t="s">
        <v>113</v>
      </c>
      <c r="C120" s="151" t="s">
        <v>114</v>
      </c>
      <c r="D120" s="200">
        <v>56171</v>
      </c>
      <c r="E120" s="200">
        <v>213</v>
      </c>
      <c r="F120" s="200">
        <v>56384</v>
      </c>
      <c r="G120" s="201">
        <v>34041</v>
      </c>
      <c r="H120" s="201">
        <v>7948</v>
      </c>
      <c r="I120" s="201">
        <v>0</v>
      </c>
      <c r="J120" s="201">
        <v>98373</v>
      </c>
      <c r="K120" s="201">
        <f>J120</f>
        <v>98373</v>
      </c>
    </row>
    <row r="121" spans="1:11" ht="15" x14ac:dyDescent="0.25">
      <c r="A121" s="174"/>
      <c r="B121" s="107"/>
      <c r="C121" s="117"/>
      <c r="D121" s="40"/>
      <c r="E121" s="40"/>
      <c r="F121" s="40"/>
      <c r="G121" s="41"/>
      <c r="H121" s="41"/>
      <c r="I121" s="41"/>
      <c r="J121" s="42"/>
      <c r="K121" s="41"/>
    </row>
    <row r="122" spans="1:11" ht="15" x14ac:dyDescent="0.25">
      <c r="A122" s="176"/>
      <c r="B122" s="126" t="s">
        <v>115</v>
      </c>
      <c r="C122" s="127" t="s">
        <v>116</v>
      </c>
      <c r="D122" s="46">
        <f t="shared" ref="D122:I122" si="19">SUM(D123:D126)</f>
        <v>56169</v>
      </c>
      <c r="E122" s="46">
        <f t="shared" si="19"/>
        <v>0</v>
      </c>
      <c r="F122" s="46">
        <f t="shared" si="19"/>
        <v>56169</v>
      </c>
      <c r="G122" s="47">
        <f t="shared" si="19"/>
        <v>33972</v>
      </c>
      <c r="H122" s="47">
        <f t="shared" si="19"/>
        <v>5563</v>
      </c>
      <c r="I122" s="47">
        <f t="shared" si="19"/>
        <v>0</v>
      </c>
      <c r="J122" s="48">
        <f>SUM(J123:J126)</f>
        <v>95704</v>
      </c>
      <c r="K122" s="47">
        <f>J122</f>
        <v>95704</v>
      </c>
    </row>
    <row r="123" spans="1:11" ht="15" x14ac:dyDescent="0.25">
      <c r="A123" s="176"/>
      <c r="B123" s="107"/>
      <c r="C123" s="117" t="s">
        <v>117</v>
      </c>
      <c r="D123" s="43">
        <v>38276</v>
      </c>
      <c r="E123" s="43">
        <v>0</v>
      </c>
      <c r="F123" s="43">
        <v>38276</v>
      </c>
      <c r="G123" s="44">
        <v>33712</v>
      </c>
      <c r="H123" s="44">
        <v>4321</v>
      </c>
      <c r="I123" s="44">
        <v>0</v>
      </c>
      <c r="J123" s="45">
        <v>76309</v>
      </c>
      <c r="K123" s="44">
        <f>J123</f>
        <v>76309</v>
      </c>
    </row>
    <row r="124" spans="1:11" ht="15" x14ac:dyDescent="0.25">
      <c r="A124" s="176"/>
      <c r="B124" s="107"/>
      <c r="C124" s="117" t="s">
        <v>118</v>
      </c>
      <c r="D124" s="43">
        <v>15860</v>
      </c>
      <c r="E124" s="43">
        <v>0</v>
      </c>
      <c r="F124" s="43">
        <v>15860</v>
      </c>
      <c r="G124" s="44">
        <v>252</v>
      </c>
      <c r="H124" s="44">
        <v>1160</v>
      </c>
      <c r="I124" s="44">
        <v>0</v>
      </c>
      <c r="J124" s="45">
        <v>17272</v>
      </c>
      <c r="K124" s="44">
        <f t="shared" ref="K124:K126" si="20">J124</f>
        <v>17272</v>
      </c>
    </row>
    <row r="125" spans="1:11" ht="15" x14ac:dyDescent="0.25">
      <c r="A125" s="176"/>
      <c r="B125" s="107"/>
      <c r="C125" s="117" t="s">
        <v>119</v>
      </c>
      <c r="D125" s="43">
        <v>2033</v>
      </c>
      <c r="E125" s="43">
        <v>0</v>
      </c>
      <c r="F125" s="43">
        <v>2033</v>
      </c>
      <c r="G125" s="44">
        <v>8</v>
      </c>
      <c r="H125" s="44">
        <v>82</v>
      </c>
      <c r="I125" s="44">
        <v>0</v>
      </c>
      <c r="J125" s="45">
        <v>2123</v>
      </c>
      <c r="K125" s="44">
        <f t="shared" si="20"/>
        <v>2123</v>
      </c>
    </row>
    <row r="126" spans="1:11" ht="15" x14ac:dyDescent="0.25">
      <c r="A126" s="178"/>
      <c r="B126" s="107"/>
      <c r="C126" s="117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179"/>
      <c r="B127" s="107"/>
      <c r="C127" s="117"/>
      <c r="D127" s="40"/>
      <c r="E127" s="40"/>
      <c r="F127" s="40"/>
      <c r="G127" s="41"/>
      <c r="H127" s="41"/>
      <c r="I127" s="41"/>
      <c r="J127" s="42"/>
      <c r="K127" s="41"/>
    </row>
    <row r="128" spans="1:11" ht="15" x14ac:dyDescent="0.25">
      <c r="B128" s="126" t="s">
        <v>120</v>
      </c>
      <c r="C128" s="127" t="s">
        <v>121</v>
      </c>
      <c r="D128" s="46">
        <f t="shared" ref="D128:I128" si="21">SUM(D129:D132)</f>
        <v>2</v>
      </c>
      <c r="E128" s="46">
        <f t="shared" si="21"/>
        <v>213</v>
      </c>
      <c r="F128" s="46">
        <f t="shared" si="21"/>
        <v>215</v>
      </c>
      <c r="G128" s="47">
        <f t="shared" si="21"/>
        <v>69</v>
      </c>
      <c r="H128" s="47">
        <f t="shared" si="21"/>
        <v>2385</v>
      </c>
      <c r="I128" s="47">
        <f t="shared" si="21"/>
        <v>0</v>
      </c>
      <c r="J128" s="48">
        <f>SUM(J129:J132)</f>
        <v>2669</v>
      </c>
      <c r="K128" s="47">
        <f>J128</f>
        <v>2669</v>
      </c>
    </row>
    <row r="129" spans="1:11" ht="15" x14ac:dyDescent="0.25">
      <c r="B129" s="107"/>
      <c r="C129" s="117" t="s">
        <v>122</v>
      </c>
      <c r="D129" s="43">
        <v>2</v>
      </c>
      <c r="E129" s="43">
        <v>0</v>
      </c>
      <c r="F129" s="43">
        <v>2</v>
      </c>
      <c r="G129" s="44">
        <v>46</v>
      </c>
      <c r="H129" s="44">
        <v>3</v>
      </c>
      <c r="I129" s="44">
        <v>0</v>
      </c>
      <c r="J129" s="45">
        <v>51</v>
      </c>
      <c r="K129" s="44">
        <f>J129</f>
        <v>51</v>
      </c>
    </row>
    <row r="130" spans="1:11" ht="15" x14ac:dyDescent="0.25">
      <c r="A130" s="168"/>
      <c r="B130" s="107"/>
      <c r="C130" s="117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1762</v>
      </c>
      <c r="I130" s="44">
        <v>0</v>
      </c>
      <c r="J130" s="45">
        <v>1762</v>
      </c>
      <c r="K130" s="44">
        <f t="shared" ref="K130:K132" si="22">J130</f>
        <v>1762</v>
      </c>
    </row>
    <row r="131" spans="1:11" ht="15" x14ac:dyDescent="0.25">
      <c r="B131" s="107"/>
      <c r="C131" s="108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615</v>
      </c>
      <c r="I131" s="44">
        <v>0</v>
      </c>
      <c r="J131" s="45">
        <v>615</v>
      </c>
      <c r="K131" s="44">
        <f t="shared" si="22"/>
        <v>615</v>
      </c>
    </row>
    <row r="132" spans="1:11" ht="15" x14ac:dyDescent="0.25">
      <c r="A132" s="168"/>
      <c r="B132" s="107"/>
      <c r="C132" s="121" t="s">
        <v>80</v>
      </c>
      <c r="D132" s="43">
        <v>0</v>
      </c>
      <c r="E132" s="43">
        <v>213</v>
      </c>
      <c r="F132" s="43">
        <v>213</v>
      </c>
      <c r="G132" s="44">
        <v>23</v>
      </c>
      <c r="H132" s="44">
        <v>5</v>
      </c>
      <c r="I132" s="44">
        <v>0</v>
      </c>
      <c r="J132" s="45">
        <v>241</v>
      </c>
      <c r="K132" s="44">
        <f t="shared" si="22"/>
        <v>241</v>
      </c>
    </row>
    <row r="133" spans="1:11" ht="15" x14ac:dyDescent="0.25">
      <c r="B133" s="107"/>
      <c r="C133" s="121"/>
      <c r="D133" s="40"/>
      <c r="E133" s="40"/>
      <c r="F133" s="40"/>
      <c r="G133" s="41"/>
      <c r="H133" s="41"/>
      <c r="I133" s="41"/>
      <c r="J133" s="42"/>
      <c r="K133" s="41"/>
    </row>
    <row r="134" spans="1:11" ht="15" x14ac:dyDescent="0.25">
      <c r="A134" s="179"/>
      <c r="B134" s="159" t="s">
        <v>125</v>
      </c>
      <c r="C134" s="151" t="s">
        <v>126</v>
      </c>
      <c r="D134" s="200">
        <v>8728</v>
      </c>
      <c r="E134" s="200">
        <v>2311</v>
      </c>
      <c r="F134" s="200">
        <v>11039</v>
      </c>
      <c r="G134" s="201">
        <v>463</v>
      </c>
      <c r="H134" s="201">
        <v>350</v>
      </c>
      <c r="I134" s="201">
        <v>123606</v>
      </c>
      <c r="J134" s="202">
        <v>135458</v>
      </c>
      <c r="K134" s="201">
        <f>J134</f>
        <v>135458</v>
      </c>
    </row>
    <row r="135" spans="1:11" ht="15" x14ac:dyDescent="0.25">
      <c r="B135" s="107"/>
      <c r="C135" s="152"/>
      <c r="D135" s="40"/>
      <c r="E135" s="40"/>
      <c r="F135" s="40"/>
      <c r="G135" s="41"/>
      <c r="H135" s="41"/>
      <c r="I135" s="41"/>
      <c r="J135" s="42"/>
      <c r="K135" s="41"/>
    </row>
    <row r="136" spans="1:11" ht="15" x14ac:dyDescent="0.25">
      <c r="A136" s="168"/>
      <c r="B136" s="126" t="s">
        <v>306</v>
      </c>
      <c r="C136" s="138" t="s">
        <v>127</v>
      </c>
      <c r="D136" s="46">
        <v>0</v>
      </c>
      <c r="E136" s="46">
        <v>1771</v>
      </c>
      <c r="F136" s="46">
        <v>1771</v>
      </c>
      <c r="G136" s="47">
        <v>0</v>
      </c>
      <c r="H136" s="47">
        <v>0</v>
      </c>
      <c r="I136" s="47">
        <v>86633</v>
      </c>
      <c r="J136" s="48">
        <v>88404</v>
      </c>
      <c r="K136" s="47">
        <f>J136</f>
        <v>88404</v>
      </c>
    </row>
    <row r="137" spans="1:11" ht="15" x14ac:dyDescent="0.25">
      <c r="A137" s="168"/>
      <c r="B137" s="186"/>
      <c r="C137" s="187"/>
      <c r="D137" s="188"/>
      <c r="E137" s="188"/>
      <c r="F137" s="188"/>
      <c r="G137" s="189"/>
      <c r="H137" s="189"/>
      <c r="I137" s="189"/>
      <c r="J137" s="190"/>
      <c r="K137" s="189"/>
    </row>
    <row r="138" spans="1:11" ht="15" x14ac:dyDescent="0.25">
      <c r="A138" s="168"/>
      <c r="B138" s="126" t="s">
        <v>305</v>
      </c>
      <c r="C138" s="138" t="s">
        <v>128</v>
      </c>
      <c r="D138" s="46">
        <f t="shared" ref="D138:I138" si="23">SUM(D139:D142)</f>
        <v>1184</v>
      </c>
      <c r="E138" s="46">
        <f t="shared" si="23"/>
        <v>487</v>
      </c>
      <c r="F138" s="46">
        <f t="shared" si="23"/>
        <v>1671</v>
      </c>
      <c r="G138" s="47">
        <f t="shared" si="23"/>
        <v>0</v>
      </c>
      <c r="H138" s="47">
        <f t="shared" si="23"/>
        <v>0</v>
      </c>
      <c r="I138" s="47">
        <f t="shared" si="23"/>
        <v>36907</v>
      </c>
      <c r="J138" s="48">
        <f>SUM(J139:J142)</f>
        <v>38578</v>
      </c>
      <c r="K138" s="47">
        <f>J138</f>
        <v>38578</v>
      </c>
    </row>
    <row r="139" spans="1:11" ht="14.25" x14ac:dyDescent="0.2">
      <c r="A139" s="179"/>
      <c r="B139" s="191"/>
      <c r="C139" s="140" t="s">
        <v>297</v>
      </c>
      <c r="D139" s="43">
        <v>1184</v>
      </c>
      <c r="E139" s="43">
        <v>487</v>
      </c>
      <c r="F139" s="43">
        <v>1671</v>
      </c>
      <c r="G139" s="44">
        <v>0</v>
      </c>
      <c r="H139" s="44">
        <v>0</v>
      </c>
      <c r="I139" s="44">
        <v>18176</v>
      </c>
      <c r="J139" s="45">
        <v>19847</v>
      </c>
      <c r="K139" s="44">
        <f>J139</f>
        <v>19847</v>
      </c>
    </row>
    <row r="140" spans="1:11" ht="14.25" x14ac:dyDescent="0.2">
      <c r="A140" s="178"/>
      <c r="B140" s="191"/>
      <c r="C140" s="140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10222</v>
      </c>
      <c r="J140" s="45">
        <v>10222</v>
      </c>
      <c r="K140" s="44">
        <f t="shared" ref="K140:K142" si="24">J140</f>
        <v>10222</v>
      </c>
    </row>
    <row r="141" spans="1:11" ht="14.25" x14ac:dyDescent="0.2">
      <c r="A141" s="176"/>
      <c r="B141" s="191"/>
      <c r="C141" s="140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7412</v>
      </c>
      <c r="J141" s="45">
        <v>7412</v>
      </c>
      <c r="K141" s="44">
        <f t="shared" si="24"/>
        <v>7412</v>
      </c>
    </row>
    <row r="142" spans="1:11" ht="14.25" x14ac:dyDescent="0.2">
      <c r="A142" s="176"/>
      <c r="B142" s="191"/>
      <c r="C142" s="140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1097</v>
      </c>
      <c r="J142" s="45">
        <v>1097</v>
      </c>
      <c r="K142" s="44">
        <f t="shared" si="24"/>
        <v>1097</v>
      </c>
    </row>
    <row r="143" spans="1:11" ht="15" x14ac:dyDescent="0.25">
      <c r="A143" s="176"/>
      <c r="B143" s="107"/>
      <c r="C143" s="117"/>
      <c r="D143" s="40"/>
      <c r="E143" s="40"/>
      <c r="F143" s="40"/>
      <c r="G143" s="41"/>
      <c r="H143" s="155"/>
      <c r="I143" s="41"/>
      <c r="J143" s="42"/>
      <c r="K143" s="41"/>
    </row>
    <row r="144" spans="1:11" ht="15" x14ac:dyDescent="0.25">
      <c r="A144" s="176"/>
      <c r="B144" s="126" t="s">
        <v>129</v>
      </c>
      <c r="C144" s="129" t="s">
        <v>130</v>
      </c>
      <c r="D144" s="46">
        <v>7544</v>
      </c>
      <c r="E144" s="46">
        <v>53</v>
      </c>
      <c r="F144" s="46">
        <v>7597</v>
      </c>
      <c r="G144" s="47">
        <v>463</v>
      </c>
      <c r="H144" s="47">
        <v>350</v>
      </c>
      <c r="I144" s="47">
        <v>66</v>
      </c>
      <c r="J144" s="48">
        <v>8476</v>
      </c>
      <c r="K144" s="47">
        <f>J144</f>
        <v>8476</v>
      </c>
    </row>
    <row r="145" spans="1:11" ht="15" x14ac:dyDescent="0.25">
      <c r="A145" s="176"/>
      <c r="B145" s="107"/>
      <c r="C145" s="152"/>
      <c r="D145" s="40"/>
      <c r="E145" s="40"/>
      <c r="F145" s="40"/>
      <c r="G145" s="41"/>
      <c r="H145" s="41"/>
      <c r="I145" s="41"/>
      <c r="J145" s="42"/>
      <c r="K145" s="41"/>
    </row>
    <row r="146" spans="1:11" ht="15" x14ac:dyDescent="0.25">
      <c r="A146" s="179"/>
      <c r="B146" s="159" t="s">
        <v>131</v>
      </c>
      <c r="C146" s="151" t="s">
        <v>132</v>
      </c>
      <c r="D146" s="200">
        <v>23867</v>
      </c>
      <c r="E146" s="200">
        <v>7818</v>
      </c>
      <c r="F146" s="200">
        <v>24558</v>
      </c>
      <c r="G146" s="201">
        <v>72934</v>
      </c>
      <c r="H146" s="201">
        <v>22362</v>
      </c>
      <c r="I146" s="201">
        <v>30047</v>
      </c>
      <c r="J146" s="202">
        <v>8556</v>
      </c>
      <c r="K146" s="201">
        <f>J146-J152</f>
        <v>-132716</v>
      </c>
    </row>
    <row r="147" spans="1:11" ht="15" x14ac:dyDescent="0.25">
      <c r="B147" s="107"/>
      <c r="C147" s="121"/>
      <c r="D147" s="40"/>
      <c r="E147" s="40"/>
      <c r="F147" s="40"/>
      <c r="G147" s="41"/>
      <c r="H147" s="41"/>
      <c r="I147" s="41"/>
      <c r="J147" s="42"/>
      <c r="K147" s="41"/>
    </row>
    <row r="148" spans="1:11" ht="15" x14ac:dyDescent="0.25">
      <c r="B148" s="126" t="s">
        <v>394</v>
      </c>
      <c r="C148" s="127" t="s">
        <v>395</v>
      </c>
      <c r="D148" s="46">
        <v>0</v>
      </c>
      <c r="E148" s="46">
        <v>0</v>
      </c>
      <c r="F148" s="46">
        <v>0</v>
      </c>
      <c r="G148" s="47">
        <v>0</v>
      </c>
      <c r="H148" s="47">
        <v>0</v>
      </c>
      <c r="I148" s="47">
        <v>0</v>
      </c>
      <c r="J148" s="48">
        <v>0</v>
      </c>
      <c r="K148" s="47">
        <f>J148</f>
        <v>0</v>
      </c>
    </row>
    <row r="149" spans="1:11" ht="15" x14ac:dyDescent="0.25">
      <c r="B149" s="107"/>
      <c r="C149" s="121"/>
      <c r="D149" s="40"/>
      <c r="E149" s="40"/>
      <c r="F149" s="40"/>
      <c r="G149" s="41"/>
      <c r="H149" s="41"/>
      <c r="I149" s="41"/>
      <c r="J149" s="42"/>
      <c r="K149" s="41"/>
    </row>
    <row r="150" spans="1:11" ht="15" x14ac:dyDescent="0.25">
      <c r="B150" s="126" t="s">
        <v>400</v>
      </c>
      <c r="C150" s="127" t="s">
        <v>396</v>
      </c>
      <c r="D150" s="46">
        <v>8</v>
      </c>
      <c r="E150" s="46">
        <v>18</v>
      </c>
      <c r="F150" s="46">
        <v>26</v>
      </c>
      <c r="G150" s="47">
        <v>43</v>
      </c>
      <c r="H150" s="47">
        <v>120</v>
      </c>
      <c r="I150" s="47">
        <v>1</v>
      </c>
      <c r="J150" s="48">
        <v>190</v>
      </c>
      <c r="K150" s="47">
        <f>+J150</f>
        <v>190</v>
      </c>
    </row>
    <row r="151" spans="1:11" ht="15" x14ac:dyDescent="0.25">
      <c r="A151" s="168"/>
      <c r="B151" s="107"/>
      <c r="C151" s="139"/>
      <c r="D151" s="40"/>
      <c r="E151" s="40"/>
      <c r="F151" s="40"/>
      <c r="G151" s="41"/>
      <c r="H151" s="41"/>
      <c r="I151" s="41"/>
      <c r="J151" s="42"/>
      <c r="K151" s="41"/>
    </row>
    <row r="152" spans="1:11" ht="15" x14ac:dyDescent="0.25">
      <c r="B152" s="126" t="s">
        <v>133</v>
      </c>
      <c r="C152" s="129" t="s">
        <v>134</v>
      </c>
      <c r="D152" s="48">
        <f t="shared" ref="D152:I152" si="25">SUM(D153:D157)</f>
        <v>22086</v>
      </c>
      <c r="E152" s="48">
        <f t="shared" si="25"/>
        <v>6792</v>
      </c>
      <c r="F152" s="48">
        <f t="shared" si="25"/>
        <v>21751</v>
      </c>
      <c r="G152" s="48">
        <f t="shared" si="25"/>
        <v>70571</v>
      </c>
      <c r="H152" s="48">
        <f t="shared" si="25"/>
        <v>20491</v>
      </c>
      <c r="I152" s="48">
        <f t="shared" si="25"/>
        <v>28459</v>
      </c>
      <c r="J152" s="48">
        <f>SUM(J153:J157)</f>
        <v>141272</v>
      </c>
      <c r="K152" s="128">
        <f>SUM(K153:K157)</f>
        <v>0</v>
      </c>
    </row>
    <row r="153" spans="1:11" ht="15" x14ac:dyDescent="0.25">
      <c r="A153" s="168"/>
      <c r="B153" s="107"/>
      <c r="C153" s="117" t="s">
        <v>98</v>
      </c>
      <c r="D153" s="43">
        <v>0</v>
      </c>
      <c r="E153" s="43">
        <v>6502</v>
      </c>
      <c r="F153" s="43">
        <v>0</v>
      </c>
      <c r="G153" s="44">
        <v>57008</v>
      </c>
      <c r="H153" s="44">
        <v>14002</v>
      </c>
      <c r="I153" s="44">
        <v>28456</v>
      </c>
      <c r="J153" s="45">
        <v>99466</v>
      </c>
      <c r="K153" s="41"/>
    </row>
    <row r="154" spans="1:11" ht="15" x14ac:dyDescent="0.25">
      <c r="B154" s="107"/>
      <c r="C154" s="117" t="s">
        <v>99</v>
      </c>
      <c r="D154" s="43">
        <v>625</v>
      </c>
      <c r="E154" s="43">
        <v>0</v>
      </c>
      <c r="F154" s="43">
        <v>0</v>
      </c>
      <c r="G154" s="44">
        <v>149</v>
      </c>
      <c r="H154" s="44">
        <v>51</v>
      </c>
      <c r="I154" s="44">
        <v>3</v>
      </c>
      <c r="J154" s="45">
        <v>203</v>
      </c>
      <c r="K154" s="41"/>
    </row>
    <row r="155" spans="1:11" ht="15" x14ac:dyDescent="0.25">
      <c r="A155" s="168"/>
      <c r="B155" s="107"/>
      <c r="C155" s="117" t="s">
        <v>100</v>
      </c>
      <c r="D155" s="43">
        <v>16494</v>
      </c>
      <c r="E155" s="43">
        <v>41</v>
      </c>
      <c r="F155" s="43">
        <v>16535</v>
      </c>
      <c r="G155" s="44">
        <v>0</v>
      </c>
      <c r="H155" s="44">
        <v>6003</v>
      </c>
      <c r="I155" s="44">
        <v>0</v>
      </c>
      <c r="J155" s="45">
        <v>22538</v>
      </c>
      <c r="K155" s="41"/>
    </row>
    <row r="156" spans="1:11" ht="15" x14ac:dyDescent="0.25">
      <c r="A156" s="176"/>
      <c r="B156" s="107"/>
      <c r="C156" s="117" t="s">
        <v>101</v>
      </c>
      <c r="D156" s="43">
        <v>4903</v>
      </c>
      <c r="E156" s="43">
        <v>23</v>
      </c>
      <c r="F156" s="43">
        <v>4926</v>
      </c>
      <c r="G156" s="44">
        <v>8444</v>
      </c>
      <c r="H156" s="44">
        <v>0</v>
      </c>
      <c r="I156" s="44">
        <v>0</v>
      </c>
      <c r="J156" s="45">
        <v>13370</v>
      </c>
      <c r="K156" s="41"/>
    </row>
    <row r="157" spans="1:11" ht="15" x14ac:dyDescent="0.25">
      <c r="A157" s="176"/>
      <c r="B157" s="107"/>
      <c r="C157" s="121" t="s">
        <v>102</v>
      </c>
      <c r="D157" s="43">
        <v>64</v>
      </c>
      <c r="E157" s="43">
        <v>226</v>
      </c>
      <c r="F157" s="43">
        <v>290</v>
      </c>
      <c r="G157" s="44">
        <v>4970</v>
      </c>
      <c r="H157" s="44">
        <v>435</v>
      </c>
      <c r="I157" s="44">
        <v>0</v>
      </c>
      <c r="J157" s="45">
        <v>5695</v>
      </c>
      <c r="K157" s="41"/>
    </row>
    <row r="158" spans="1:11" ht="15" x14ac:dyDescent="0.25">
      <c r="B158" s="107"/>
      <c r="C158" s="121"/>
      <c r="D158" s="40"/>
      <c r="E158" s="40"/>
      <c r="F158" s="40"/>
      <c r="G158" s="41"/>
      <c r="H158" s="41"/>
      <c r="I158" s="41"/>
      <c r="J158" s="42"/>
      <c r="K158" s="41"/>
    </row>
    <row r="159" spans="1:11" ht="15" x14ac:dyDescent="0.25">
      <c r="A159" s="168"/>
      <c r="B159" s="126" t="s">
        <v>135</v>
      </c>
      <c r="C159" s="129" t="s">
        <v>136</v>
      </c>
      <c r="D159" s="48">
        <f t="shared" ref="D159:I159" si="26">SUM(D160:D164)</f>
        <v>130</v>
      </c>
      <c r="E159" s="48">
        <f t="shared" si="26"/>
        <v>90</v>
      </c>
      <c r="F159" s="48">
        <f t="shared" si="26"/>
        <v>220</v>
      </c>
      <c r="G159" s="48">
        <f t="shared" si="26"/>
        <v>544</v>
      </c>
      <c r="H159" s="48">
        <f t="shared" si="26"/>
        <v>7</v>
      </c>
      <c r="I159" s="48">
        <f t="shared" si="26"/>
        <v>849</v>
      </c>
      <c r="J159" s="48">
        <f>SUM(J160:J164)</f>
        <v>1620</v>
      </c>
      <c r="K159" s="47">
        <f>J159</f>
        <v>1620</v>
      </c>
    </row>
    <row r="160" spans="1:11" ht="15" x14ac:dyDescent="0.25">
      <c r="A160" s="168"/>
      <c r="B160" s="107"/>
      <c r="C160" s="117" t="s">
        <v>137</v>
      </c>
      <c r="D160" s="43">
        <v>30</v>
      </c>
      <c r="E160" s="43">
        <v>27</v>
      </c>
      <c r="F160" s="43">
        <v>57</v>
      </c>
      <c r="G160" s="44">
        <v>486</v>
      </c>
      <c r="H160" s="44">
        <v>5</v>
      </c>
      <c r="I160" s="44">
        <v>849</v>
      </c>
      <c r="J160" s="45">
        <v>1397</v>
      </c>
      <c r="K160" s="44">
        <f>J160</f>
        <v>1397</v>
      </c>
    </row>
    <row r="161" spans="1:11" ht="15" x14ac:dyDescent="0.25">
      <c r="A161" s="168"/>
      <c r="B161" s="107"/>
      <c r="C161" s="117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168"/>
      <c r="B162" s="107"/>
      <c r="C162" s="117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07"/>
      <c r="C163" s="121" t="s">
        <v>138</v>
      </c>
      <c r="D163" s="43">
        <v>70</v>
      </c>
      <c r="E163" s="43">
        <v>60</v>
      </c>
      <c r="F163" s="43">
        <v>130</v>
      </c>
      <c r="G163" s="44">
        <v>58</v>
      </c>
      <c r="H163" s="44">
        <v>0</v>
      </c>
      <c r="I163" s="44">
        <v>0</v>
      </c>
      <c r="J163" s="45">
        <v>188</v>
      </c>
      <c r="K163" s="44">
        <f t="shared" si="27"/>
        <v>188</v>
      </c>
    </row>
    <row r="164" spans="1:11" ht="15" x14ac:dyDescent="0.25">
      <c r="A164" s="168"/>
      <c r="B164" s="107"/>
      <c r="C164" s="121" t="s">
        <v>36</v>
      </c>
      <c r="D164" s="43">
        <v>30</v>
      </c>
      <c r="E164" s="43">
        <v>3</v>
      </c>
      <c r="F164" s="43">
        <v>33</v>
      </c>
      <c r="G164" s="44">
        <v>0</v>
      </c>
      <c r="H164" s="44">
        <v>2</v>
      </c>
      <c r="I164" s="44">
        <v>0</v>
      </c>
      <c r="J164" s="45">
        <v>35</v>
      </c>
      <c r="K164" s="44">
        <f t="shared" si="27"/>
        <v>35</v>
      </c>
    </row>
    <row r="165" spans="1:11" ht="15" x14ac:dyDescent="0.25">
      <c r="B165" s="107"/>
      <c r="C165" s="121"/>
      <c r="D165" s="40"/>
      <c r="E165" s="40"/>
      <c r="F165" s="40"/>
      <c r="G165" s="41"/>
      <c r="H165" s="41"/>
      <c r="I165" s="41"/>
      <c r="J165" s="42"/>
      <c r="K165" s="41"/>
    </row>
    <row r="166" spans="1:11" ht="15" x14ac:dyDescent="0.25">
      <c r="A166" s="168"/>
      <c r="B166" s="126" t="s">
        <v>139</v>
      </c>
      <c r="C166" s="129" t="s">
        <v>140</v>
      </c>
      <c r="D166" s="48">
        <f t="shared" ref="D166:I166" si="28">SUM(D167:D174)</f>
        <v>1643</v>
      </c>
      <c r="E166" s="48">
        <f t="shared" si="28"/>
        <v>918</v>
      </c>
      <c r="F166" s="48">
        <f t="shared" si="28"/>
        <v>2561</v>
      </c>
      <c r="G166" s="48">
        <f t="shared" si="28"/>
        <v>1776</v>
      </c>
      <c r="H166" s="48">
        <f t="shared" si="28"/>
        <v>1744</v>
      </c>
      <c r="I166" s="48">
        <f t="shared" si="28"/>
        <v>665</v>
      </c>
      <c r="J166" s="48">
        <f>SUM(J167:J174)</f>
        <v>6746</v>
      </c>
      <c r="K166" s="47">
        <f>J166</f>
        <v>6746</v>
      </c>
    </row>
    <row r="167" spans="1:11" ht="15" x14ac:dyDescent="0.25">
      <c r="A167" s="168"/>
      <c r="B167" s="107"/>
      <c r="C167" s="117" t="s">
        <v>141</v>
      </c>
      <c r="D167" s="43">
        <v>0</v>
      </c>
      <c r="E167" s="43">
        <v>4</v>
      </c>
      <c r="F167" s="43">
        <v>4</v>
      </c>
      <c r="G167" s="44">
        <v>55</v>
      </c>
      <c r="H167" s="44">
        <v>117</v>
      </c>
      <c r="I167" s="44">
        <v>0</v>
      </c>
      <c r="J167" s="45">
        <v>176</v>
      </c>
      <c r="K167" s="44">
        <f>J167</f>
        <v>176</v>
      </c>
    </row>
    <row r="168" spans="1:11" ht="15" x14ac:dyDescent="0.25">
      <c r="A168" s="168"/>
      <c r="B168" s="107"/>
      <c r="C168" s="117" t="s">
        <v>142</v>
      </c>
      <c r="D168" s="43">
        <v>39</v>
      </c>
      <c r="E168" s="43">
        <v>172</v>
      </c>
      <c r="F168" s="43">
        <v>211</v>
      </c>
      <c r="G168" s="44">
        <v>100</v>
      </c>
      <c r="H168" s="44">
        <v>178</v>
      </c>
      <c r="I168" s="44">
        <v>0</v>
      </c>
      <c r="J168" s="45">
        <v>489</v>
      </c>
      <c r="K168" s="44">
        <f t="shared" ref="K168:K174" si="29">J168</f>
        <v>489</v>
      </c>
    </row>
    <row r="169" spans="1:11" ht="15" x14ac:dyDescent="0.25">
      <c r="A169" s="168"/>
      <c r="B169" s="107"/>
      <c r="C169" s="117" t="s">
        <v>143</v>
      </c>
      <c r="D169" s="43">
        <v>656</v>
      </c>
      <c r="E169" s="43">
        <v>0</v>
      </c>
      <c r="F169" s="43">
        <v>656</v>
      </c>
      <c r="G169" s="44">
        <v>67</v>
      </c>
      <c r="H169" s="44">
        <v>281</v>
      </c>
      <c r="I169" s="44">
        <v>464</v>
      </c>
      <c r="J169" s="45">
        <v>1468</v>
      </c>
      <c r="K169" s="44">
        <f t="shared" si="29"/>
        <v>1468</v>
      </c>
    </row>
    <row r="170" spans="1:11" ht="15" x14ac:dyDescent="0.25">
      <c r="A170" s="171"/>
      <c r="B170" s="107"/>
      <c r="C170" s="121" t="s">
        <v>144</v>
      </c>
      <c r="D170" s="43">
        <v>121</v>
      </c>
      <c r="E170" s="43">
        <v>496</v>
      </c>
      <c r="F170" s="43">
        <v>617</v>
      </c>
      <c r="G170" s="44">
        <v>326</v>
      </c>
      <c r="H170" s="44">
        <v>596</v>
      </c>
      <c r="I170" s="44">
        <v>33</v>
      </c>
      <c r="J170" s="45">
        <v>1572</v>
      </c>
      <c r="K170" s="44">
        <f t="shared" si="29"/>
        <v>1572</v>
      </c>
    </row>
    <row r="171" spans="1:11" ht="15" x14ac:dyDescent="0.25">
      <c r="A171" s="168"/>
      <c r="B171" s="107"/>
      <c r="C171" s="121" t="s">
        <v>145</v>
      </c>
      <c r="D171" s="43">
        <v>258</v>
      </c>
      <c r="E171" s="43">
        <v>0</v>
      </c>
      <c r="F171" s="43">
        <v>258</v>
      </c>
      <c r="G171" s="44">
        <v>31</v>
      </c>
      <c r="H171" s="44">
        <v>335</v>
      </c>
      <c r="I171" s="44">
        <v>0</v>
      </c>
      <c r="J171" s="45">
        <v>624</v>
      </c>
      <c r="K171" s="44">
        <f t="shared" si="29"/>
        <v>624</v>
      </c>
    </row>
    <row r="172" spans="1:11" ht="15" x14ac:dyDescent="0.25">
      <c r="A172" s="168"/>
      <c r="B172" s="107"/>
      <c r="C172" s="121" t="s">
        <v>146</v>
      </c>
      <c r="D172" s="43">
        <v>319</v>
      </c>
      <c r="E172" s="43">
        <v>61</v>
      </c>
      <c r="F172" s="43">
        <v>380</v>
      </c>
      <c r="G172" s="44">
        <v>555</v>
      </c>
      <c r="H172" s="44">
        <v>136</v>
      </c>
      <c r="I172" s="44">
        <v>48</v>
      </c>
      <c r="J172" s="45">
        <v>1119</v>
      </c>
      <c r="K172" s="44">
        <f t="shared" si="29"/>
        <v>1119</v>
      </c>
    </row>
    <row r="173" spans="1:11" ht="15" x14ac:dyDescent="0.25">
      <c r="A173" s="179"/>
      <c r="B173" s="107"/>
      <c r="C173" s="108" t="s">
        <v>365</v>
      </c>
      <c r="D173" s="43">
        <v>73</v>
      </c>
      <c r="E173" s="43">
        <v>0</v>
      </c>
      <c r="F173" s="43">
        <v>73</v>
      </c>
      <c r="G173" s="44">
        <v>0</v>
      </c>
      <c r="H173" s="44">
        <v>0</v>
      </c>
      <c r="I173" s="44">
        <v>0</v>
      </c>
      <c r="J173" s="45">
        <v>73</v>
      </c>
      <c r="K173" s="44">
        <f t="shared" si="29"/>
        <v>73</v>
      </c>
    </row>
    <row r="174" spans="1:11" ht="15" x14ac:dyDescent="0.25">
      <c r="A174" s="179"/>
      <c r="B174" s="107"/>
      <c r="C174" s="117" t="s">
        <v>147</v>
      </c>
      <c r="D174" s="43">
        <v>177</v>
      </c>
      <c r="E174" s="43">
        <v>185</v>
      </c>
      <c r="F174" s="43">
        <v>362</v>
      </c>
      <c r="G174" s="44">
        <v>642</v>
      </c>
      <c r="H174" s="44">
        <v>101</v>
      </c>
      <c r="I174" s="44">
        <v>120</v>
      </c>
      <c r="J174" s="45">
        <v>1225</v>
      </c>
      <c r="K174" s="44">
        <f t="shared" si="29"/>
        <v>1225</v>
      </c>
    </row>
    <row r="175" spans="1:11" ht="15" x14ac:dyDescent="0.25">
      <c r="A175" s="176"/>
      <c r="B175" s="107"/>
      <c r="C175" s="117"/>
      <c r="D175" s="40"/>
      <c r="E175" s="40"/>
      <c r="F175" s="40"/>
      <c r="G175" s="41"/>
      <c r="H175" s="41"/>
      <c r="I175" s="41"/>
      <c r="J175" s="42"/>
      <c r="K175" s="41"/>
    </row>
    <row r="176" spans="1:11" ht="15" x14ac:dyDescent="0.25">
      <c r="A176" s="179"/>
      <c r="B176" s="159" t="s">
        <v>148</v>
      </c>
      <c r="C176" s="151" t="s">
        <v>149</v>
      </c>
      <c r="D176" s="200">
        <v>1128</v>
      </c>
      <c r="E176" s="200">
        <v>5623</v>
      </c>
      <c r="F176" s="200">
        <v>1735</v>
      </c>
      <c r="G176" s="201">
        <v>8491</v>
      </c>
      <c r="H176" s="201">
        <v>5761</v>
      </c>
      <c r="I176" s="201">
        <v>74</v>
      </c>
      <c r="J176" s="202">
        <v>8394</v>
      </c>
      <c r="K176" s="201">
        <f>J176-J195</f>
        <v>727</v>
      </c>
    </row>
    <row r="177" spans="1:11" ht="15" x14ac:dyDescent="0.25">
      <c r="A177" s="176"/>
      <c r="B177" s="107"/>
      <c r="C177" s="139"/>
      <c r="D177" s="40"/>
      <c r="E177" s="40"/>
      <c r="F177" s="40"/>
      <c r="G177" s="41"/>
      <c r="H177" s="41"/>
      <c r="I177" s="41"/>
      <c r="J177" s="42"/>
      <c r="K177" s="41"/>
    </row>
    <row r="178" spans="1:11" ht="15" x14ac:dyDescent="0.25">
      <c r="A178" s="176"/>
      <c r="B178" s="126" t="s">
        <v>150</v>
      </c>
      <c r="C178" s="129" t="s">
        <v>151</v>
      </c>
      <c r="D178" s="48">
        <f t="shared" ref="D178:I178" si="30">SUM(D179:D184)</f>
        <v>119</v>
      </c>
      <c r="E178" s="48">
        <f t="shared" si="30"/>
        <v>0</v>
      </c>
      <c r="F178" s="48">
        <f t="shared" si="30"/>
        <v>119</v>
      </c>
      <c r="G178" s="48">
        <f t="shared" si="30"/>
        <v>2020</v>
      </c>
      <c r="H178" s="48">
        <f t="shared" si="30"/>
        <v>1753</v>
      </c>
      <c r="I178" s="48">
        <f t="shared" si="30"/>
        <v>0</v>
      </c>
      <c r="J178" s="48">
        <f>SUM(J179:J184)</f>
        <v>3892</v>
      </c>
      <c r="K178" s="47">
        <f>J178</f>
        <v>3892</v>
      </c>
    </row>
    <row r="179" spans="1:11" ht="15" x14ac:dyDescent="0.25">
      <c r="A179" s="176"/>
      <c r="B179" s="107"/>
      <c r="C179" s="121" t="s">
        <v>152</v>
      </c>
      <c r="D179" s="43">
        <v>119</v>
      </c>
      <c r="E179" s="43">
        <v>0</v>
      </c>
      <c r="F179" s="43">
        <v>119</v>
      </c>
      <c r="G179" s="44">
        <v>2020</v>
      </c>
      <c r="H179" s="44">
        <v>77</v>
      </c>
      <c r="I179" s="44">
        <v>0</v>
      </c>
      <c r="J179" s="45">
        <v>2216</v>
      </c>
      <c r="K179" s="44">
        <f>J179</f>
        <v>2216</v>
      </c>
    </row>
    <row r="180" spans="1:11" ht="15" x14ac:dyDescent="0.25">
      <c r="A180" s="177"/>
      <c r="B180" s="107"/>
      <c r="C180" s="117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134</v>
      </c>
      <c r="I180" s="44">
        <v>0</v>
      </c>
      <c r="J180" s="45">
        <v>134</v>
      </c>
      <c r="K180" s="44">
        <f t="shared" ref="K180:K184" si="31">J180</f>
        <v>134</v>
      </c>
    </row>
    <row r="181" spans="1:11" ht="15" x14ac:dyDescent="0.25">
      <c r="A181" s="177"/>
      <c r="B181" s="107"/>
      <c r="C181" s="117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320</v>
      </c>
      <c r="I181" s="44">
        <v>0</v>
      </c>
      <c r="J181" s="45">
        <v>320</v>
      </c>
      <c r="K181" s="44">
        <f t="shared" si="31"/>
        <v>320</v>
      </c>
    </row>
    <row r="182" spans="1:11" ht="15" x14ac:dyDescent="0.25">
      <c r="A182" s="177"/>
      <c r="B182" s="107"/>
      <c r="C182" s="117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1222</v>
      </c>
      <c r="I182" s="44">
        <v>0</v>
      </c>
      <c r="J182" s="45">
        <v>1222</v>
      </c>
      <c r="K182" s="44">
        <f t="shared" si="31"/>
        <v>1222</v>
      </c>
    </row>
    <row r="183" spans="1:11" ht="15" x14ac:dyDescent="0.25">
      <c r="A183" s="174"/>
      <c r="B183" s="107"/>
      <c r="C183" s="117" t="s">
        <v>156</v>
      </c>
      <c r="D183" s="43">
        <v>0</v>
      </c>
      <c r="E183" s="43">
        <v>0</v>
      </c>
      <c r="F183" s="43">
        <v>0</v>
      </c>
      <c r="G183" s="44">
        <v>0</v>
      </c>
      <c r="H183" s="44">
        <v>0</v>
      </c>
      <c r="I183" s="44">
        <v>0</v>
      </c>
      <c r="J183" s="45">
        <v>0</v>
      </c>
      <c r="K183" s="44">
        <f t="shared" si="31"/>
        <v>0</v>
      </c>
    </row>
    <row r="184" spans="1:11" ht="15" x14ac:dyDescent="0.25">
      <c r="A184" s="174"/>
      <c r="B184" s="107"/>
      <c r="C184" s="117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176"/>
      <c r="B185" s="107"/>
      <c r="C185" s="139"/>
      <c r="D185" s="40"/>
      <c r="E185" s="40"/>
      <c r="F185" s="40"/>
      <c r="G185" s="41"/>
      <c r="H185" s="41"/>
      <c r="I185" s="41"/>
      <c r="J185" s="42"/>
      <c r="K185" s="41"/>
    </row>
    <row r="186" spans="1:11" ht="15" x14ac:dyDescent="0.25">
      <c r="A186" s="176"/>
      <c r="B186" s="126" t="s">
        <v>157</v>
      </c>
      <c r="C186" s="129" t="s">
        <v>337</v>
      </c>
      <c r="D186" s="48">
        <f t="shared" ref="D186:I186" si="32">SUM(D187:D193)</f>
        <v>409</v>
      </c>
      <c r="E186" s="48">
        <f t="shared" si="32"/>
        <v>412</v>
      </c>
      <c r="F186" s="48">
        <f t="shared" si="32"/>
        <v>821</v>
      </c>
      <c r="G186" s="48">
        <f t="shared" si="32"/>
        <v>2578</v>
      </c>
      <c r="H186" s="48">
        <f t="shared" si="32"/>
        <v>247</v>
      </c>
      <c r="I186" s="48">
        <f t="shared" si="32"/>
        <v>0</v>
      </c>
      <c r="J186" s="48">
        <f>SUM(J187:J193)</f>
        <v>3646</v>
      </c>
      <c r="K186" s="47">
        <f>J186</f>
        <v>3646</v>
      </c>
    </row>
    <row r="187" spans="1:11" ht="15" x14ac:dyDescent="0.25">
      <c r="A187" s="177"/>
      <c r="B187" s="107"/>
      <c r="C187" s="117" t="s">
        <v>158</v>
      </c>
      <c r="D187" s="43">
        <v>357</v>
      </c>
      <c r="E187" s="43">
        <v>330</v>
      </c>
      <c r="F187" s="43">
        <v>687</v>
      </c>
      <c r="G187" s="44">
        <v>1074</v>
      </c>
      <c r="H187" s="44">
        <v>102</v>
      </c>
      <c r="I187" s="44">
        <v>0</v>
      </c>
      <c r="J187" s="45">
        <v>1863</v>
      </c>
      <c r="K187" s="44">
        <f>J187</f>
        <v>1863</v>
      </c>
    </row>
    <row r="188" spans="1:11" ht="15" x14ac:dyDescent="0.25">
      <c r="A188" s="177"/>
      <c r="B188" s="107"/>
      <c r="C188" s="117" t="s">
        <v>303</v>
      </c>
      <c r="D188" s="43">
        <v>28</v>
      </c>
      <c r="E188" s="43">
        <v>6</v>
      </c>
      <c r="F188" s="43">
        <v>34</v>
      </c>
      <c r="G188" s="44">
        <v>1117</v>
      </c>
      <c r="H188" s="44">
        <v>16</v>
      </c>
      <c r="I188" s="44">
        <v>0</v>
      </c>
      <c r="J188" s="45">
        <v>1167</v>
      </c>
      <c r="K188" s="44">
        <f t="shared" ref="K188:K193" si="33">J188</f>
        <v>1167</v>
      </c>
    </row>
    <row r="189" spans="1:11" ht="15" x14ac:dyDescent="0.25">
      <c r="A189" s="176"/>
      <c r="B189" s="107"/>
      <c r="C189" s="121" t="s">
        <v>159</v>
      </c>
      <c r="D189" s="43">
        <v>22</v>
      </c>
      <c r="E189" s="43">
        <v>16</v>
      </c>
      <c r="F189" s="43">
        <v>38</v>
      </c>
      <c r="G189" s="44">
        <v>186</v>
      </c>
      <c r="H189" s="44">
        <v>126</v>
      </c>
      <c r="I189" s="44">
        <v>0</v>
      </c>
      <c r="J189" s="45">
        <v>350</v>
      </c>
      <c r="K189" s="44">
        <f t="shared" si="33"/>
        <v>350</v>
      </c>
    </row>
    <row r="190" spans="1:11" ht="15" x14ac:dyDescent="0.25">
      <c r="A190" s="176"/>
      <c r="B190" s="107"/>
      <c r="C190" s="121" t="s">
        <v>304</v>
      </c>
      <c r="D190" s="43">
        <v>2</v>
      </c>
      <c r="E190" s="43">
        <v>0</v>
      </c>
      <c r="F190" s="43">
        <v>2</v>
      </c>
      <c r="G190" s="44">
        <v>0</v>
      </c>
      <c r="H190" s="44">
        <v>0</v>
      </c>
      <c r="I190" s="44">
        <v>0</v>
      </c>
      <c r="J190" s="45">
        <v>2</v>
      </c>
      <c r="K190" s="44">
        <f t="shared" si="33"/>
        <v>2</v>
      </c>
    </row>
    <row r="191" spans="1:11" ht="15" x14ac:dyDescent="0.25">
      <c r="A191" s="176"/>
      <c r="B191" s="107"/>
      <c r="C191" s="121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178"/>
      <c r="B192" s="107"/>
      <c r="C192" s="117" t="s">
        <v>160</v>
      </c>
      <c r="D192" s="43">
        <v>0</v>
      </c>
      <c r="E192" s="43">
        <v>60</v>
      </c>
      <c r="F192" s="43">
        <v>60</v>
      </c>
      <c r="G192" s="44">
        <v>185</v>
      </c>
      <c r="H192" s="44">
        <v>2</v>
      </c>
      <c r="I192" s="44">
        <v>0</v>
      </c>
      <c r="J192" s="45">
        <v>247</v>
      </c>
      <c r="K192" s="44">
        <f t="shared" si="33"/>
        <v>247</v>
      </c>
    </row>
    <row r="193" spans="1:11" ht="15" x14ac:dyDescent="0.25">
      <c r="A193" s="179"/>
      <c r="B193" s="107"/>
      <c r="C193" s="117" t="s">
        <v>97</v>
      </c>
      <c r="D193" s="43">
        <v>0</v>
      </c>
      <c r="E193" s="43">
        <v>0</v>
      </c>
      <c r="F193" s="43">
        <v>0</v>
      </c>
      <c r="G193" s="44">
        <v>16</v>
      </c>
      <c r="H193" s="44">
        <v>1</v>
      </c>
      <c r="I193" s="44">
        <v>0</v>
      </c>
      <c r="J193" s="45">
        <v>17</v>
      </c>
      <c r="K193" s="44">
        <f t="shared" si="33"/>
        <v>17</v>
      </c>
    </row>
    <row r="194" spans="1:11" ht="15" x14ac:dyDescent="0.25">
      <c r="B194" s="107"/>
      <c r="C194" s="139"/>
      <c r="D194" s="40"/>
      <c r="E194" s="40"/>
      <c r="F194" s="40"/>
      <c r="G194" s="41"/>
      <c r="H194" s="41"/>
      <c r="I194" s="41"/>
      <c r="J194" s="42"/>
      <c r="K194" s="41"/>
    </row>
    <row r="195" spans="1:11" ht="15" x14ac:dyDescent="0.25">
      <c r="B195" s="126" t="s">
        <v>307</v>
      </c>
      <c r="C195" s="129" t="s">
        <v>161</v>
      </c>
      <c r="D195" s="46">
        <f t="shared" ref="D195:I195" si="34">SUM(D196:D199)</f>
        <v>390</v>
      </c>
      <c r="E195" s="46">
        <f t="shared" si="34"/>
        <v>5085</v>
      </c>
      <c r="F195" s="46">
        <f t="shared" si="34"/>
        <v>459</v>
      </c>
      <c r="G195" s="47">
        <f t="shared" si="34"/>
        <v>3593</v>
      </c>
      <c r="H195" s="47">
        <f t="shared" si="34"/>
        <v>3542</v>
      </c>
      <c r="I195" s="47">
        <f t="shared" si="34"/>
        <v>73</v>
      </c>
      <c r="J195" s="48">
        <f>SUM(J196:J199)</f>
        <v>7667</v>
      </c>
      <c r="K195" s="128">
        <v>0</v>
      </c>
    </row>
    <row r="196" spans="1:11" ht="15" x14ac:dyDescent="0.25">
      <c r="A196" s="168"/>
      <c r="B196" s="107"/>
      <c r="C196" s="117" t="s">
        <v>339</v>
      </c>
      <c r="D196" s="43">
        <v>382</v>
      </c>
      <c r="E196" s="43">
        <v>4634</v>
      </c>
      <c r="F196" s="43">
        <v>0</v>
      </c>
      <c r="G196" s="44">
        <v>3388</v>
      </c>
      <c r="H196" s="44">
        <v>1290</v>
      </c>
      <c r="I196" s="44">
        <v>73</v>
      </c>
      <c r="J196" s="45">
        <v>4751</v>
      </c>
      <c r="K196" s="41">
        <v>0</v>
      </c>
    </row>
    <row r="197" spans="1:11" ht="15" x14ac:dyDescent="0.25">
      <c r="A197" s="168"/>
      <c r="B197" s="107"/>
      <c r="C197" s="117" t="s">
        <v>100</v>
      </c>
      <c r="D197" s="43">
        <v>7</v>
      </c>
      <c r="E197" s="43">
        <v>431</v>
      </c>
      <c r="F197" s="43">
        <v>438</v>
      </c>
      <c r="G197" s="44">
        <v>0</v>
      </c>
      <c r="H197" s="44">
        <v>2252</v>
      </c>
      <c r="I197" s="44">
        <v>0</v>
      </c>
      <c r="J197" s="45">
        <v>2690</v>
      </c>
      <c r="K197" s="41">
        <v>0</v>
      </c>
    </row>
    <row r="198" spans="1:11" ht="15" x14ac:dyDescent="0.25">
      <c r="A198" s="179"/>
      <c r="B198" s="107"/>
      <c r="C198" s="117" t="s">
        <v>101</v>
      </c>
      <c r="D198" s="43">
        <v>1</v>
      </c>
      <c r="E198" s="43">
        <v>18</v>
      </c>
      <c r="F198" s="43">
        <v>19</v>
      </c>
      <c r="G198" s="44">
        <v>203</v>
      </c>
      <c r="H198" s="44">
        <v>0</v>
      </c>
      <c r="I198" s="44">
        <v>0</v>
      </c>
      <c r="J198" s="45">
        <v>222</v>
      </c>
      <c r="K198" s="41">
        <v>0</v>
      </c>
    </row>
    <row r="199" spans="1:11" ht="15" x14ac:dyDescent="0.25">
      <c r="A199" s="174"/>
      <c r="B199" s="107"/>
      <c r="C199" s="121" t="s">
        <v>102</v>
      </c>
      <c r="D199" s="43">
        <v>0</v>
      </c>
      <c r="E199" s="43">
        <v>2</v>
      </c>
      <c r="F199" s="43">
        <v>2</v>
      </c>
      <c r="G199" s="44">
        <v>2</v>
      </c>
      <c r="H199" s="44">
        <v>0</v>
      </c>
      <c r="I199" s="44">
        <v>0</v>
      </c>
      <c r="J199" s="45">
        <v>4</v>
      </c>
      <c r="K199" s="41">
        <v>0</v>
      </c>
    </row>
    <row r="200" spans="1:11" ht="15" x14ac:dyDescent="0.25">
      <c r="A200" s="179"/>
      <c r="B200" s="107"/>
      <c r="C200" s="108"/>
      <c r="D200" s="40"/>
      <c r="E200" s="40"/>
      <c r="F200" s="40"/>
      <c r="G200" s="40"/>
      <c r="H200" s="40"/>
      <c r="I200" s="40"/>
      <c r="J200" s="40"/>
      <c r="K200" s="41"/>
    </row>
    <row r="201" spans="1:11" ht="15" x14ac:dyDescent="0.25"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B202" s="107"/>
      <c r="C202" s="108"/>
      <c r="D202" s="40"/>
      <c r="E202" s="40"/>
      <c r="F202" s="40"/>
      <c r="G202" s="41"/>
      <c r="H202" s="41"/>
      <c r="I202" s="41"/>
      <c r="J202" s="42"/>
      <c r="K202" s="41"/>
    </row>
    <row r="203" spans="1:11" ht="31.15" customHeight="1" x14ac:dyDescent="0.2">
      <c r="B203" s="195" t="s">
        <v>373</v>
      </c>
      <c r="C203" s="196" t="s">
        <v>375</v>
      </c>
      <c r="D203" s="54">
        <f t="shared" ref="D203:I203" si="35">SUM(D204:D205)</f>
        <v>210</v>
      </c>
      <c r="E203" s="54">
        <f t="shared" si="35"/>
        <v>126</v>
      </c>
      <c r="F203" s="54">
        <f t="shared" si="35"/>
        <v>336</v>
      </c>
      <c r="G203" s="55">
        <f t="shared" si="35"/>
        <v>300</v>
      </c>
      <c r="H203" s="55">
        <f t="shared" si="35"/>
        <v>219</v>
      </c>
      <c r="I203" s="55">
        <f t="shared" si="35"/>
        <v>1</v>
      </c>
      <c r="J203" s="56">
        <f>SUM(J204:J205)</f>
        <v>856</v>
      </c>
      <c r="K203" s="55">
        <f>J203</f>
        <v>856</v>
      </c>
    </row>
    <row r="204" spans="1:11" ht="15" x14ac:dyDescent="0.25">
      <c r="B204" s="132"/>
      <c r="C204" s="117" t="s">
        <v>164</v>
      </c>
      <c r="D204" s="43">
        <v>1</v>
      </c>
      <c r="E204" s="43">
        <v>0</v>
      </c>
      <c r="F204" s="43">
        <v>1</v>
      </c>
      <c r="G204" s="44">
        <v>0</v>
      </c>
      <c r="H204" s="44">
        <v>0</v>
      </c>
      <c r="I204" s="44">
        <v>0</v>
      </c>
      <c r="J204" s="45">
        <v>1</v>
      </c>
      <c r="K204" s="44">
        <f>J204</f>
        <v>1</v>
      </c>
    </row>
    <row r="205" spans="1:11" ht="15" x14ac:dyDescent="0.25">
      <c r="B205" s="132"/>
      <c r="C205" s="117" t="s">
        <v>97</v>
      </c>
      <c r="D205" s="43">
        <v>209</v>
      </c>
      <c r="E205" s="43">
        <v>126</v>
      </c>
      <c r="F205" s="43">
        <v>335</v>
      </c>
      <c r="G205" s="44">
        <v>300</v>
      </c>
      <c r="H205" s="44">
        <v>219</v>
      </c>
      <c r="I205" s="44">
        <v>1</v>
      </c>
      <c r="J205" s="45">
        <v>855</v>
      </c>
      <c r="K205" s="44">
        <f>J205</f>
        <v>855</v>
      </c>
    </row>
    <row r="206" spans="1:11" ht="15" x14ac:dyDescent="0.25">
      <c r="B206" s="132"/>
      <c r="C206" s="139"/>
      <c r="D206" s="154"/>
      <c r="E206" s="154"/>
      <c r="F206" s="154"/>
      <c r="G206" s="155"/>
      <c r="H206" s="155"/>
      <c r="I206" s="155"/>
      <c r="J206" s="153"/>
      <c r="K206" s="155"/>
    </row>
    <row r="207" spans="1:11" ht="15.75" thickBot="1" x14ac:dyDescent="0.3">
      <c r="B207" s="197"/>
      <c r="C207" s="198"/>
      <c r="D207" s="80"/>
      <c r="E207" s="80"/>
      <c r="F207" s="80"/>
      <c r="G207" s="81"/>
      <c r="H207" s="199"/>
      <c r="I207" s="81"/>
      <c r="J207" s="82"/>
      <c r="K207" s="199"/>
    </row>
    <row r="208" spans="1:11" s="167" customFormat="1" ht="13.5" thickTop="1" x14ac:dyDescent="0.2"/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472" priority="68" stopIfTrue="1" operator="notEqual">
      <formula>SUM(D14:D20)</formula>
    </cfRule>
  </conditionalFormatting>
  <conditionalFormatting sqref="D22:K22">
    <cfRule type="cellIs" dxfId="471" priority="21" stopIfTrue="1" operator="notEqual">
      <formula>D23+D24+#REF!+D26</formula>
    </cfRule>
  </conditionalFormatting>
  <conditionalFormatting sqref="D36:K36">
    <cfRule type="cellIs" dxfId="470" priority="67" stopIfTrue="1" operator="notEqual">
      <formula>D37+D38+D39+D40+D42+D41</formula>
    </cfRule>
  </conditionalFormatting>
  <conditionalFormatting sqref="D48:K48">
    <cfRule type="cellIs" dxfId="469" priority="4" stopIfTrue="1" operator="notEqual">
      <formula>D49+D50</formula>
    </cfRule>
  </conditionalFormatting>
  <conditionalFormatting sqref="D52:K52">
    <cfRule type="cellIs" dxfId="468" priority="5" stopIfTrue="1" operator="notEqual">
      <formula>D53+D54+D55</formula>
    </cfRule>
  </conditionalFormatting>
  <conditionalFormatting sqref="D57:K57">
    <cfRule type="cellIs" dxfId="467" priority="18" stopIfTrue="1" operator="notEqual">
      <formula>D58+D60+D61+D63+D64+D65+D62+D66+D67+D68+D69+D70+D71+D72+D73+D76+D77</formula>
    </cfRule>
  </conditionalFormatting>
  <conditionalFormatting sqref="D79:K79">
    <cfRule type="cellIs" dxfId="466" priority="7" stopIfTrue="1" operator="notEqual">
      <formula>D80+D81+D82+D83+D84+D85+D86+D87+D88+D89</formula>
    </cfRule>
  </conditionalFormatting>
  <conditionalFormatting sqref="D98:K98">
    <cfRule type="cellIs" dxfId="465" priority="8" stopIfTrue="1" operator="notEqual">
      <formula>D99+D100+D101+D102+D103+D104+D105+D106+D107+D108</formula>
    </cfRule>
  </conditionalFormatting>
  <conditionalFormatting sqref="D110:K110">
    <cfRule type="cellIs" dxfId="464" priority="9" stopIfTrue="1" operator="notEqual">
      <formula>D111+D112+D113+D114+D115+D116</formula>
    </cfRule>
  </conditionalFormatting>
  <conditionalFormatting sqref="D136:K136">
    <cfRule type="cellIs" dxfId="463" priority="19" stopIfTrue="1" operator="notEqual">
      <formula>#REF!+#REF!</formula>
    </cfRule>
  </conditionalFormatting>
  <conditionalFormatting sqref="D138:K138">
    <cfRule type="cellIs" dxfId="462" priority="20" stopIfTrue="1" operator="notEqual">
      <formula>D140+D139+D141+#REF!</formula>
    </cfRule>
  </conditionalFormatting>
  <conditionalFormatting sqref="D152:K152">
    <cfRule type="cellIs" dxfId="461" priority="3" stopIfTrue="1" operator="notEqual">
      <formula>D153+D154+D155+D156+D157</formula>
    </cfRule>
  </conditionalFormatting>
  <conditionalFormatting sqref="D159:K159">
    <cfRule type="cellIs" dxfId="460" priority="1" stopIfTrue="1" operator="notEqual">
      <formula>D160+D163+D164</formula>
    </cfRule>
  </conditionalFormatting>
  <conditionalFormatting sqref="D166:K166">
    <cfRule type="cellIs" dxfId="459" priority="6" stopIfTrue="1" operator="notEqual">
      <formula>SUM(D167:D174)</formula>
    </cfRule>
  </conditionalFormatting>
  <conditionalFormatting sqref="D178:K178">
    <cfRule type="cellIs" dxfId="458" priority="10" stopIfTrue="1" operator="notEqual">
      <formula>SUM(D179:D184)</formula>
    </cfRule>
  </conditionalFormatting>
  <conditionalFormatting sqref="D195:K195">
    <cfRule type="cellIs" dxfId="457" priority="23" stopIfTrue="1" operator="notEqual">
      <formula>D196+#REF!+D197+D198+D199</formula>
    </cfRule>
  </conditionalFormatting>
  <conditionalFormatting sqref="D203:K203">
    <cfRule type="cellIs" dxfId="456" priority="82" stopIfTrue="1" operator="notEqual">
      <formula>#REF!+D204+D205</formula>
    </cfRule>
  </conditionalFormatting>
  <conditionalFormatting sqref="D204:K206">
    <cfRule type="cellIs" dxfId="455" priority="110" stopIfTrue="1" operator="notEqual">
      <formula>#REF!+#REF!+#REF!+#REF!</formula>
    </cfRule>
  </conditionalFormatting>
  <conditionalFormatting sqref="D28:L28">
    <cfRule type="cellIs" dxfId="454" priority="12" stopIfTrue="1" operator="notEqual">
      <formula>D30+D31+D32+D33+D34</formula>
    </cfRule>
  </conditionalFormatting>
  <conditionalFormatting sqref="K23">
    <cfRule type="cellIs" dxfId="453" priority="163" stopIfTrue="1" operator="notEqual">
      <formula>K24+K26+#REF!+K27</formula>
    </cfRule>
  </conditionalFormatting>
  <conditionalFormatting sqref="K24:K25">
    <cfRule type="cellIs" dxfId="452" priority="162" stopIfTrue="1" operator="notEqual">
      <formula>K26+K27+#REF!+K28</formula>
    </cfRule>
  </conditionalFormatting>
  <conditionalFormatting sqref="K26">
    <cfRule type="cellIs" dxfId="451" priority="161" stopIfTrue="1" operator="notEqual">
      <formula>K27+K28+#REF!+K29</formula>
    </cfRule>
  </conditionalFormatting>
  <hyperlinks>
    <hyperlink ref="K5" location="Índice!A1" display="índice" xr:uid="{00000000-0004-0000-04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347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5129</v>
      </c>
      <c r="E11" s="58">
        <f t="shared" si="0"/>
        <v>3862</v>
      </c>
      <c r="F11" s="58">
        <f t="shared" ref="F11:H11" si="1">SUM(F12:F14)</f>
        <v>8991</v>
      </c>
      <c r="G11" s="59">
        <f t="shared" si="1"/>
        <v>28406</v>
      </c>
      <c r="H11" s="59">
        <f t="shared" si="1"/>
        <v>19723</v>
      </c>
      <c r="I11" s="59">
        <f>SUM(I12:I14)</f>
        <v>1231</v>
      </c>
      <c r="J11" s="59">
        <f>SUM(F11:I11)</f>
        <v>58351</v>
      </c>
      <c r="K11" s="59">
        <f t="shared" ref="K11:K44" si="2">J11</f>
        <v>58351</v>
      </c>
      <c r="L11" s="98"/>
    </row>
    <row r="12" spans="1:12" ht="15" x14ac:dyDescent="0.25">
      <c r="A12" s="116"/>
      <c r="B12" s="107"/>
      <c r="C12" s="117" t="s">
        <v>168</v>
      </c>
      <c r="D12" s="45">
        <v>3801</v>
      </c>
      <c r="E12" s="43">
        <v>2723</v>
      </c>
      <c r="F12" s="43">
        <v>6524</v>
      </c>
      <c r="G12" s="44">
        <v>23490</v>
      </c>
      <c r="H12" s="44">
        <v>18154</v>
      </c>
      <c r="I12" s="44">
        <v>1095</v>
      </c>
      <c r="J12" s="44">
        <v>49263</v>
      </c>
      <c r="K12" s="44">
        <f t="shared" si="2"/>
        <v>49263</v>
      </c>
      <c r="L12" s="98"/>
    </row>
    <row r="13" spans="1:12" ht="15" x14ac:dyDescent="0.25">
      <c r="A13" s="118"/>
      <c r="B13" s="107"/>
      <c r="C13" s="117" t="s">
        <v>169</v>
      </c>
      <c r="D13" s="45">
        <v>1069</v>
      </c>
      <c r="E13" s="43">
        <v>0</v>
      </c>
      <c r="F13" s="43">
        <v>1069</v>
      </c>
      <c r="G13" s="44">
        <v>1047</v>
      </c>
      <c r="H13" s="44">
        <v>581</v>
      </c>
      <c r="I13" s="44">
        <v>106</v>
      </c>
      <c r="J13" s="44">
        <v>2803</v>
      </c>
      <c r="K13" s="44">
        <f t="shared" si="2"/>
        <v>2803</v>
      </c>
      <c r="L13" s="98"/>
    </row>
    <row r="14" spans="1:12" ht="15" x14ac:dyDescent="0.25">
      <c r="A14" s="118"/>
      <c r="B14" s="107"/>
      <c r="C14" s="117" t="s">
        <v>170</v>
      </c>
      <c r="D14" s="45">
        <v>259</v>
      </c>
      <c r="E14" s="43">
        <v>1139</v>
      </c>
      <c r="F14" s="43">
        <v>1398</v>
      </c>
      <c r="G14" s="44">
        <v>3869</v>
      </c>
      <c r="H14" s="44">
        <v>988</v>
      </c>
      <c r="I14" s="44">
        <v>30</v>
      </c>
      <c r="J14" s="44">
        <v>6285</v>
      </c>
      <c r="K14" s="44">
        <f t="shared" si="2"/>
        <v>6285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17991</v>
      </c>
      <c r="E16" s="58">
        <f t="shared" si="3"/>
        <v>4413</v>
      </c>
      <c r="F16" s="58">
        <f t="shared" si="3"/>
        <v>22404</v>
      </c>
      <c r="G16" s="59">
        <f t="shared" si="3"/>
        <v>68441</v>
      </c>
      <c r="H16" s="59">
        <f t="shared" si="3"/>
        <v>20257</v>
      </c>
      <c r="I16" s="59">
        <f>+I17+I20</f>
        <v>2528</v>
      </c>
      <c r="J16" s="59">
        <f t="shared" ref="J16" si="4">SUM(F16:I16)</f>
        <v>113630</v>
      </c>
      <c r="K16" s="59">
        <f t="shared" si="2"/>
        <v>113630</v>
      </c>
      <c r="L16" s="98"/>
    </row>
    <row r="17" spans="1:12" ht="14.25" x14ac:dyDescent="0.2">
      <c r="A17" s="120"/>
      <c r="B17" s="109"/>
      <c r="C17" s="121" t="s">
        <v>172</v>
      </c>
      <c r="D17" s="45">
        <v>13244</v>
      </c>
      <c r="E17" s="43">
        <v>3794</v>
      </c>
      <c r="F17" s="43">
        <v>17038</v>
      </c>
      <c r="G17" s="44">
        <v>53410</v>
      </c>
      <c r="H17" s="44">
        <v>15305</v>
      </c>
      <c r="I17" s="44">
        <v>1968</v>
      </c>
      <c r="J17" s="44">
        <v>87721</v>
      </c>
      <c r="K17" s="44">
        <f t="shared" si="2"/>
        <v>87721</v>
      </c>
      <c r="L17" s="98"/>
    </row>
    <row r="18" spans="1:12" ht="15" x14ac:dyDescent="0.25">
      <c r="A18" s="122"/>
      <c r="B18" s="107"/>
      <c r="C18" s="117" t="s">
        <v>173</v>
      </c>
      <c r="D18" s="45">
        <v>149</v>
      </c>
      <c r="E18" s="43">
        <v>17</v>
      </c>
      <c r="F18" s="43">
        <v>166</v>
      </c>
      <c r="G18" s="44">
        <v>85</v>
      </c>
      <c r="H18" s="44">
        <v>4</v>
      </c>
      <c r="I18" s="44">
        <v>27</v>
      </c>
      <c r="J18" s="44">
        <v>282</v>
      </c>
      <c r="K18" s="44">
        <f t="shared" si="2"/>
        <v>282</v>
      </c>
      <c r="L18" s="98"/>
    </row>
    <row r="19" spans="1:12" ht="15" x14ac:dyDescent="0.25">
      <c r="A19" s="120"/>
      <c r="B19" s="107"/>
      <c r="C19" s="117" t="s">
        <v>174</v>
      </c>
      <c r="D19" s="45">
        <v>13095</v>
      </c>
      <c r="E19" s="43">
        <v>3777</v>
      </c>
      <c r="F19" s="43">
        <v>16872</v>
      </c>
      <c r="G19" s="44">
        <v>53325</v>
      </c>
      <c r="H19" s="44">
        <v>15301</v>
      </c>
      <c r="I19" s="44">
        <v>1941</v>
      </c>
      <c r="J19" s="44">
        <v>87439</v>
      </c>
      <c r="K19" s="44">
        <f t="shared" si="2"/>
        <v>87439</v>
      </c>
      <c r="L19" s="98"/>
    </row>
    <row r="20" spans="1:12" ht="14.25" x14ac:dyDescent="0.2">
      <c r="A20" s="120"/>
      <c r="B20" s="109"/>
      <c r="C20" s="121" t="s">
        <v>175</v>
      </c>
      <c r="D20" s="45">
        <v>4747</v>
      </c>
      <c r="E20" s="43">
        <v>619</v>
      </c>
      <c r="F20" s="43">
        <v>5366</v>
      </c>
      <c r="G20" s="44">
        <v>15031</v>
      </c>
      <c r="H20" s="44">
        <v>4952</v>
      </c>
      <c r="I20" s="44">
        <v>560</v>
      </c>
      <c r="J20" s="44">
        <v>25909</v>
      </c>
      <c r="K20" s="44">
        <f t="shared" si="2"/>
        <v>25909</v>
      </c>
      <c r="L20" s="98"/>
    </row>
    <row r="21" spans="1:12" ht="14.25" x14ac:dyDescent="0.2">
      <c r="A21" s="116"/>
      <c r="B21" s="109"/>
      <c r="C21" s="117" t="s">
        <v>176</v>
      </c>
      <c r="D21" s="45">
        <v>1398</v>
      </c>
      <c r="E21" s="43">
        <v>590</v>
      </c>
      <c r="F21" s="43">
        <v>1988</v>
      </c>
      <c r="G21" s="44">
        <v>10555</v>
      </c>
      <c r="H21" s="44">
        <v>4659</v>
      </c>
      <c r="I21" s="44">
        <v>503</v>
      </c>
      <c r="J21" s="44">
        <v>17705</v>
      </c>
      <c r="K21" s="44">
        <f t="shared" si="2"/>
        <v>17705</v>
      </c>
      <c r="L21" s="98"/>
    </row>
    <row r="22" spans="1:12" ht="14.25" x14ac:dyDescent="0.2">
      <c r="B22" s="109"/>
      <c r="C22" s="108" t="s">
        <v>177</v>
      </c>
      <c r="D22" s="45">
        <v>546</v>
      </c>
      <c r="E22" s="43">
        <v>589</v>
      </c>
      <c r="F22" s="43">
        <v>1135</v>
      </c>
      <c r="G22" s="44">
        <v>10547</v>
      </c>
      <c r="H22" s="44">
        <v>4563</v>
      </c>
      <c r="I22" s="44">
        <v>489</v>
      </c>
      <c r="J22" s="44">
        <v>16734</v>
      </c>
      <c r="K22" s="44">
        <f t="shared" si="2"/>
        <v>16734</v>
      </c>
      <c r="L22" s="98"/>
    </row>
    <row r="23" spans="1:12" ht="14.25" x14ac:dyDescent="0.2">
      <c r="B23" s="109"/>
      <c r="C23" s="108" t="s">
        <v>178</v>
      </c>
      <c r="D23" s="45">
        <v>852</v>
      </c>
      <c r="E23" s="43">
        <v>1</v>
      </c>
      <c r="F23" s="43">
        <v>853</v>
      </c>
      <c r="G23" s="44">
        <v>8</v>
      </c>
      <c r="H23" s="44">
        <v>96</v>
      </c>
      <c r="I23" s="44">
        <v>14</v>
      </c>
      <c r="J23" s="44">
        <v>971</v>
      </c>
      <c r="K23" s="44">
        <f t="shared" si="2"/>
        <v>971</v>
      </c>
      <c r="L23" s="98"/>
    </row>
    <row r="24" spans="1:12" ht="14.25" x14ac:dyDescent="0.2">
      <c r="A24" s="105"/>
      <c r="B24" s="109"/>
      <c r="C24" s="117" t="s">
        <v>179</v>
      </c>
      <c r="D24" s="45">
        <v>3349</v>
      </c>
      <c r="E24" s="43">
        <v>29</v>
      </c>
      <c r="F24" s="43">
        <v>3378</v>
      </c>
      <c r="G24" s="44">
        <v>4476</v>
      </c>
      <c r="H24" s="44">
        <v>293</v>
      </c>
      <c r="I24" s="44">
        <v>57</v>
      </c>
      <c r="J24" s="44">
        <v>8204</v>
      </c>
      <c r="K24" s="44">
        <f t="shared" si="2"/>
        <v>8204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35</v>
      </c>
      <c r="E26" s="58">
        <v>65</v>
      </c>
      <c r="F26" s="58">
        <v>100</v>
      </c>
      <c r="G26" s="59">
        <v>229</v>
      </c>
      <c r="H26" s="59">
        <v>32</v>
      </c>
      <c r="I26" s="59">
        <v>19</v>
      </c>
      <c r="J26" s="59">
        <v>380</v>
      </c>
      <c r="K26" s="59">
        <f t="shared" si="2"/>
        <v>380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1337</v>
      </c>
      <c r="E28" s="58">
        <v>1292</v>
      </c>
      <c r="F28" s="58">
        <v>2629</v>
      </c>
      <c r="G28" s="59">
        <v>2889</v>
      </c>
      <c r="H28" s="59">
        <v>1446</v>
      </c>
      <c r="I28" s="59">
        <v>2837</v>
      </c>
      <c r="J28" s="59">
        <v>9801</v>
      </c>
      <c r="K28" s="59">
        <f t="shared" si="2"/>
        <v>9801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820</v>
      </c>
      <c r="E30" s="46">
        <f t="shared" si="5"/>
        <v>809</v>
      </c>
      <c r="F30" s="46">
        <f t="shared" si="5"/>
        <v>1629</v>
      </c>
      <c r="G30" s="47">
        <f t="shared" si="5"/>
        <v>1781</v>
      </c>
      <c r="H30" s="47">
        <f t="shared" si="5"/>
        <v>1416</v>
      </c>
      <c r="I30" s="47">
        <f t="shared" si="5"/>
        <v>0</v>
      </c>
      <c r="J30" s="47">
        <f>SUM(J32:J36)</f>
        <v>4826</v>
      </c>
      <c r="K30" s="47">
        <f t="shared" si="2"/>
        <v>4826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659</v>
      </c>
      <c r="E32" s="43">
        <v>18</v>
      </c>
      <c r="F32" s="43">
        <v>677</v>
      </c>
      <c r="G32" s="44">
        <v>83</v>
      </c>
      <c r="H32" s="44">
        <v>13</v>
      </c>
      <c r="I32" s="44">
        <v>0</v>
      </c>
      <c r="J32" s="44">
        <v>773</v>
      </c>
      <c r="K32" s="44">
        <f t="shared" si="2"/>
        <v>773</v>
      </c>
      <c r="L32" s="98"/>
    </row>
    <row r="33" spans="1:12" ht="15" x14ac:dyDescent="0.25">
      <c r="A33" s="122"/>
      <c r="B33" s="107"/>
      <c r="C33" s="108" t="s">
        <v>184</v>
      </c>
      <c r="D33" s="45">
        <v>7</v>
      </c>
      <c r="E33" s="43">
        <v>0</v>
      </c>
      <c r="F33" s="43">
        <v>7</v>
      </c>
      <c r="G33" s="44">
        <v>527</v>
      </c>
      <c r="H33" s="44">
        <v>17</v>
      </c>
      <c r="I33" s="44">
        <v>0</v>
      </c>
      <c r="J33" s="44">
        <v>551</v>
      </c>
      <c r="K33" s="44">
        <f t="shared" si="2"/>
        <v>551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263</v>
      </c>
      <c r="H34" s="44">
        <v>798</v>
      </c>
      <c r="I34" s="44">
        <v>0</v>
      </c>
      <c r="J34" s="44">
        <v>1061</v>
      </c>
      <c r="K34" s="44">
        <f t="shared" si="2"/>
        <v>1061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23</v>
      </c>
      <c r="H35" s="44">
        <v>0</v>
      </c>
      <c r="I35" s="44">
        <v>0</v>
      </c>
      <c r="J35" s="44">
        <v>23</v>
      </c>
      <c r="K35" s="44">
        <f t="shared" si="2"/>
        <v>23</v>
      </c>
      <c r="L35" s="98"/>
    </row>
    <row r="36" spans="1:12" ht="15" x14ac:dyDescent="0.25">
      <c r="A36" s="118"/>
      <c r="B36" s="107"/>
      <c r="C36" s="121" t="s">
        <v>187</v>
      </c>
      <c r="D36" s="45">
        <v>154</v>
      </c>
      <c r="E36" s="43">
        <v>791</v>
      </c>
      <c r="F36" s="43">
        <v>945</v>
      </c>
      <c r="G36" s="44">
        <v>885</v>
      </c>
      <c r="H36" s="44">
        <v>588</v>
      </c>
      <c r="I36" s="44">
        <v>0</v>
      </c>
      <c r="J36" s="44">
        <v>2418</v>
      </c>
      <c r="K36" s="44">
        <f t="shared" si="2"/>
        <v>2418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517</v>
      </c>
      <c r="E38" s="46">
        <f t="shared" si="6"/>
        <v>483</v>
      </c>
      <c r="F38" s="46">
        <f t="shared" si="6"/>
        <v>1000</v>
      </c>
      <c r="G38" s="47">
        <f t="shared" si="6"/>
        <v>1108</v>
      </c>
      <c r="H38" s="47">
        <f t="shared" si="6"/>
        <v>30</v>
      </c>
      <c r="I38" s="47">
        <f t="shared" si="6"/>
        <v>2837</v>
      </c>
      <c r="J38" s="47">
        <f>SUM(J40:J44)</f>
        <v>4975</v>
      </c>
      <c r="K38" s="47">
        <f t="shared" si="2"/>
        <v>4975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160</v>
      </c>
      <c r="E40" s="43">
        <v>0</v>
      </c>
      <c r="F40" s="43">
        <v>160</v>
      </c>
      <c r="G40" s="44">
        <v>0</v>
      </c>
      <c r="H40" s="44">
        <v>0</v>
      </c>
      <c r="I40" s="44">
        <v>0</v>
      </c>
      <c r="J40" s="44">
        <v>160</v>
      </c>
      <c r="K40" s="44">
        <f t="shared" si="2"/>
        <v>160</v>
      </c>
      <c r="L40" s="98"/>
    </row>
    <row r="41" spans="1:12" ht="14.25" x14ac:dyDescent="0.2">
      <c r="A41" s="120"/>
      <c r="B41" s="109"/>
      <c r="C41" s="108" t="s">
        <v>184</v>
      </c>
      <c r="D41" s="45">
        <v>3</v>
      </c>
      <c r="E41" s="43">
        <v>0</v>
      </c>
      <c r="F41" s="43">
        <v>3</v>
      </c>
      <c r="G41" s="44">
        <v>46</v>
      </c>
      <c r="H41" s="44">
        <v>1</v>
      </c>
      <c r="I41" s="44">
        <v>0</v>
      </c>
      <c r="J41" s="44">
        <v>50</v>
      </c>
      <c r="K41" s="44">
        <f t="shared" si="2"/>
        <v>50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1</v>
      </c>
      <c r="H42" s="44">
        <v>2</v>
      </c>
      <c r="I42" s="44">
        <v>0</v>
      </c>
      <c r="J42" s="44">
        <v>3</v>
      </c>
      <c r="K42" s="44">
        <f t="shared" si="2"/>
        <v>3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0</v>
      </c>
      <c r="H43" s="44">
        <v>0</v>
      </c>
      <c r="I43" s="44">
        <v>0</v>
      </c>
      <c r="J43" s="44">
        <v>0</v>
      </c>
      <c r="K43" s="44">
        <f t="shared" si="2"/>
        <v>0</v>
      </c>
      <c r="L43" s="98"/>
    </row>
    <row r="44" spans="1:12" ht="14.25" x14ac:dyDescent="0.2">
      <c r="B44" s="109"/>
      <c r="C44" s="121" t="s">
        <v>187</v>
      </c>
      <c r="D44" s="45">
        <v>354</v>
      </c>
      <c r="E44" s="43">
        <v>483</v>
      </c>
      <c r="F44" s="43">
        <v>837</v>
      </c>
      <c r="G44" s="44">
        <v>1061</v>
      </c>
      <c r="H44" s="44">
        <v>27</v>
      </c>
      <c r="I44" s="44">
        <v>2837</v>
      </c>
      <c r="J44" s="44">
        <v>4762</v>
      </c>
      <c r="K44" s="44">
        <f t="shared" si="2"/>
        <v>4762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25528</v>
      </c>
      <c r="E46" s="58">
        <v>1685</v>
      </c>
      <c r="F46" s="58">
        <v>27172</v>
      </c>
      <c r="G46" s="59">
        <v>6343</v>
      </c>
      <c r="H46" s="59">
        <v>1442</v>
      </c>
      <c r="I46" s="59">
        <v>0</v>
      </c>
      <c r="J46" s="59">
        <v>31364</v>
      </c>
      <c r="K46" s="59">
        <f>K48+K55</f>
        <v>31364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25520</v>
      </c>
      <c r="E48" s="58">
        <f t="shared" si="7"/>
        <v>1685</v>
      </c>
      <c r="F48" s="58">
        <f t="shared" si="7"/>
        <v>27164</v>
      </c>
      <c r="G48" s="59">
        <f t="shared" si="7"/>
        <v>6343</v>
      </c>
      <c r="H48" s="59">
        <f t="shared" si="7"/>
        <v>1439</v>
      </c>
      <c r="I48" s="59">
        <f t="shared" si="7"/>
        <v>0</v>
      </c>
      <c r="J48" s="59">
        <f>SUM(J49:J53)</f>
        <v>34946</v>
      </c>
      <c r="K48" s="59">
        <f>SUM(K49:K53)</f>
        <v>31353</v>
      </c>
      <c r="L48" s="98"/>
    </row>
    <row r="49" spans="1:12" ht="15" x14ac:dyDescent="0.25">
      <c r="A49" s="105"/>
      <c r="B49" s="107"/>
      <c r="C49" s="117" t="s">
        <v>190</v>
      </c>
      <c r="D49" s="45">
        <v>2296</v>
      </c>
      <c r="E49" s="43">
        <v>0</v>
      </c>
      <c r="F49" s="43">
        <v>2296</v>
      </c>
      <c r="G49" s="44">
        <v>0</v>
      </c>
      <c r="H49" s="44">
        <v>0</v>
      </c>
      <c r="I49" s="44">
        <v>0</v>
      </c>
      <c r="J49" s="44">
        <f>SUM(F49:I49)</f>
        <v>2296</v>
      </c>
      <c r="K49" s="44">
        <v>2296</v>
      </c>
      <c r="L49" s="98"/>
    </row>
    <row r="50" spans="1:12" ht="15" x14ac:dyDescent="0.25">
      <c r="A50" s="131"/>
      <c r="B50" s="107"/>
      <c r="C50" s="117" t="s">
        <v>191</v>
      </c>
      <c r="D50" s="45">
        <v>23769</v>
      </c>
      <c r="E50" s="43">
        <v>1677</v>
      </c>
      <c r="F50" s="43">
        <v>25405</v>
      </c>
      <c r="G50" s="44">
        <v>7097</v>
      </c>
      <c r="H50" s="44">
        <v>1749</v>
      </c>
      <c r="I50" s="44">
        <v>0</v>
      </c>
      <c r="J50" s="44">
        <f t="shared" ref="J50:J53" si="8">SUM(F50:I50)</f>
        <v>34251</v>
      </c>
      <c r="K50" s="44">
        <v>30658</v>
      </c>
      <c r="L50" s="98"/>
    </row>
    <row r="51" spans="1:12" ht="15" x14ac:dyDescent="0.25">
      <c r="A51" s="105"/>
      <c r="B51" s="107"/>
      <c r="C51" s="117" t="s">
        <v>192</v>
      </c>
      <c r="D51" s="45">
        <v>47</v>
      </c>
      <c r="E51" s="43">
        <v>0</v>
      </c>
      <c r="F51" s="43">
        <v>47</v>
      </c>
      <c r="G51" s="44">
        <v>196</v>
      </c>
      <c r="H51" s="44">
        <v>99</v>
      </c>
      <c r="I51" s="44">
        <v>0</v>
      </c>
      <c r="J51" s="44">
        <f t="shared" si="8"/>
        <v>342</v>
      </c>
      <c r="K51" s="44">
        <v>342</v>
      </c>
      <c r="L51" s="98"/>
    </row>
    <row r="52" spans="1:12" ht="15" x14ac:dyDescent="0.25">
      <c r="A52" s="105"/>
      <c r="B52" s="107"/>
      <c r="C52" s="117" t="s">
        <v>96</v>
      </c>
      <c r="D52" s="45">
        <v>-592</v>
      </c>
      <c r="E52" s="43">
        <v>0</v>
      </c>
      <c r="F52" s="43">
        <v>-592</v>
      </c>
      <c r="G52" s="44">
        <v>-950</v>
      </c>
      <c r="H52" s="44">
        <v>-464</v>
      </c>
      <c r="I52" s="44">
        <v>0</v>
      </c>
      <c r="J52" s="44">
        <f t="shared" si="8"/>
        <v>-2006</v>
      </c>
      <c r="K52" s="44">
        <v>-2006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8</v>
      </c>
      <c r="F53" s="43">
        <v>8</v>
      </c>
      <c r="G53" s="44">
        <v>0</v>
      </c>
      <c r="H53" s="44">
        <v>55</v>
      </c>
      <c r="I53" s="44">
        <v>0</v>
      </c>
      <c r="J53" s="44">
        <f t="shared" si="8"/>
        <v>63</v>
      </c>
      <c r="K53" s="44">
        <v>63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0</v>
      </c>
      <c r="H55" s="47">
        <v>3</v>
      </c>
      <c r="I55" s="47">
        <v>0</v>
      </c>
      <c r="J55" s="47">
        <v>11</v>
      </c>
      <c r="K55" s="47">
        <f>J55</f>
        <v>11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17</v>
      </c>
      <c r="F57" s="46">
        <v>17</v>
      </c>
      <c r="G57" s="47">
        <v>11</v>
      </c>
      <c r="H57" s="47">
        <v>11</v>
      </c>
      <c r="I57" s="47">
        <v>0</v>
      </c>
      <c r="J57" s="47">
        <v>39</v>
      </c>
      <c r="K57" s="47">
        <f>J57</f>
        <v>39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12592</v>
      </c>
      <c r="E59" s="58">
        <v>2308</v>
      </c>
      <c r="F59" s="58">
        <v>14900</v>
      </c>
      <c r="G59" s="59">
        <v>3496</v>
      </c>
      <c r="H59" s="59">
        <v>487</v>
      </c>
      <c r="I59" s="59">
        <v>149008</v>
      </c>
      <c r="J59" s="59">
        <v>167891</v>
      </c>
      <c r="K59" s="59">
        <f>J59</f>
        <v>167891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144741</v>
      </c>
      <c r="J61" s="47">
        <f>SUM(J62:J66)</f>
        <v>144741</v>
      </c>
      <c r="K61" s="47">
        <f t="shared" ref="K61:K66" si="10">J61</f>
        <v>144741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104232</v>
      </c>
      <c r="J62" s="44">
        <v>104232</v>
      </c>
      <c r="K62" s="44">
        <f t="shared" si="10"/>
        <v>104232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5549</v>
      </c>
      <c r="J63" s="44">
        <v>5549</v>
      </c>
      <c r="K63" s="44">
        <f t="shared" si="10"/>
        <v>5549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31513</v>
      </c>
      <c r="J64" s="44">
        <v>31513</v>
      </c>
      <c r="K64" s="44">
        <f t="shared" si="10"/>
        <v>31513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1373</v>
      </c>
      <c r="J65" s="44">
        <v>1373</v>
      </c>
      <c r="K65" s="44">
        <f t="shared" si="10"/>
        <v>1373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2074</v>
      </c>
      <c r="J66" s="44">
        <v>2074</v>
      </c>
      <c r="K66" s="44">
        <f t="shared" si="10"/>
        <v>2074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11378</v>
      </c>
      <c r="E68" s="46">
        <v>1949</v>
      </c>
      <c r="F68" s="46">
        <v>13327</v>
      </c>
      <c r="G68" s="47">
        <v>398</v>
      </c>
      <c r="H68" s="47">
        <v>293</v>
      </c>
      <c r="I68" s="47">
        <v>57</v>
      </c>
      <c r="J68" s="47">
        <v>14075</v>
      </c>
      <c r="K68" s="47">
        <f>J68</f>
        <v>14075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1214</v>
      </c>
      <c r="E70" s="46">
        <f t="shared" si="11"/>
        <v>359</v>
      </c>
      <c r="F70" s="46">
        <f t="shared" si="11"/>
        <v>1573</v>
      </c>
      <c r="G70" s="47">
        <f t="shared" si="11"/>
        <v>3098</v>
      </c>
      <c r="H70" s="47">
        <f t="shared" si="11"/>
        <v>194</v>
      </c>
      <c r="I70" s="47">
        <f t="shared" si="11"/>
        <v>4210</v>
      </c>
      <c r="J70" s="47">
        <f>SUM(J71:J76)</f>
        <v>9075</v>
      </c>
      <c r="K70" s="47">
        <f t="shared" ref="K70:K76" si="12">J70</f>
        <v>9075</v>
      </c>
      <c r="L70" s="98"/>
    </row>
    <row r="71" spans="1:12" ht="15" x14ac:dyDescent="0.25">
      <c r="A71" s="105"/>
      <c r="B71" s="107"/>
      <c r="C71" s="108" t="s">
        <v>208</v>
      </c>
      <c r="D71" s="45">
        <v>17</v>
      </c>
      <c r="E71" s="43">
        <v>0</v>
      </c>
      <c r="F71" s="43">
        <v>17</v>
      </c>
      <c r="G71" s="44">
        <v>13</v>
      </c>
      <c r="H71" s="44">
        <v>52</v>
      </c>
      <c r="I71" s="44">
        <v>2146</v>
      </c>
      <c r="J71" s="44">
        <v>2228</v>
      </c>
      <c r="K71" s="44">
        <f t="shared" si="12"/>
        <v>2228</v>
      </c>
      <c r="L71" s="98"/>
    </row>
    <row r="72" spans="1:12" ht="15" x14ac:dyDescent="0.25">
      <c r="A72" s="105"/>
      <c r="B72" s="107"/>
      <c r="C72" s="108" t="s">
        <v>209</v>
      </c>
      <c r="D72" s="45">
        <v>309</v>
      </c>
      <c r="E72" s="43">
        <v>0</v>
      </c>
      <c r="F72" s="43">
        <v>309</v>
      </c>
      <c r="G72" s="44">
        <v>0</v>
      </c>
      <c r="H72" s="44">
        <v>0</v>
      </c>
      <c r="I72" s="44">
        <v>0</v>
      </c>
      <c r="J72" s="44">
        <v>309</v>
      </c>
      <c r="K72" s="44">
        <f t="shared" si="12"/>
        <v>309</v>
      </c>
      <c r="L72" s="98"/>
    </row>
    <row r="73" spans="1:12" ht="15" x14ac:dyDescent="0.25">
      <c r="A73" s="116"/>
      <c r="B73" s="107"/>
      <c r="C73" s="108" t="s">
        <v>210</v>
      </c>
      <c r="D73" s="45">
        <v>807</v>
      </c>
      <c r="E73" s="43">
        <v>60</v>
      </c>
      <c r="F73" s="43">
        <v>867</v>
      </c>
      <c r="G73" s="44">
        <v>0</v>
      </c>
      <c r="H73" s="44">
        <v>0</v>
      </c>
      <c r="I73" s="44">
        <v>1327</v>
      </c>
      <c r="J73" s="44">
        <v>2194</v>
      </c>
      <c r="K73" s="44">
        <f t="shared" si="12"/>
        <v>2194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430</v>
      </c>
      <c r="H74" s="44">
        <v>18</v>
      </c>
      <c r="I74" s="44">
        <v>54</v>
      </c>
      <c r="J74" s="44">
        <v>502</v>
      </c>
      <c r="K74" s="44">
        <f t="shared" si="12"/>
        <v>502</v>
      </c>
      <c r="L74" s="98"/>
    </row>
    <row r="75" spans="1:12" ht="15" x14ac:dyDescent="0.25">
      <c r="A75" s="120"/>
      <c r="B75" s="107"/>
      <c r="C75" s="108" t="s">
        <v>212</v>
      </c>
      <c r="D75" s="45">
        <v>66</v>
      </c>
      <c r="E75" s="43">
        <v>0</v>
      </c>
      <c r="F75" s="43">
        <v>66</v>
      </c>
      <c r="G75" s="44">
        <v>39</v>
      </c>
      <c r="H75" s="44">
        <v>2</v>
      </c>
      <c r="I75" s="44">
        <v>0</v>
      </c>
      <c r="J75" s="44">
        <v>107</v>
      </c>
      <c r="K75" s="44">
        <f t="shared" si="12"/>
        <v>107</v>
      </c>
      <c r="L75" s="98"/>
    </row>
    <row r="76" spans="1:12" ht="15" x14ac:dyDescent="0.25">
      <c r="A76" s="118"/>
      <c r="B76" s="107"/>
      <c r="C76" s="108" t="s">
        <v>205</v>
      </c>
      <c r="D76" s="45">
        <v>15</v>
      </c>
      <c r="E76" s="43">
        <v>299</v>
      </c>
      <c r="F76" s="43">
        <v>314</v>
      </c>
      <c r="G76" s="44">
        <v>2616</v>
      </c>
      <c r="H76" s="44">
        <v>122</v>
      </c>
      <c r="I76" s="44">
        <v>683</v>
      </c>
      <c r="J76" s="44">
        <v>3735</v>
      </c>
      <c r="K76" s="44">
        <f t="shared" si="12"/>
        <v>3735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141490</v>
      </c>
      <c r="E78" s="59">
        <f t="shared" si="13"/>
        <v>1603</v>
      </c>
      <c r="F78" s="59">
        <f t="shared" si="13"/>
        <v>137071</v>
      </c>
      <c r="G78" s="59">
        <f t="shared" si="13"/>
        <v>38896</v>
      </c>
      <c r="H78" s="59">
        <f t="shared" si="13"/>
        <v>11340</v>
      </c>
      <c r="I78" s="59">
        <f t="shared" si="13"/>
        <v>3680</v>
      </c>
      <c r="J78" s="59">
        <f>+J80+J82+J91+J98+J106+J84</f>
        <v>190987</v>
      </c>
      <c r="K78" s="59">
        <v>17491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5</v>
      </c>
      <c r="F80" s="58">
        <v>15</v>
      </c>
      <c r="G80" s="59">
        <v>80</v>
      </c>
      <c r="H80" s="59">
        <v>119</v>
      </c>
      <c r="I80" s="59">
        <v>2</v>
      </c>
      <c r="J80" s="59">
        <v>216</v>
      </c>
      <c r="K80" s="59">
        <f>J80</f>
        <v>216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0</v>
      </c>
      <c r="E82" s="58">
        <v>0</v>
      </c>
      <c r="F82" s="58">
        <v>0</v>
      </c>
      <c r="G82" s="59">
        <v>0</v>
      </c>
      <c r="H82" s="59">
        <v>0</v>
      </c>
      <c r="I82" s="59">
        <v>0</v>
      </c>
      <c r="J82" s="59">
        <v>0</v>
      </c>
      <c r="K82" s="59">
        <f>J82</f>
        <v>0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128629</v>
      </c>
      <c r="E84" s="58">
        <f t="shared" si="14"/>
        <v>939</v>
      </c>
      <c r="F84" s="58">
        <f t="shared" ref="F84:H84" si="15">SUM(F85:F89)</f>
        <v>123546</v>
      </c>
      <c r="G84" s="59">
        <f t="shared" si="15"/>
        <v>36436</v>
      </c>
      <c r="H84" s="59">
        <f t="shared" si="15"/>
        <v>9846</v>
      </c>
      <c r="I84" s="59">
        <f>SUM(I85:I89)</f>
        <v>3668</v>
      </c>
      <c r="J84" s="59">
        <f>SUM(J85:J89)</f>
        <v>173496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771</v>
      </c>
      <c r="F85" s="43">
        <v>0</v>
      </c>
      <c r="G85" s="44">
        <v>31339</v>
      </c>
      <c r="H85" s="44">
        <v>1154</v>
      </c>
      <c r="I85" s="44">
        <v>32</v>
      </c>
      <c r="J85" s="44">
        <v>32525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5251</v>
      </c>
      <c r="E86" s="43">
        <v>0</v>
      </c>
      <c r="F86" s="43">
        <v>0</v>
      </c>
      <c r="G86" s="44">
        <v>38</v>
      </c>
      <c r="H86" s="44">
        <v>21</v>
      </c>
      <c r="I86" s="44">
        <v>132</v>
      </c>
      <c r="J86" s="44">
        <v>191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80595</v>
      </c>
      <c r="E87" s="43">
        <v>101</v>
      </c>
      <c r="F87" s="43">
        <v>80696</v>
      </c>
      <c r="G87" s="44">
        <v>0</v>
      </c>
      <c r="H87" s="44">
        <v>8671</v>
      </c>
      <c r="I87" s="44">
        <v>3046</v>
      </c>
      <c r="J87" s="44">
        <v>92413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15591</v>
      </c>
      <c r="E88" s="43">
        <v>64</v>
      </c>
      <c r="F88" s="43">
        <v>15655</v>
      </c>
      <c r="G88" s="44">
        <v>5059</v>
      </c>
      <c r="H88" s="44">
        <v>0</v>
      </c>
      <c r="I88" s="44">
        <v>458</v>
      </c>
      <c r="J88" s="44">
        <v>21172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27192</v>
      </c>
      <c r="E89" s="43">
        <v>3</v>
      </c>
      <c r="F89" s="43">
        <v>27195</v>
      </c>
      <c r="G89" s="44">
        <v>0</v>
      </c>
      <c r="H89" s="44">
        <v>0</v>
      </c>
      <c r="I89" s="44">
        <v>0</v>
      </c>
      <c r="J89" s="44">
        <v>27195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994</v>
      </c>
      <c r="E91" s="58">
        <f t="shared" si="16"/>
        <v>139</v>
      </c>
      <c r="F91" s="58">
        <f t="shared" si="16"/>
        <v>1133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1133</v>
      </c>
      <c r="K91" s="59">
        <f t="shared" ref="K91:K96" si="17">J91</f>
        <v>1133</v>
      </c>
      <c r="L91" s="98"/>
    </row>
    <row r="92" spans="1:12" ht="15" x14ac:dyDescent="0.25">
      <c r="B92" s="107"/>
      <c r="C92" s="117" t="s">
        <v>214</v>
      </c>
      <c r="D92" s="45">
        <v>220</v>
      </c>
      <c r="E92" s="43">
        <v>0</v>
      </c>
      <c r="F92" s="43">
        <v>220</v>
      </c>
      <c r="G92" s="44">
        <v>0</v>
      </c>
      <c r="H92" s="44">
        <v>0</v>
      </c>
      <c r="I92" s="44">
        <v>0</v>
      </c>
      <c r="J92" s="44">
        <v>220</v>
      </c>
      <c r="K92" s="44">
        <f t="shared" si="17"/>
        <v>220</v>
      </c>
      <c r="L92" s="98"/>
    </row>
    <row r="93" spans="1:12" ht="15" x14ac:dyDescent="0.25">
      <c r="A93" s="105"/>
      <c r="B93" s="107"/>
      <c r="C93" s="121" t="s">
        <v>215</v>
      </c>
      <c r="D93" s="45">
        <v>584</v>
      </c>
      <c r="E93" s="43">
        <v>13</v>
      </c>
      <c r="F93" s="43">
        <v>597</v>
      </c>
      <c r="G93" s="44">
        <v>0</v>
      </c>
      <c r="H93" s="44">
        <v>0</v>
      </c>
      <c r="I93" s="44">
        <v>0</v>
      </c>
      <c r="J93" s="44">
        <v>597</v>
      </c>
      <c r="K93" s="44">
        <f t="shared" si="17"/>
        <v>597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75</v>
      </c>
      <c r="E95" s="43">
        <v>0</v>
      </c>
      <c r="F95" s="43">
        <v>75</v>
      </c>
      <c r="G95" s="44">
        <v>0</v>
      </c>
      <c r="H95" s="44">
        <v>0</v>
      </c>
      <c r="I95" s="44">
        <v>0</v>
      </c>
      <c r="J95" s="44">
        <v>75</v>
      </c>
      <c r="K95" s="44">
        <f t="shared" si="17"/>
        <v>75</v>
      </c>
      <c r="L95" s="98"/>
    </row>
    <row r="96" spans="1:12" ht="15" x14ac:dyDescent="0.25">
      <c r="A96" s="105"/>
      <c r="B96" s="107"/>
      <c r="C96" s="117" t="s">
        <v>217</v>
      </c>
      <c r="D96" s="45">
        <v>115</v>
      </c>
      <c r="E96" s="43">
        <v>126</v>
      </c>
      <c r="F96" s="43">
        <v>241</v>
      </c>
      <c r="G96" s="44">
        <v>0</v>
      </c>
      <c r="H96" s="44">
        <v>0</v>
      </c>
      <c r="I96" s="44">
        <v>0</v>
      </c>
      <c r="J96" s="44">
        <v>241</v>
      </c>
      <c r="K96" s="44">
        <f t="shared" si="17"/>
        <v>241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2196</v>
      </c>
      <c r="E98" s="58">
        <f t="shared" si="18"/>
        <v>520</v>
      </c>
      <c r="F98" s="58">
        <f t="shared" si="18"/>
        <v>2716</v>
      </c>
      <c r="G98" s="59">
        <f t="shared" si="18"/>
        <v>2380</v>
      </c>
      <c r="H98" s="59">
        <f t="shared" si="18"/>
        <v>1375</v>
      </c>
      <c r="I98" s="59">
        <f>SUM(I99:I104)</f>
        <v>10</v>
      </c>
      <c r="J98" s="59">
        <f>SUM(J99:J104)</f>
        <v>6481</v>
      </c>
      <c r="K98" s="59">
        <f t="shared" ref="K98:K104" si="19">J98</f>
        <v>6481</v>
      </c>
      <c r="L98" s="98"/>
    </row>
    <row r="99" spans="1:12" ht="15" x14ac:dyDescent="0.25">
      <c r="A99" s="116"/>
      <c r="B99" s="107"/>
      <c r="C99" s="140" t="s">
        <v>219</v>
      </c>
      <c r="D99" s="45">
        <v>881</v>
      </c>
      <c r="E99" s="43">
        <v>3</v>
      </c>
      <c r="F99" s="43">
        <v>884</v>
      </c>
      <c r="G99" s="44">
        <v>586</v>
      </c>
      <c r="H99" s="44">
        <v>0</v>
      </c>
      <c r="I99" s="44">
        <v>0</v>
      </c>
      <c r="J99" s="44">
        <v>1470</v>
      </c>
      <c r="K99" s="44">
        <f t="shared" si="19"/>
        <v>1470</v>
      </c>
      <c r="L99" s="98"/>
    </row>
    <row r="100" spans="1:12" ht="15" x14ac:dyDescent="0.25">
      <c r="A100" s="120"/>
      <c r="B100" s="107"/>
      <c r="C100" s="140" t="s">
        <v>220</v>
      </c>
      <c r="D100" s="45">
        <v>160</v>
      </c>
      <c r="E100" s="43">
        <v>0</v>
      </c>
      <c r="F100" s="43">
        <v>160</v>
      </c>
      <c r="G100" s="44">
        <v>0</v>
      </c>
      <c r="H100" s="44">
        <v>0</v>
      </c>
      <c r="I100" s="44">
        <v>0</v>
      </c>
      <c r="J100" s="44">
        <v>160</v>
      </c>
      <c r="K100" s="44">
        <f t="shared" si="19"/>
        <v>160</v>
      </c>
      <c r="L100" s="98"/>
    </row>
    <row r="101" spans="1:12" ht="15" x14ac:dyDescent="0.25">
      <c r="A101" s="118"/>
      <c r="B101" s="107"/>
      <c r="C101" s="140" t="s">
        <v>221</v>
      </c>
      <c r="D101" s="45">
        <v>110</v>
      </c>
      <c r="E101" s="43">
        <v>0</v>
      </c>
      <c r="F101" s="43">
        <v>110</v>
      </c>
      <c r="G101" s="44">
        <v>64</v>
      </c>
      <c r="H101" s="44">
        <v>0</v>
      </c>
      <c r="I101" s="44">
        <v>0</v>
      </c>
      <c r="J101" s="44">
        <v>174</v>
      </c>
      <c r="K101" s="44">
        <f t="shared" si="19"/>
        <v>174</v>
      </c>
      <c r="L101" s="98"/>
    </row>
    <row r="102" spans="1:12" ht="15" x14ac:dyDescent="0.25">
      <c r="A102" s="122"/>
      <c r="B102" s="107"/>
      <c r="C102" s="140" t="s">
        <v>222</v>
      </c>
      <c r="D102" s="45">
        <v>198</v>
      </c>
      <c r="E102" s="43">
        <v>0</v>
      </c>
      <c r="F102" s="43">
        <v>198</v>
      </c>
      <c r="G102" s="44">
        <v>0</v>
      </c>
      <c r="H102" s="44">
        <v>0</v>
      </c>
      <c r="I102" s="44">
        <v>0</v>
      </c>
      <c r="J102" s="44">
        <v>198</v>
      </c>
      <c r="K102" s="44">
        <f t="shared" si="19"/>
        <v>198</v>
      </c>
      <c r="L102" s="98"/>
    </row>
    <row r="103" spans="1:12" ht="15" x14ac:dyDescent="0.25">
      <c r="A103" s="122"/>
      <c r="B103" s="107"/>
      <c r="C103" s="140" t="s">
        <v>365</v>
      </c>
      <c r="D103" s="45">
        <v>124</v>
      </c>
      <c r="E103" s="43">
        <v>0</v>
      </c>
      <c r="F103" s="43">
        <v>124</v>
      </c>
      <c r="G103" s="44">
        <v>0</v>
      </c>
      <c r="H103" s="44">
        <v>0</v>
      </c>
      <c r="I103" s="44">
        <v>0</v>
      </c>
      <c r="J103" s="44">
        <v>124</v>
      </c>
      <c r="K103" s="44">
        <f t="shared" si="19"/>
        <v>124</v>
      </c>
      <c r="L103" s="98"/>
    </row>
    <row r="104" spans="1:12" ht="15" x14ac:dyDescent="0.25">
      <c r="A104" s="118"/>
      <c r="B104" s="107"/>
      <c r="C104" s="141" t="s">
        <v>223</v>
      </c>
      <c r="D104" s="45">
        <v>723</v>
      </c>
      <c r="E104" s="43">
        <v>517</v>
      </c>
      <c r="F104" s="43">
        <v>1240</v>
      </c>
      <c r="G104" s="44">
        <v>1730</v>
      </c>
      <c r="H104" s="44">
        <v>1375</v>
      </c>
      <c r="I104" s="44">
        <v>10</v>
      </c>
      <c r="J104" s="44">
        <v>4355</v>
      </c>
      <c r="K104" s="44">
        <f t="shared" si="19"/>
        <v>4355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9661</v>
      </c>
      <c r="E106" s="58">
        <f t="shared" si="20"/>
        <v>0</v>
      </c>
      <c r="F106" s="58">
        <f t="shared" si="20"/>
        <v>9661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9661</v>
      </c>
      <c r="K106" s="59">
        <f t="shared" ref="K106:K111" si="21">J106</f>
        <v>9661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1317</v>
      </c>
      <c r="E107" s="40">
        <v>0</v>
      </c>
      <c r="F107" s="43">
        <v>1317</v>
      </c>
      <c r="G107" s="41">
        <v>0</v>
      </c>
      <c r="H107" s="41">
        <v>0</v>
      </c>
      <c r="I107" s="41">
        <v>0</v>
      </c>
      <c r="J107" s="44">
        <v>1317</v>
      </c>
      <c r="K107" s="44">
        <f t="shared" si="21"/>
        <v>1317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7741</v>
      </c>
      <c r="E109" s="40">
        <v>0</v>
      </c>
      <c r="F109" s="43">
        <v>7741</v>
      </c>
      <c r="G109" s="41">
        <v>0</v>
      </c>
      <c r="H109" s="41">
        <v>0</v>
      </c>
      <c r="I109" s="41">
        <v>0</v>
      </c>
      <c r="J109" s="44">
        <v>7741</v>
      </c>
      <c r="K109" s="44">
        <f t="shared" si="21"/>
        <v>7741</v>
      </c>
      <c r="L109" s="98"/>
    </row>
    <row r="110" spans="1:12" ht="14.25" x14ac:dyDescent="0.2">
      <c r="B110" s="109"/>
      <c r="C110" s="141" t="s">
        <v>324</v>
      </c>
      <c r="D110" s="45">
        <v>603</v>
      </c>
      <c r="E110" s="40">
        <v>0</v>
      </c>
      <c r="F110" s="43">
        <v>603</v>
      </c>
      <c r="G110" s="41">
        <v>0</v>
      </c>
      <c r="H110" s="41">
        <v>0</v>
      </c>
      <c r="I110" s="41">
        <v>0</v>
      </c>
      <c r="J110" s="44">
        <v>603</v>
      </c>
      <c r="K110" s="44">
        <f t="shared" si="21"/>
        <v>603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1740</v>
      </c>
      <c r="E113" s="58">
        <v>1217</v>
      </c>
      <c r="F113" s="58">
        <v>2957</v>
      </c>
      <c r="G113" s="59">
        <v>98723</v>
      </c>
      <c r="H113" s="59">
        <v>11370</v>
      </c>
      <c r="I113" s="59">
        <v>3374</v>
      </c>
      <c r="J113" s="59">
        <v>116424</v>
      </c>
      <c r="K113" s="59">
        <f>J113</f>
        <v>116424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902</v>
      </c>
      <c r="E115" s="46">
        <f t="shared" si="22"/>
        <v>638</v>
      </c>
      <c r="F115" s="46">
        <f t="shared" si="22"/>
        <v>1540</v>
      </c>
      <c r="G115" s="47">
        <f t="shared" si="22"/>
        <v>72519</v>
      </c>
      <c r="H115" s="47">
        <f t="shared" si="22"/>
        <v>10703</v>
      </c>
      <c r="I115" s="47">
        <f>SUM(I116:I119)</f>
        <v>2883</v>
      </c>
      <c r="J115" s="47">
        <f>SUM(J116:J119)</f>
        <v>87645</v>
      </c>
      <c r="K115" s="47">
        <f>J115</f>
        <v>87645</v>
      </c>
      <c r="L115" s="98"/>
    </row>
    <row r="116" spans="1:12" ht="15" x14ac:dyDescent="0.25">
      <c r="B116" s="124"/>
      <c r="C116" s="117" t="s">
        <v>232</v>
      </c>
      <c r="D116" s="45">
        <v>193</v>
      </c>
      <c r="E116" s="43">
        <v>2</v>
      </c>
      <c r="F116" s="43">
        <v>195</v>
      </c>
      <c r="G116" s="44">
        <v>39942</v>
      </c>
      <c r="H116" s="44">
        <v>755</v>
      </c>
      <c r="I116" s="44">
        <v>1208</v>
      </c>
      <c r="J116" s="44">
        <v>42100</v>
      </c>
      <c r="K116" s="44">
        <f>J116</f>
        <v>42100</v>
      </c>
      <c r="L116" s="98"/>
    </row>
    <row r="117" spans="1:12" ht="15" x14ac:dyDescent="0.25">
      <c r="A117" s="105"/>
      <c r="B117" s="124"/>
      <c r="C117" s="117" t="s">
        <v>233</v>
      </c>
      <c r="D117" s="45">
        <v>55</v>
      </c>
      <c r="E117" s="43">
        <v>78</v>
      </c>
      <c r="F117" s="43">
        <v>133</v>
      </c>
      <c r="G117" s="44">
        <v>2630</v>
      </c>
      <c r="H117" s="44">
        <v>2881</v>
      </c>
      <c r="I117" s="44">
        <v>1668</v>
      </c>
      <c r="J117" s="44">
        <v>7312</v>
      </c>
      <c r="K117" s="44">
        <f>J117</f>
        <v>7312</v>
      </c>
      <c r="L117" s="98"/>
    </row>
    <row r="118" spans="1:12" ht="15" x14ac:dyDescent="0.25">
      <c r="A118" s="105"/>
      <c r="B118" s="124"/>
      <c r="C118" s="117" t="s">
        <v>234</v>
      </c>
      <c r="D118" s="45">
        <v>504</v>
      </c>
      <c r="E118" s="43">
        <v>92</v>
      </c>
      <c r="F118" s="43">
        <v>596</v>
      </c>
      <c r="G118" s="44">
        <v>28665</v>
      </c>
      <c r="H118" s="44">
        <v>1864</v>
      </c>
      <c r="I118" s="44">
        <v>7</v>
      </c>
      <c r="J118" s="44">
        <v>31132</v>
      </c>
      <c r="K118" s="44">
        <f>J118</f>
        <v>31132</v>
      </c>
      <c r="L118" s="98"/>
    </row>
    <row r="119" spans="1:12" ht="15" x14ac:dyDescent="0.25">
      <c r="A119" s="131"/>
      <c r="B119" s="124"/>
      <c r="C119" s="117" t="s">
        <v>235</v>
      </c>
      <c r="D119" s="45">
        <v>150</v>
      </c>
      <c r="E119" s="43">
        <v>466</v>
      </c>
      <c r="F119" s="43">
        <v>616</v>
      </c>
      <c r="G119" s="44">
        <v>1282</v>
      </c>
      <c r="H119" s="44">
        <v>5203</v>
      </c>
      <c r="I119" s="44">
        <v>0</v>
      </c>
      <c r="J119" s="44">
        <v>7101</v>
      </c>
      <c r="K119" s="44">
        <f>J119</f>
        <v>7101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838</v>
      </c>
      <c r="E121" s="58">
        <f t="shared" si="23"/>
        <v>579</v>
      </c>
      <c r="F121" s="58">
        <f t="shared" si="23"/>
        <v>1417</v>
      </c>
      <c r="G121" s="59">
        <f t="shared" si="23"/>
        <v>26204</v>
      </c>
      <c r="H121" s="59">
        <f t="shared" si="23"/>
        <v>667</v>
      </c>
      <c r="I121" s="59">
        <f>+I122+I128+I132+I135</f>
        <v>491</v>
      </c>
      <c r="J121" s="59">
        <f>+J122+J128+J132+J135</f>
        <v>28779</v>
      </c>
      <c r="K121" s="59">
        <f t="shared" ref="K121:K136" si="24">J121</f>
        <v>28779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25</v>
      </c>
      <c r="E122" s="43">
        <f t="shared" si="25"/>
        <v>524</v>
      </c>
      <c r="F122" s="43">
        <f t="shared" ref="F122:H122" si="26">SUM(F123:F127)</f>
        <v>549</v>
      </c>
      <c r="G122" s="44">
        <f t="shared" si="26"/>
        <v>15944</v>
      </c>
      <c r="H122" s="44">
        <f t="shared" si="26"/>
        <v>0</v>
      </c>
      <c r="I122" s="44">
        <f>SUM(I123:I127)</f>
        <v>351</v>
      </c>
      <c r="J122" s="44">
        <f>SUM(J123:J127)</f>
        <v>16844</v>
      </c>
      <c r="K122" s="44">
        <f t="shared" si="24"/>
        <v>16844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90</v>
      </c>
      <c r="F123" s="43">
        <v>90</v>
      </c>
      <c r="G123" s="44">
        <v>162</v>
      </c>
      <c r="H123" s="44">
        <v>0</v>
      </c>
      <c r="I123" s="44">
        <v>8</v>
      </c>
      <c r="J123" s="44">
        <v>260</v>
      </c>
      <c r="K123" s="44">
        <f t="shared" si="24"/>
        <v>260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61</v>
      </c>
      <c r="H124" s="44">
        <v>0</v>
      </c>
      <c r="I124" s="44">
        <v>53</v>
      </c>
      <c r="J124" s="44">
        <v>114</v>
      </c>
      <c r="K124" s="44">
        <f t="shared" si="24"/>
        <v>114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434</v>
      </c>
      <c r="F125" s="43">
        <v>434</v>
      </c>
      <c r="G125" s="44">
        <v>10797</v>
      </c>
      <c r="H125" s="44">
        <v>0</v>
      </c>
      <c r="I125" s="44">
        <v>39</v>
      </c>
      <c r="J125" s="44">
        <v>11270</v>
      </c>
      <c r="K125" s="44">
        <f t="shared" si="24"/>
        <v>11270</v>
      </c>
      <c r="L125" s="98"/>
    </row>
    <row r="126" spans="1:12" ht="14.25" x14ac:dyDescent="0.2">
      <c r="A126" s="122"/>
      <c r="B126" s="109"/>
      <c r="C126" s="108" t="s">
        <v>242</v>
      </c>
      <c r="D126" s="45">
        <v>25</v>
      </c>
      <c r="E126" s="43">
        <v>0</v>
      </c>
      <c r="F126" s="43">
        <v>25</v>
      </c>
      <c r="G126" s="44">
        <v>4924</v>
      </c>
      <c r="H126" s="44">
        <v>0</v>
      </c>
      <c r="I126" s="44">
        <v>250</v>
      </c>
      <c r="J126" s="44">
        <v>5199</v>
      </c>
      <c r="K126" s="44">
        <f t="shared" si="24"/>
        <v>5199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0</v>
      </c>
      <c r="H127" s="44">
        <v>0</v>
      </c>
      <c r="I127" s="44">
        <v>1</v>
      </c>
      <c r="J127" s="44">
        <v>1</v>
      </c>
      <c r="K127" s="44">
        <f t="shared" si="24"/>
        <v>1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779</v>
      </c>
      <c r="E128" s="43">
        <f t="shared" si="27"/>
        <v>55</v>
      </c>
      <c r="F128" s="43">
        <f t="shared" si="27"/>
        <v>834</v>
      </c>
      <c r="G128" s="44">
        <f t="shared" si="27"/>
        <v>3495</v>
      </c>
      <c r="H128" s="44">
        <f t="shared" si="27"/>
        <v>665</v>
      </c>
      <c r="I128" s="44">
        <f>SUM(I129:I131)</f>
        <v>140</v>
      </c>
      <c r="J128" s="44">
        <f>SUM(J129:J131)</f>
        <v>5134</v>
      </c>
      <c r="K128" s="44">
        <f t="shared" si="24"/>
        <v>5134</v>
      </c>
      <c r="L128" s="98"/>
    </row>
    <row r="129" spans="1:12" ht="14.25" x14ac:dyDescent="0.2">
      <c r="A129" s="118"/>
      <c r="B129" s="109"/>
      <c r="C129" s="121" t="s">
        <v>245</v>
      </c>
      <c r="D129" s="45">
        <v>479</v>
      </c>
      <c r="E129" s="43">
        <v>0</v>
      </c>
      <c r="F129" s="43">
        <v>479</v>
      </c>
      <c r="G129" s="44">
        <v>89</v>
      </c>
      <c r="H129" s="44">
        <v>118</v>
      </c>
      <c r="I129" s="44">
        <v>0</v>
      </c>
      <c r="J129" s="44">
        <v>686</v>
      </c>
      <c r="K129" s="44">
        <f t="shared" si="24"/>
        <v>686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2178</v>
      </c>
      <c r="H130" s="44">
        <v>417</v>
      </c>
      <c r="I130" s="44">
        <v>107</v>
      </c>
      <c r="J130" s="44">
        <v>2702</v>
      </c>
      <c r="K130" s="44">
        <f t="shared" si="24"/>
        <v>2702</v>
      </c>
      <c r="L130" s="98"/>
    </row>
    <row r="131" spans="1:12" ht="14.25" x14ac:dyDescent="0.2">
      <c r="A131" s="118"/>
      <c r="B131" s="109"/>
      <c r="C131" s="108" t="s">
        <v>243</v>
      </c>
      <c r="D131" s="45">
        <v>300</v>
      </c>
      <c r="E131" s="43">
        <v>55</v>
      </c>
      <c r="F131" s="43">
        <v>355</v>
      </c>
      <c r="G131" s="44">
        <v>1228</v>
      </c>
      <c r="H131" s="44">
        <v>130</v>
      </c>
      <c r="I131" s="44">
        <v>33</v>
      </c>
      <c r="J131" s="44">
        <v>1746</v>
      </c>
      <c r="K131" s="44">
        <f t="shared" si="24"/>
        <v>1746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34</v>
      </c>
      <c r="E132" s="43">
        <f t="shared" si="28"/>
        <v>0</v>
      </c>
      <c r="F132" s="43">
        <f t="shared" si="28"/>
        <v>34</v>
      </c>
      <c r="G132" s="44">
        <f t="shared" si="28"/>
        <v>6764</v>
      </c>
      <c r="H132" s="44">
        <f t="shared" si="28"/>
        <v>2</v>
      </c>
      <c r="I132" s="44">
        <f>SUM(I133:I134)</f>
        <v>0</v>
      </c>
      <c r="J132" s="44">
        <f>SUM(J133:J134)</f>
        <v>6800</v>
      </c>
      <c r="K132" s="44">
        <f t="shared" si="24"/>
        <v>6800</v>
      </c>
      <c r="L132" s="98"/>
    </row>
    <row r="133" spans="1:12" ht="14.25" x14ac:dyDescent="0.2">
      <c r="A133" s="116"/>
      <c r="B133" s="109"/>
      <c r="C133" s="121" t="s">
        <v>248</v>
      </c>
      <c r="D133" s="45">
        <v>19</v>
      </c>
      <c r="E133" s="43">
        <v>0</v>
      </c>
      <c r="F133" s="43">
        <v>19</v>
      </c>
      <c r="G133" s="44">
        <v>5673</v>
      </c>
      <c r="H133" s="44">
        <v>0</v>
      </c>
      <c r="I133" s="44">
        <v>0</v>
      </c>
      <c r="J133" s="44">
        <v>5692</v>
      </c>
      <c r="K133" s="44">
        <f t="shared" si="24"/>
        <v>5692</v>
      </c>
      <c r="L133" s="98"/>
    </row>
    <row r="134" spans="1:12" ht="14.25" x14ac:dyDescent="0.2">
      <c r="B134" s="109"/>
      <c r="C134" s="108" t="s">
        <v>243</v>
      </c>
      <c r="D134" s="45">
        <v>15</v>
      </c>
      <c r="E134" s="43">
        <v>0</v>
      </c>
      <c r="F134" s="43">
        <v>15</v>
      </c>
      <c r="G134" s="44">
        <v>1091</v>
      </c>
      <c r="H134" s="44">
        <v>2</v>
      </c>
      <c r="I134" s="44">
        <v>0</v>
      </c>
      <c r="J134" s="44">
        <v>1108</v>
      </c>
      <c r="K134" s="44">
        <f t="shared" si="24"/>
        <v>1108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1</v>
      </c>
      <c r="H135" s="44">
        <f t="shared" si="29"/>
        <v>0</v>
      </c>
      <c r="I135" s="44">
        <f>+I136</f>
        <v>0</v>
      </c>
      <c r="J135" s="44">
        <f>+J136</f>
        <v>1</v>
      </c>
      <c r="K135" s="44">
        <f t="shared" si="24"/>
        <v>1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1</v>
      </c>
      <c r="H136" s="44">
        <v>0</v>
      </c>
      <c r="I136" s="44">
        <v>0</v>
      </c>
      <c r="J136" s="44">
        <v>1</v>
      </c>
      <c r="K136" s="44">
        <f t="shared" si="24"/>
        <v>1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28955</v>
      </c>
      <c r="E138" s="58">
        <v>8562</v>
      </c>
      <c r="F138" s="58">
        <v>37517</v>
      </c>
      <c r="G138" s="59">
        <v>123494</v>
      </c>
      <c r="H138" s="59">
        <v>39407</v>
      </c>
      <c r="I138" s="59">
        <v>4569</v>
      </c>
      <c r="J138" s="59">
        <v>204987</v>
      </c>
      <c r="K138" s="59">
        <f>J138</f>
        <v>204987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1740</v>
      </c>
      <c r="E140" s="46">
        <v>1217</v>
      </c>
      <c r="F140" s="46">
        <v>2957</v>
      </c>
      <c r="G140" s="47">
        <v>98723</v>
      </c>
      <c r="H140" s="47">
        <v>11370</v>
      </c>
      <c r="I140" s="47">
        <v>3374</v>
      </c>
      <c r="J140" s="47">
        <v>116424</v>
      </c>
      <c r="K140" s="47">
        <f>J140</f>
        <v>116424</v>
      </c>
      <c r="L140" s="98"/>
    </row>
    <row r="141" spans="1:12" ht="14.25" x14ac:dyDescent="0.2">
      <c r="A141" s="131"/>
      <c r="B141" s="109"/>
      <c r="C141" s="117" t="s">
        <v>254</v>
      </c>
      <c r="D141" s="45">
        <v>1740</v>
      </c>
      <c r="E141" s="43">
        <v>1217</v>
      </c>
      <c r="F141" s="43">
        <v>2957</v>
      </c>
      <c r="G141" s="44">
        <v>98723</v>
      </c>
      <c r="H141" s="44">
        <v>11370</v>
      </c>
      <c r="I141" s="44">
        <v>3374</v>
      </c>
      <c r="J141" s="44">
        <v>116424</v>
      </c>
      <c r="K141" s="44">
        <f>J141</f>
        <v>116424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27215</v>
      </c>
      <c r="E143" s="46">
        <f t="shared" si="30"/>
        <v>7345</v>
      </c>
      <c r="F143" s="46">
        <f t="shared" si="30"/>
        <v>34560</v>
      </c>
      <c r="G143" s="47">
        <f t="shared" si="30"/>
        <v>24771</v>
      </c>
      <c r="H143" s="47">
        <f t="shared" si="30"/>
        <v>28037</v>
      </c>
      <c r="I143" s="47">
        <f>SUM(I144:I148)</f>
        <v>1195</v>
      </c>
      <c r="J143" s="47">
        <f>SUM(J144:J148)</f>
        <v>88563</v>
      </c>
      <c r="K143" s="47">
        <f t="shared" ref="K143:K148" si="31">J143</f>
        <v>88563</v>
      </c>
      <c r="L143" s="98"/>
    </row>
    <row r="144" spans="1:12" ht="14.25" x14ac:dyDescent="0.2">
      <c r="A144" s="116"/>
      <c r="B144" s="109"/>
      <c r="C144" s="121" t="s">
        <v>257</v>
      </c>
      <c r="D144" s="45">
        <v>30277</v>
      </c>
      <c r="E144" s="43">
        <v>11518</v>
      </c>
      <c r="F144" s="43">
        <v>41795</v>
      </c>
      <c r="G144" s="44">
        <v>108771</v>
      </c>
      <c r="H144" s="44">
        <v>46129</v>
      </c>
      <c r="I144" s="44">
        <v>4146</v>
      </c>
      <c r="J144" s="44">
        <v>200841</v>
      </c>
      <c r="K144" s="44">
        <f t="shared" si="31"/>
        <v>200841</v>
      </c>
      <c r="L144" s="98"/>
    </row>
    <row r="145" spans="1:12" ht="14.25" x14ac:dyDescent="0.2">
      <c r="A145" s="116"/>
      <c r="B145" s="109"/>
      <c r="C145" s="117" t="s">
        <v>258</v>
      </c>
      <c r="D145" s="45">
        <v>-386</v>
      </c>
      <c r="E145" s="43">
        <v>-1253</v>
      </c>
      <c r="F145" s="43">
        <v>-1639</v>
      </c>
      <c r="G145" s="44">
        <v>-3675</v>
      </c>
      <c r="H145" s="44">
        <v>-4844</v>
      </c>
      <c r="I145" s="44">
        <v>-58</v>
      </c>
      <c r="J145" s="44">
        <v>-10216</v>
      </c>
      <c r="K145" s="44">
        <f t="shared" si="31"/>
        <v>-10216</v>
      </c>
      <c r="L145" s="98"/>
    </row>
    <row r="146" spans="1:12" ht="14.25" x14ac:dyDescent="0.2">
      <c r="A146" s="120"/>
      <c r="B146" s="109"/>
      <c r="C146" s="121" t="s">
        <v>259</v>
      </c>
      <c r="D146" s="45">
        <v>-152</v>
      </c>
      <c r="E146" s="43">
        <v>-2023</v>
      </c>
      <c r="F146" s="43">
        <v>-2175</v>
      </c>
      <c r="G146" s="44">
        <v>-5121</v>
      </c>
      <c r="H146" s="44">
        <v>-340</v>
      </c>
      <c r="I146" s="44">
        <v>-6</v>
      </c>
      <c r="J146" s="44">
        <v>-7642</v>
      </c>
      <c r="K146" s="44">
        <f t="shared" si="31"/>
        <v>-7642</v>
      </c>
      <c r="L146" s="98"/>
    </row>
    <row r="147" spans="1:12" ht="14.25" x14ac:dyDescent="0.2">
      <c r="A147" s="118"/>
      <c r="B147" s="109"/>
      <c r="C147" s="117" t="s">
        <v>260</v>
      </c>
      <c r="D147" s="45">
        <v>-1622</v>
      </c>
      <c r="E147" s="43">
        <v>-259</v>
      </c>
      <c r="F147" s="43">
        <v>-1881</v>
      </c>
      <c r="G147" s="44">
        <v>-2685</v>
      </c>
      <c r="H147" s="44">
        <v>-2205</v>
      </c>
      <c r="I147" s="44">
        <v>-4</v>
      </c>
      <c r="J147" s="44">
        <v>-6775</v>
      </c>
      <c r="K147" s="44">
        <f t="shared" si="31"/>
        <v>-6775</v>
      </c>
      <c r="L147" s="98"/>
    </row>
    <row r="148" spans="1:12" ht="14.25" x14ac:dyDescent="0.2">
      <c r="A148" s="122"/>
      <c r="B148" s="109"/>
      <c r="C148" s="156" t="s">
        <v>261</v>
      </c>
      <c r="D148" s="45">
        <v>-902</v>
      </c>
      <c r="E148" s="43">
        <v>-638</v>
      </c>
      <c r="F148" s="43">
        <v>-1540</v>
      </c>
      <c r="G148" s="44">
        <v>-72519</v>
      </c>
      <c r="H148" s="44">
        <v>-10703</v>
      </c>
      <c r="I148" s="44">
        <v>-2883</v>
      </c>
      <c r="J148" s="44">
        <v>-87645</v>
      </c>
      <c r="K148" s="44">
        <f t="shared" si="31"/>
        <v>-87645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5914</v>
      </c>
      <c r="E150" s="58">
        <f t="shared" si="32"/>
        <v>40531</v>
      </c>
      <c r="F150" s="58">
        <f t="shared" si="32"/>
        <v>43960</v>
      </c>
      <c r="G150" s="59">
        <f t="shared" si="32"/>
        <v>5658</v>
      </c>
      <c r="H150" s="59">
        <f t="shared" si="32"/>
        <v>734</v>
      </c>
      <c r="I150" s="59">
        <f>+I152+I164+I174</f>
        <v>0</v>
      </c>
      <c r="J150" s="59">
        <f>+J152+J164+J174</f>
        <v>50352</v>
      </c>
      <c r="K150" s="59">
        <v>45788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1388</v>
      </c>
      <c r="E152" s="46">
        <f t="shared" si="33"/>
        <v>213</v>
      </c>
      <c r="F152" s="46">
        <f t="shared" ref="F152:H152" si="34">SUM(F154:F162)</f>
        <v>1601</v>
      </c>
      <c r="G152" s="47">
        <f t="shared" si="34"/>
        <v>3431</v>
      </c>
      <c r="H152" s="47">
        <f t="shared" si="34"/>
        <v>483</v>
      </c>
      <c r="I152" s="47">
        <f>SUM(I154:I162)</f>
        <v>0</v>
      </c>
      <c r="J152" s="47">
        <f>SUM(J154:J162)</f>
        <v>5515</v>
      </c>
      <c r="K152" s="47">
        <f>J152</f>
        <v>5515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502</v>
      </c>
      <c r="E154" s="43">
        <v>3</v>
      </c>
      <c r="F154" s="43">
        <v>505</v>
      </c>
      <c r="G154" s="44">
        <v>79</v>
      </c>
      <c r="H154" s="44">
        <v>7</v>
      </c>
      <c r="I154" s="44">
        <v>0</v>
      </c>
      <c r="J154" s="44">
        <v>591</v>
      </c>
      <c r="K154" s="44">
        <f>J154</f>
        <v>591</v>
      </c>
      <c r="L154" s="98"/>
    </row>
    <row r="155" spans="1:12" ht="15" x14ac:dyDescent="0.25">
      <c r="B155" s="107"/>
      <c r="C155" s="108" t="s">
        <v>265</v>
      </c>
      <c r="D155" s="45">
        <v>3</v>
      </c>
      <c r="E155" s="43">
        <v>4</v>
      </c>
      <c r="F155" s="43">
        <v>7</v>
      </c>
      <c r="G155" s="44">
        <v>212</v>
      </c>
      <c r="H155" s="44">
        <v>10</v>
      </c>
      <c r="I155" s="44">
        <v>0</v>
      </c>
      <c r="J155" s="44">
        <v>229</v>
      </c>
      <c r="K155" s="44">
        <f t="shared" ref="K155:K157" si="35">J155</f>
        <v>229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5</v>
      </c>
      <c r="H156" s="44">
        <v>183</v>
      </c>
      <c r="I156" s="44">
        <v>0</v>
      </c>
      <c r="J156" s="44">
        <v>188</v>
      </c>
      <c r="K156" s="44">
        <f t="shared" si="35"/>
        <v>188</v>
      </c>
      <c r="L156" s="98"/>
    </row>
    <row r="157" spans="1:12" ht="15" x14ac:dyDescent="0.25">
      <c r="A157" s="105"/>
      <c r="B157" s="107"/>
      <c r="C157" s="121" t="s">
        <v>267</v>
      </c>
      <c r="D157" s="45">
        <v>1</v>
      </c>
      <c r="E157" s="43">
        <v>4</v>
      </c>
      <c r="F157" s="43">
        <v>5</v>
      </c>
      <c r="G157" s="44">
        <v>13</v>
      </c>
      <c r="H157" s="44">
        <v>0</v>
      </c>
      <c r="I157" s="44">
        <v>0</v>
      </c>
      <c r="J157" s="44">
        <v>18</v>
      </c>
      <c r="K157" s="44">
        <f t="shared" si="35"/>
        <v>18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240</v>
      </c>
      <c r="E159" s="43">
        <v>120</v>
      </c>
      <c r="F159" s="43">
        <v>360</v>
      </c>
      <c r="G159" s="44">
        <v>2097</v>
      </c>
      <c r="H159" s="44">
        <v>119</v>
      </c>
      <c r="I159" s="44">
        <v>0</v>
      </c>
      <c r="J159" s="44">
        <v>2576</v>
      </c>
      <c r="K159" s="44">
        <f>J159</f>
        <v>2576</v>
      </c>
      <c r="L159" s="98"/>
    </row>
    <row r="160" spans="1:12" ht="15" x14ac:dyDescent="0.25">
      <c r="A160" s="105"/>
      <c r="B160" s="107"/>
      <c r="C160" s="157" t="s">
        <v>270</v>
      </c>
      <c r="D160" s="45">
        <v>455</v>
      </c>
      <c r="E160" s="43">
        <v>46</v>
      </c>
      <c r="F160" s="43">
        <v>501</v>
      </c>
      <c r="G160" s="44">
        <v>1013</v>
      </c>
      <c r="H160" s="44">
        <v>162</v>
      </c>
      <c r="I160" s="44">
        <v>0</v>
      </c>
      <c r="J160" s="44">
        <v>1676</v>
      </c>
      <c r="K160" s="44">
        <f t="shared" ref="K160:K162" si="36">J160</f>
        <v>1676</v>
      </c>
      <c r="L160" s="98"/>
    </row>
    <row r="161" spans="1:12" ht="15" x14ac:dyDescent="0.25">
      <c r="B161" s="107"/>
      <c r="C161" s="157" t="s">
        <v>271</v>
      </c>
      <c r="D161" s="45">
        <v>187</v>
      </c>
      <c r="E161" s="43">
        <v>36</v>
      </c>
      <c r="F161" s="43">
        <v>223</v>
      </c>
      <c r="G161" s="44">
        <v>12</v>
      </c>
      <c r="H161" s="44">
        <v>2</v>
      </c>
      <c r="I161" s="44">
        <v>0</v>
      </c>
      <c r="J161" s="44">
        <v>237</v>
      </c>
      <c r="K161" s="44">
        <f t="shared" si="36"/>
        <v>237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448</v>
      </c>
      <c r="E164" s="46">
        <f t="shared" si="37"/>
        <v>39304</v>
      </c>
      <c r="F164" s="46">
        <f t="shared" si="37"/>
        <v>39752</v>
      </c>
      <c r="G164" s="47">
        <f t="shared" si="37"/>
        <v>463</v>
      </c>
      <c r="H164" s="47">
        <f t="shared" si="37"/>
        <v>58</v>
      </c>
      <c r="I164" s="47">
        <f>SUM(I165:I172)</f>
        <v>0</v>
      </c>
      <c r="J164" s="47">
        <f>SUM(J165:J172)</f>
        <v>40273</v>
      </c>
      <c r="K164" s="47">
        <f>J164</f>
        <v>40273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39068</v>
      </c>
      <c r="F165" s="43">
        <v>39068</v>
      </c>
      <c r="G165" s="44">
        <v>47</v>
      </c>
      <c r="H165" s="44">
        <v>0</v>
      </c>
      <c r="I165" s="44">
        <v>0</v>
      </c>
      <c r="J165" s="44">
        <v>39115</v>
      </c>
      <c r="K165" s="44">
        <f>J165</f>
        <v>39115</v>
      </c>
      <c r="L165" s="98"/>
    </row>
    <row r="166" spans="1:12" ht="15" x14ac:dyDescent="0.25">
      <c r="A166" s="131"/>
      <c r="B166" s="107"/>
      <c r="C166" s="140" t="s">
        <v>272</v>
      </c>
      <c r="D166" s="45">
        <v>120</v>
      </c>
      <c r="E166" s="43">
        <v>0</v>
      </c>
      <c r="F166" s="43">
        <v>120</v>
      </c>
      <c r="G166" s="44">
        <v>0</v>
      </c>
      <c r="H166" s="44">
        <v>0</v>
      </c>
      <c r="I166" s="44">
        <v>0</v>
      </c>
      <c r="J166" s="44">
        <v>120</v>
      </c>
      <c r="K166" s="44">
        <f t="shared" ref="K166:K172" si="38">J166</f>
        <v>120</v>
      </c>
      <c r="L166" s="98"/>
    </row>
    <row r="167" spans="1:12" ht="15" x14ac:dyDescent="0.25">
      <c r="A167" s="105"/>
      <c r="B167" s="107"/>
      <c r="C167" s="140" t="s">
        <v>353</v>
      </c>
      <c r="D167" s="45">
        <v>36</v>
      </c>
      <c r="E167" s="43">
        <v>108</v>
      </c>
      <c r="F167" s="43">
        <v>144</v>
      </c>
      <c r="G167" s="44">
        <v>148</v>
      </c>
      <c r="H167" s="44">
        <v>0</v>
      </c>
      <c r="I167" s="44">
        <v>0</v>
      </c>
      <c r="J167" s="44">
        <v>292</v>
      </c>
      <c r="K167" s="44">
        <f t="shared" si="38"/>
        <v>292</v>
      </c>
      <c r="L167" s="98"/>
    </row>
    <row r="168" spans="1:12" ht="15" x14ac:dyDescent="0.25">
      <c r="A168" s="105"/>
      <c r="B168" s="107"/>
      <c r="C168" s="140" t="s">
        <v>322</v>
      </c>
      <c r="D168" s="45">
        <v>53</v>
      </c>
      <c r="E168" s="43">
        <v>0</v>
      </c>
      <c r="F168" s="43">
        <v>53</v>
      </c>
      <c r="G168" s="44">
        <v>0</v>
      </c>
      <c r="H168" s="44">
        <v>0</v>
      </c>
      <c r="I168" s="44">
        <v>0</v>
      </c>
      <c r="J168" s="44">
        <v>53</v>
      </c>
      <c r="K168" s="44">
        <f t="shared" si="38"/>
        <v>53</v>
      </c>
      <c r="L168" s="98"/>
    </row>
    <row r="169" spans="1:12" ht="15" x14ac:dyDescent="0.25">
      <c r="A169" s="116"/>
      <c r="B169" s="107"/>
      <c r="C169" s="140" t="s">
        <v>354</v>
      </c>
      <c r="D169" s="45">
        <v>76</v>
      </c>
      <c r="E169" s="43">
        <v>128</v>
      </c>
      <c r="F169" s="43">
        <v>204</v>
      </c>
      <c r="G169" s="44">
        <v>164</v>
      </c>
      <c r="H169" s="44">
        <v>20</v>
      </c>
      <c r="I169" s="44">
        <v>0</v>
      </c>
      <c r="J169" s="44">
        <v>388</v>
      </c>
      <c r="K169" s="44">
        <f t="shared" si="38"/>
        <v>388</v>
      </c>
      <c r="L169" s="98"/>
    </row>
    <row r="170" spans="1:12" ht="15" x14ac:dyDescent="0.25">
      <c r="A170" s="120"/>
      <c r="B170" s="107"/>
      <c r="C170" s="140" t="s">
        <v>273</v>
      </c>
      <c r="D170" s="45">
        <v>25</v>
      </c>
      <c r="E170" s="43">
        <v>0</v>
      </c>
      <c r="F170" s="43">
        <v>25</v>
      </c>
      <c r="G170" s="44">
        <v>86</v>
      </c>
      <c r="H170" s="44">
        <v>0</v>
      </c>
      <c r="I170" s="44">
        <v>0</v>
      </c>
      <c r="J170" s="44">
        <v>111</v>
      </c>
      <c r="K170" s="44">
        <f t="shared" si="38"/>
        <v>111</v>
      </c>
      <c r="L170" s="98"/>
    </row>
    <row r="171" spans="1:12" ht="15" x14ac:dyDescent="0.25">
      <c r="A171" s="118"/>
      <c r="B171" s="107"/>
      <c r="C171" s="140" t="s">
        <v>274</v>
      </c>
      <c r="D171" s="45">
        <v>138</v>
      </c>
      <c r="E171" s="43">
        <v>0</v>
      </c>
      <c r="F171" s="43">
        <v>138</v>
      </c>
      <c r="G171" s="44">
        <v>0</v>
      </c>
      <c r="H171" s="44">
        <v>0</v>
      </c>
      <c r="I171" s="44">
        <v>0</v>
      </c>
      <c r="J171" s="44">
        <v>138</v>
      </c>
      <c r="K171" s="44">
        <f t="shared" si="38"/>
        <v>138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18</v>
      </c>
      <c r="H172" s="44">
        <v>38</v>
      </c>
      <c r="I172" s="44">
        <v>0</v>
      </c>
      <c r="J172" s="44">
        <v>56</v>
      </c>
      <c r="K172" s="44">
        <f t="shared" si="38"/>
        <v>56</v>
      </c>
      <c r="L172" s="98"/>
    </row>
    <row r="173" spans="1:12" ht="15" x14ac:dyDescent="0.25">
      <c r="A173" s="118"/>
      <c r="B173" s="107"/>
      <c r="C173" s="117"/>
      <c r="D173" s="42"/>
      <c r="E173" s="42"/>
      <c r="F173" s="42"/>
      <c r="G173" s="41"/>
      <c r="H173" s="41"/>
      <c r="I173" s="41"/>
      <c r="J173" s="41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4078</v>
      </c>
      <c r="E174" s="58">
        <f t="shared" si="39"/>
        <v>1014</v>
      </c>
      <c r="F174" s="58">
        <f t="shared" si="39"/>
        <v>2607</v>
      </c>
      <c r="G174" s="59">
        <f t="shared" si="39"/>
        <v>1764</v>
      </c>
      <c r="H174" s="59">
        <f t="shared" si="39"/>
        <v>193</v>
      </c>
      <c r="I174" s="59">
        <f>SUM(I175:I178)</f>
        <v>0</v>
      </c>
      <c r="J174" s="59">
        <f>SUM(J175:J178)</f>
        <v>4564</v>
      </c>
      <c r="K174" s="115">
        <v>0</v>
      </c>
      <c r="L174" s="98"/>
    </row>
    <row r="175" spans="1:12" ht="15" x14ac:dyDescent="0.25">
      <c r="A175" s="118"/>
      <c r="B175" s="107"/>
      <c r="C175" s="117" t="s">
        <v>338</v>
      </c>
      <c r="D175" s="45">
        <v>2260</v>
      </c>
      <c r="E175" s="43">
        <v>225</v>
      </c>
      <c r="F175" s="43">
        <v>0</v>
      </c>
      <c r="G175" s="44">
        <v>375</v>
      </c>
      <c r="H175" s="44">
        <v>23</v>
      </c>
      <c r="I175" s="44">
        <v>0</v>
      </c>
      <c r="J175" s="44">
        <v>398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1489</v>
      </c>
      <c r="E176" s="43">
        <v>780</v>
      </c>
      <c r="F176" s="43">
        <v>2269</v>
      </c>
      <c r="G176" s="44">
        <v>0</v>
      </c>
      <c r="H176" s="44">
        <v>170</v>
      </c>
      <c r="I176" s="44">
        <v>0</v>
      </c>
      <c r="J176" s="44">
        <v>2439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291</v>
      </c>
      <c r="E177" s="43">
        <v>9</v>
      </c>
      <c r="F177" s="43">
        <v>300</v>
      </c>
      <c r="G177" s="44">
        <v>1389</v>
      </c>
      <c r="H177" s="44">
        <v>0</v>
      </c>
      <c r="I177" s="44">
        <v>0</v>
      </c>
      <c r="J177" s="44">
        <v>1689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38</v>
      </c>
      <c r="E178" s="43">
        <v>0</v>
      </c>
      <c r="F178" s="43">
        <v>38</v>
      </c>
      <c r="G178" s="44">
        <v>0</v>
      </c>
      <c r="H178" s="44">
        <v>0</v>
      </c>
      <c r="I178" s="44">
        <v>0</v>
      </c>
      <c r="J178" s="44">
        <v>38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8"/>
      <c r="F179" s="148"/>
      <c r="G179" s="148"/>
      <c r="H179" s="148"/>
      <c r="I179" s="148"/>
      <c r="J179" s="148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6200</v>
      </c>
      <c r="E180" s="58">
        <f t="shared" si="40"/>
        <v>8495</v>
      </c>
      <c r="F180" s="58">
        <f t="shared" ref="F180:H180" si="41">SUM(F181:F187)</f>
        <v>14695</v>
      </c>
      <c r="G180" s="59">
        <f t="shared" si="41"/>
        <v>12467</v>
      </c>
      <c r="H180" s="59">
        <f t="shared" si="41"/>
        <v>5053</v>
      </c>
      <c r="I180" s="59">
        <f>SUM(I181:I187)</f>
        <v>334</v>
      </c>
      <c r="J180" s="59">
        <f>SUM(J181:J187)</f>
        <v>32549</v>
      </c>
      <c r="K180" s="59">
        <f>J180</f>
        <v>32549</v>
      </c>
      <c r="L180" s="98"/>
    </row>
    <row r="181" spans="1:12" ht="15" x14ac:dyDescent="0.25">
      <c r="A181" s="131"/>
      <c r="B181" s="107"/>
      <c r="C181" s="117" t="s">
        <v>277</v>
      </c>
      <c r="D181" s="45">
        <v>5815</v>
      </c>
      <c r="E181" s="43">
        <v>6420</v>
      </c>
      <c r="F181" s="43">
        <v>12235</v>
      </c>
      <c r="G181" s="44">
        <v>8561</v>
      </c>
      <c r="H181" s="44">
        <v>4705</v>
      </c>
      <c r="I181" s="44">
        <v>313</v>
      </c>
      <c r="J181" s="44">
        <v>25814</v>
      </c>
      <c r="K181" s="44">
        <f>J181</f>
        <v>25814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659</v>
      </c>
      <c r="F182" s="43">
        <v>659</v>
      </c>
      <c r="G182" s="44">
        <v>81</v>
      </c>
      <c r="H182" s="44">
        <v>220</v>
      </c>
      <c r="I182" s="44">
        <v>0</v>
      </c>
      <c r="J182" s="44">
        <v>960</v>
      </c>
      <c r="K182" s="44">
        <f t="shared" ref="K182:K187" si="42">J182</f>
        <v>960</v>
      </c>
      <c r="L182" s="98"/>
    </row>
    <row r="183" spans="1:12" ht="15" x14ac:dyDescent="0.25">
      <c r="A183" s="105"/>
      <c r="B183" s="107"/>
      <c r="C183" s="117" t="s">
        <v>279</v>
      </c>
      <c r="D183" s="45">
        <v>-4</v>
      </c>
      <c r="E183" s="43">
        <v>-46</v>
      </c>
      <c r="F183" s="43">
        <v>-50</v>
      </c>
      <c r="G183" s="44">
        <v>-1638</v>
      </c>
      <c r="H183" s="44">
        <v>-197</v>
      </c>
      <c r="I183" s="44">
        <v>-1</v>
      </c>
      <c r="J183" s="44">
        <v>-1886</v>
      </c>
      <c r="K183" s="44">
        <f t="shared" si="42"/>
        <v>-1886</v>
      </c>
      <c r="L183" s="98"/>
    </row>
    <row r="184" spans="1:12" ht="15" x14ac:dyDescent="0.25">
      <c r="A184" s="116"/>
      <c r="B184" s="107"/>
      <c r="C184" s="117" t="s">
        <v>280</v>
      </c>
      <c r="D184" s="45">
        <v>237</v>
      </c>
      <c r="E184" s="43">
        <v>98</v>
      </c>
      <c r="F184" s="43">
        <v>335</v>
      </c>
      <c r="G184" s="44">
        <v>383</v>
      </c>
      <c r="H184" s="44">
        <v>206</v>
      </c>
      <c r="I184" s="44">
        <v>16</v>
      </c>
      <c r="J184" s="44">
        <v>940</v>
      </c>
      <c r="K184" s="44">
        <f t="shared" si="42"/>
        <v>940</v>
      </c>
      <c r="L184" s="98"/>
    </row>
    <row r="185" spans="1:12" ht="15" x14ac:dyDescent="0.25">
      <c r="A185" s="116"/>
      <c r="B185" s="107"/>
      <c r="C185" s="117" t="s">
        <v>281</v>
      </c>
      <c r="D185" s="45">
        <v>122</v>
      </c>
      <c r="E185" s="43">
        <v>1354</v>
      </c>
      <c r="F185" s="43">
        <v>1476</v>
      </c>
      <c r="G185" s="44">
        <v>4983</v>
      </c>
      <c r="H185" s="44">
        <v>38</v>
      </c>
      <c r="I185" s="44">
        <v>0</v>
      </c>
      <c r="J185" s="44">
        <v>6497</v>
      </c>
      <c r="K185" s="44">
        <f t="shared" si="42"/>
        <v>6497</v>
      </c>
      <c r="L185" s="98"/>
    </row>
    <row r="186" spans="1:12" ht="15" x14ac:dyDescent="0.25">
      <c r="A186" s="120"/>
      <c r="B186" s="107"/>
      <c r="C186" s="117" t="s">
        <v>325</v>
      </c>
      <c r="D186" s="45">
        <v>30</v>
      </c>
      <c r="E186" s="43">
        <v>10</v>
      </c>
      <c r="F186" s="43">
        <v>40</v>
      </c>
      <c r="G186" s="44">
        <v>97</v>
      </c>
      <c r="H186" s="44">
        <v>82</v>
      </c>
      <c r="I186" s="44">
        <v>6</v>
      </c>
      <c r="J186" s="44">
        <v>225</v>
      </c>
      <c r="K186" s="44">
        <f t="shared" si="42"/>
        <v>225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-1</v>
      </c>
      <c r="I187" s="44">
        <v>0</v>
      </c>
      <c r="J187" s="44">
        <v>-1</v>
      </c>
      <c r="K187" s="44">
        <f t="shared" si="42"/>
        <v>-1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-58</v>
      </c>
      <c r="F189" s="58">
        <v>-58</v>
      </c>
      <c r="G189" s="59">
        <v>-66</v>
      </c>
      <c r="H189" s="59">
        <v>120</v>
      </c>
      <c r="I189" s="59">
        <v>0</v>
      </c>
      <c r="J189" s="59">
        <v>-4</v>
      </c>
      <c r="K189" s="59">
        <f>J189</f>
        <v>-4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4</v>
      </c>
      <c r="E191" s="58">
        <v>4</v>
      </c>
      <c r="F191" s="58">
        <v>8</v>
      </c>
      <c r="G191" s="59">
        <v>0</v>
      </c>
      <c r="H191" s="59">
        <v>0</v>
      </c>
      <c r="I191" s="59">
        <v>0</v>
      </c>
      <c r="J191" s="59">
        <v>8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130</v>
      </c>
      <c r="E193" s="58">
        <f t="shared" si="43"/>
        <v>3330</v>
      </c>
      <c r="F193" s="58">
        <f t="shared" si="43"/>
        <v>3460</v>
      </c>
      <c r="G193" s="59">
        <f t="shared" si="43"/>
        <v>164</v>
      </c>
      <c r="H193" s="59">
        <f t="shared" si="43"/>
        <v>252</v>
      </c>
      <c r="I193" s="59">
        <f>SUM(I194:I197)</f>
        <v>-7</v>
      </c>
      <c r="J193" s="59">
        <f>SUM(J194:J197)</f>
        <v>3869</v>
      </c>
      <c r="K193" s="59">
        <f>J193</f>
        <v>3869</v>
      </c>
      <c r="L193" s="98"/>
    </row>
    <row r="194" spans="2:12" ht="14.25" x14ac:dyDescent="0.2">
      <c r="B194" s="109"/>
      <c r="C194" s="117" t="s">
        <v>286</v>
      </c>
      <c r="D194" s="45">
        <v>95</v>
      </c>
      <c r="E194" s="43">
        <v>3256</v>
      </c>
      <c r="F194" s="43">
        <v>3351</v>
      </c>
      <c r="G194" s="44">
        <v>188</v>
      </c>
      <c r="H194" s="44">
        <v>496</v>
      </c>
      <c r="I194" s="44">
        <v>0</v>
      </c>
      <c r="J194" s="44">
        <v>4035</v>
      </c>
      <c r="K194" s="44">
        <f>J194</f>
        <v>4035</v>
      </c>
      <c r="L194" s="98"/>
    </row>
    <row r="195" spans="2:12" ht="14.25" x14ac:dyDescent="0.2">
      <c r="B195" s="109"/>
      <c r="C195" s="121" t="s">
        <v>287</v>
      </c>
      <c r="D195" s="45">
        <v>-6</v>
      </c>
      <c r="E195" s="43">
        <v>70</v>
      </c>
      <c r="F195" s="43">
        <v>64</v>
      </c>
      <c r="G195" s="44">
        <v>-24</v>
      </c>
      <c r="H195" s="44">
        <v>-244</v>
      </c>
      <c r="I195" s="44">
        <v>-7</v>
      </c>
      <c r="J195" s="44">
        <v>-211</v>
      </c>
      <c r="K195" s="44">
        <f t="shared" ref="K195:K197" si="44">J195</f>
        <v>-211</v>
      </c>
      <c r="L195" s="98"/>
    </row>
    <row r="196" spans="2:12" ht="14.25" x14ac:dyDescent="0.2">
      <c r="B196" s="109"/>
      <c r="C196" s="117" t="s">
        <v>288</v>
      </c>
      <c r="D196" s="45">
        <v>41</v>
      </c>
      <c r="E196" s="43">
        <v>4</v>
      </c>
      <c r="F196" s="43">
        <v>45</v>
      </c>
      <c r="G196" s="44">
        <v>0</v>
      </c>
      <c r="H196" s="44">
        <v>0</v>
      </c>
      <c r="I196" s="44">
        <v>0</v>
      </c>
      <c r="J196" s="44">
        <v>45</v>
      </c>
      <c r="K196" s="44">
        <f t="shared" si="44"/>
        <v>45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30:J30">
    <cfRule type="cellIs" dxfId="450" priority="8" stopIfTrue="1" operator="notEqual">
      <formula>SUM(D32:D36)</formula>
    </cfRule>
  </conditionalFormatting>
  <conditionalFormatting sqref="D11:K11">
    <cfRule type="cellIs" dxfId="449" priority="5" stopIfTrue="1" operator="notEqual">
      <formula>D12+#REF!+D13+D14</formula>
    </cfRule>
  </conditionalFormatting>
  <conditionalFormatting sqref="D16:K16">
    <cfRule type="cellIs" dxfId="448" priority="3" stopIfTrue="1" operator="notEqual">
      <formula>D17+D20</formula>
    </cfRule>
  </conditionalFormatting>
  <conditionalFormatting sqref="D38:K38">
    <cfRule type="cellIs" dxfId="447" priority="1" stopIfTrue="1" operator="notEqual">
      <formula>SUM(D40:D44)</formula>
    </cfRule>
  </conditionalFormatting>
  <conditionalFormatting sqref="D48:K48">
    <cfRule type="cellIs" dxfId="446" priority="15" stopIfTrue="1" operator="notEqual">
      <formula>SUM(D49:D53)</formula>
    </cfRule>
  </conditionalFormatting>
  <conditionalFormatting sqref="D59:K59">
    <cfRule type="cellIs" dxfId="445" priority="21" stopIfTrue="1" operator="notEqual">
      <formula>D61+D68+D70</formula>
    </cfRule>
  </conditionalFormatting>
  <conditionalFormatting sqref="D91:K91">
    <cfRule type="cellIs" dxfId="444" priority="16" stopIfTrue="1" operator="notEqual">
      <formula>D92+D93+D94+D95+D96</formula>
    </cfRule>
  </conditionalFormatting>
  <conditionalFormatting sqref="D98:K98">
    <cfRule type="cellIs" dxfId="443" priority="14" stopIfTrue="1" operator="notEqual">
      <formula>SUM(D99:D104)</formula>
    </cfRule>
  </conditionalFormatting>
  <conditionalFormatting sqref="D106:K106">
    <cfRule type="cellIs" dxfId="442" priority="10" stopIfTrue="1" operator="notEqual">
      <formula>D107+D108+D109+D110+D111</formula>
    </cfRule>
  </conditionalFormatting>
  <conditionalFormatting sqref="D113:K113">
    <cfRule type="cellIs" dxfId="441" priority="17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440" priority="7" stopIfTrue="1" operator="notEqual">
      <formula>SUM(D116:D119)</formula>
    </cfRule>
  </conditionalFormatting>
  <conditionalFormatting sqref="D143:K143">
    <cfRule type="cellIs" dxfId="439" priority="6" stopIfTrue="1" operator="notEqual">
      <formula>SUM(D144:D148)</formula>
    </cfRule>
  </conditionalFormatting>
  <conditionalFormatting sqref="D152:K152">
    <cfRule type="cellIs" dxfId="438" priority="9" stopIfTrue="1" operator="notEqual">
      <formula>SUM(D153:D162)</formula>
    </cfRule>
  </conditionalFormatting>
  <conditionalFormatting sqref="D164:K164">
    <cfRule type="cellIs" dxfId="437" priority="19" stopIfTrue="1" operator="notEqual">
      <formula>SUM(D165:D172)</formula>
    </cfRule>
  </conditionalFormatting>
  <conditionalFormatting sqref="D180:K180">
    <cfRule type="cellIs" dxfId="436" priority="18" stopIfTrue="1" operator="notEqual">
      <formula>SUM(D181:D187)</formula>
    </cfRule>
  </conditionalFormatting>
  <conditionalFormatting sqref="D189:K191">
    <cfRule type="cellIs" dxfId="435" priority="22" stopIfTrue="1" operator="notEqual">
      <formula>#REF!+#REF!</formula>
    </cfRule>
  </conditionalFormatting>
  <conditionalFormatting sqref="D193:K193">
    <cfRule type="cellIs" dxfId="434" priority="11" stopIfTrue="1" operator="notEqual">
      <formula>D194+D195+D196+D197</formula>
    </cfRule>
  </conditionalFormatting>
  <conditionalFormatting sqref="J28:K28">
    <cfRule type="cellIs" dxfId="433" priority="4" stopIfTrue="1" operator="notEqual">
      <formula>J30+J38</formula>
    </cfRule>
  </conditionalFormatting>
  <conditionalFormatting sqref="K30">
    <cfRule type="cellIs" dxfId="432" priority="2" stopIfTrue="1" operator="notEqual">
      <formula>SUM(K32:K36)</formula>
    </cfRule>
  </conditionalFormatting>
  <hyperlinks>
    <hyperlink ref="K5" location="Índice!A1" display="índice" xr:uid="{00000000-0004-0000-05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06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67" customWidth="1"/>
    <col min="2" max="2" width="18.7109375" style="160" customWidth="1"/>
    <col min="3" max="3" width="90.7109375" style="160" customWidth="1"/>
    <col min="4" max="6" width="14.7109375" style="160" customWidth="1"/>
    <col min="7" max="7" width="16.28515625" style="160" customWidth="1"/>
    <col min="8" max="8" width="16.7109375" style="160" customWidth="1"/>
    <col min="9" max="9" width="16.28515625" style="160" customWidth="1"/>
    <col min="10" max="10" width="20.140625" style="160" bestFit="1" customWidth="1"/>
    <col min="11" max="11" width="19.85546875" style="160" customWidth="1"/>
    <col min="12" max="12" width="2.42578125" style="160" customWidth="1"/>
    <col min="13" max="16384" width="11.42578125" style="160"/>
  </cols>
  <sheetData>
    <row r="1" spans="1:11" x14ac:dyDescent="0.2">
      <c r="A1" s="160"/>
      <c r="B1" s="161"/>
      <c r="D1" s="162"/>
      <c r="E1" s="162"/>
      <c r="F1" s="162"/>
      <c r="G1" s="162"/>
      <c r="H1" s="162"/>
      <c r="I1" s="162"/>
      <c r="J1" s="162"/>
    </row>
    <row r="2" spans="1:11" ht="18" x14ac:dyDescent="0.25">
      <c r="A2" s="163"/>
      <c r="B2" s="164" t="s">
        <v>293</v>
      </c>
      <c r="C2" s="164"/>
      <c r="D2" s="165"/>
      <c r="E2" s="165"/>
      <c r="F2" s="165"/>
      <c r="G2" s="165"/>
      <c r="H2" s="165"/>
      <c r="I2" s="165"/>
      <c r="J2" s="165"/>
    </row>
    <row r="3" spans="1:11" ht="18.75" x14ac:dyDescent="0.3">
      <c r="A3" s="94"/>
      <c r="B3" s="166" t="s">
        <v>346</v>
      </c>
      <c r="C3" s="166"/>
      <c r="D3" s="165"/>
      <c r="E3" s="165"/>
      <c r="F3" s="165"/>
      <c r="G3" s="165"/>
      <c r="H3" s="165"/>
      <c r="I3" s="165"/>
      <c r="J3" s="165"/>
    </row>
    <row r="4" spans="1:11" ht="14.25" x14ac:dyDescent="0.2">
      <c r="B4" s="168" t="s">
        <v>292</v>
      </c>
      <c r="C4" s="168"/>
      <c r="D4" s="165"/>
      <c r="E4" s="165"/>
      <c r="F4" s="165"/>
      <c r="G4" s="165"/>
      <c r="H4" s="165"/>
      <c r="I4" s="165"/>
      <c r="J4" s="165"/>
    </row>
    <row r="5" spans="1:11" ht="15.75" thickBot="1" x14ac:dyDescent="0.3">
      <c r="A5" s="168"/>
      <c r="B5" s="169"/>
      <c r="C5" s="165"/>
      <c r="D5" s="165"/>
      <c r="E5" s="165"/>
      <c r="F5" s="165"/>
      <c r="G5" s="165"/>
      <c r="H5" s="165"/>
      <c r="I5" s="165"/>
      <c r="J5" s="165"/>
      <c r="K5" s="170" t="s">
        <v>323</v>
      </c>
    </row>
    <row r="6" spans="1:11" ht="13.5" customHeight="1" thickTop="1" thickBot="1" x14ac:dyDescent="0.25">
      <c r="B6" s="208" t="s">
        <v>0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301</v>
      </c>
      <c r="K6" s="206" t="s">
        <v>3</v>
      </c>
    </row>
    <row r="7" spans="1:11" ht="12.75" customHeight="1" thickTop="1" thickBot="1" x14ac:dyDescent="0.25">
      <c r="A7" s="168"/>
      <c r="B7" s="210"/>
      <c r="C7" s="211"/>
      <c r="D7" s="214"/>
      <c r="E7" s="214"/>
      <c r="F7" s="214"/>
      <c r="G7" s="207"/>
      <c r="H7" s="207"/>
      <c r="I7" s="207"/>
      <c r="J7" s="207"/>
      <c r="K7" s="207"/>
    </row>
    <row r="8" spans="1:11" ht="12.75" customHeight="1" thickTop="1" thickBot="1" x14ac:dyDescent="0.25">
      <c r="A8" s="168"/>
      <c r="B8" s="210"/>
      <c r="C8" s="211"/>
      <c r="D8" s="214"/>
      <c r="E8" s="214"/>
      <c r="F8" s="214"/>
      <c r="G8" s="207"/>
      <c r="H8" s="207"/>
      <c r="I8" s="207"/>
      <c r="J8" s="207"/>
      <c r="K8" s="207"/>
    </row>
    <row r="9" spans="1:11" ht="31.5" thickTop="1" thickBot="1" x14ac:dyDescent="0.25">
      <c r="A9" s="171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</row>
    <row r="10" spans="1:11" ht="15.75" thickTop="1" x14ac:dyDescent="0.25">
      <c r="A10" s="168"/>
      <c r="B10" s="107"/>
      <c r="C10" s="108"/>
      <c r="D10" s="110"/>
      <c r="E10" s="110"/>
      <c r="F10" s="110"/>
      <c r="G10" s="111"/>
      <c r="H10" s="111"/>
      <c r="I10" s="111"/>
      <c r="J10" s="109"/>
      <c r="K10" s="111"/>
    </row>
    <row r="11" spans="1:11" s="173" customFormat="1" ht="15" x14ac:dyDescent="0.25">
      <c r="A11" s="172"/>
      <c r="B11" s="159" t="s">
        <v>6</v>
      </c>
      <c r="C11" s="151" t="s">
        <v>7</v>
      </c>
      <c r="D11" s="200">
        <v>30277</v>
      </c>
      <c r="E11" s="200">
        <v>11518</v>
      </c>
      <c r="F11" s="200">
        <v>41795</v>
      </c>
      <c r="G11" s="201">
        <v>108771</v>
      </c>
      <c r="H11" s="201">
        <v>46129</v>
      </c>
      <c r="I11" s="201">
        <v>4146</v>
      </c>
      <c r="J11" s="202">
        <v>200841</v>
      </c>
      <c r="K11" s="201">
        <f>J11</f>
        <v>200841</v>
      </c>
    </row>
    <row r="12" spans="1:11" ht="15" x14ac:dyDescent="0.25">
      <c r="A12" s="174"/>
      <c r="B12" s="107"/>
      <c r="C12" s="152"/>
      <c r="D12" s="40"/>
      <c r="E12" s="40"/>
      <c r="F12" s="40"/>
      <c r="G12" s="41"/>
      <c r="H12" s="41"/>
      <c r="I12" s="41"/>
      <c r="J12" s="42"/>
      <c r="K12" s="41"/>
    </row>
    <row r="13" spans="1:11" s="173" customFormat="1" ht="15" x14ac:dyDescent="0.25">
      <c r="A13" s="175"/>
      <c r="B13" s="126" t="s">
        <v>8</v>
      </c>
      <c r="C13" s="129" t="s">
        <v>9</v>
      </c>
      <c r="D13" s="46">
        <f t="shared" ref="D13:I13" si="0">SUM(D14:D20)</f>
        <v>386</v>
      </c>
      <c r="E13" s="46">
        <f t="shared" si="0"/>
        <v>1253</v>
      </c>
      <c r="F13" s="46">
        <f t="shared" si="0"/>
        <v>1639</v>
      </c>
      <c r="G13" s="47">
        <f t="shared" si="0"/>
        <v>3675</v>
      </c>
      <c r="H13" s="47">
        <f t="shared" si="0"/>
        <v>4844</v>
      </c>
      <c r="I13" s="47">
        <f t="shared" si="0"/>
        <v>58</v>
      </c>
      <c r="J13" s="48">
        <f>SUM(J14:J20)</f>
        <v>10216</v>
      </c>
      <c r="K13" s="47">
        <f>J13</f>
        <v>10216</v>
      </c>
    </row>
    <row r="14" spans="1:11" ht="15" x14ac:dyDescent="0.25">
      <c r="A14" s="176"/>
      <c r="B14" s="107"/>
      <c r="C14" s="140" t="s">
        <v>10</v>
      </c>
      <c r="D14" s="43">
        <v>54</v>
      </c>
      <c r="E14" s="43">
        <v>332</v>
      </c>
      <c r="F14" s="43">
        <v>386</v>
      </c>
      <c r="G14" s="44">
        <v>133</v>
      </c>
      <c r="H14" s="44">
        <v>129</v>
      </c>
      <c r="I14" s="44">
        <v>0</v>
      </c>
      <c r="J14" s="45">
        <v>648</v>
      </c>
      <c r="K14" s="44">
        <f>J14</f>
        <v>648</v>
      </c>
    </row>
    <row r="15" spans="1:11" ht="15" x14ac:dyDescent="0.25">
      <c r="A15" s="176"/>
      <c r="B15" s="107"/>
      <c r="C15" s="140" t="s">
        <v>11</v>
      </c>
      <c r="D15" s="43">
        <v>138</v>
      </c>
      <c r="E15" s="43">
        <v>383</v>
      </c>
      <c r="F15" s="43">
        <v>521</v>
      </c>
      <c r="G15" s="44">
        <v>1378</v>
      </c>
      <c r="H15" s="44">
        <v>4126</v>
      </c>
      <c r="I15" s="44">
        <v>0</v>
      </c>
      <c r="J15" s="45">
        <v>6025</v>
      </c>
      <c r="K15" s="44">
        <f t="shared" ref="K15:K20" si="1">J15</f>
        <v>6025</v>
      </c>
    </row>
    <row r="16" spans="1:11" ht="15" x14ac:dyDescent="0.25">
      <c r="A16" s="177"/>
      <c r="B16" s="107"/>
      <c r="C16" s="140" t="s">
        <v>12</v>
      </c>
      <c r="D16" s="43">
        <v>0</v>
      </c>
      <c r="E16" s="43">
        <v>0</v>
      </c>
      <c r="F16" s="43">
        <v>0</v>
      </c>
      <c r="G16" s="44">
        <v>1178</v>
      </c>
      <c r="H16" s="44">
        <v>0</v>
      </c>
      <c r="I16" s="44">
        <v>48</v>
      </c>
      <c r="J16" s="45">
        <v>1226</v>
      </c>
      <c r="K16" s="44">
        <f t="shared" si="1"/>
        <v>1226</v>
      </c>
    </row>
    <row r="17" spans="1:12" ht="15" x14ac:dyDescent="0.25">
      <c r="A17" s="174"/>
      <c r="B17" s="107"/>
      <c r="C17" s="158" t="s">
        <v>13</v>
      </c>
      <c r="D17" s="43">
        <v>149</v>
      </c>
      <c r="E17" s="43">
        <v>346</v>
      </c>
      <c r="F17" s="43">
        <v>495</v>
      </c>
      <c r="G17" s="44">
        <v>403</v>
      </c>
      <c r="H17" s="44">
        <v>-275</v>
      </c>
      <c r="I17" s="44">
        <v>0</v>
      </c>
      <c r="J17" s="45">
        <v>623</v>
      </c>
      <c r="K17" s="44">
        <f t="shared" si="1"/>
        <v>623</v>
      </c>
    </row>
    <row r="18" spans="1:12" ht="15" x14ac:dyDescent="0.25">
      <c r="A18" s="176"/>
      <c r="B18" s="107"/>
      <c r="C18" s="158" t="s">
        <v>14</v>
      </c>
      <c r="D18" s="43">
        <v>4</v>
      </c>
      <c r="E18" s="43">
        <v>45</v>
      </c>
      <c r="F18" s="43">
        <v>49</v>
      </c>
      <c r="G18" s="44">
        <v>56</v>
      </c>
      <c r="H18" s="44">
        <v>137</v>
      </c>
      <c r="I18" s="44">
        <v>7</v>
      </c>
      <c r="J18" s="45">
        <v>249</v>
      </c>
      <c r="K18" s="44">
        <f t="shared" si="1"/>
        <v>249</v>
      </c>
    </row>
    <row r="19" spans="1:12" ht="15" x14ac:dyDescent="0.25">
      <c r="A19" s="178"/>
      <c r="B19" s="107"/>
      <c r="C19" s="140" t="s">
        <v>15</v>
      </c>
      <c r="D19" s="43">
        <v>4</v>
      </c>
      <c r="E19" s="43">
        <v>17</v>
      </c>
      <c r="F19" s="43">
        <v>21</v>
      </c>
      <c r="G19" s="44">
        <v>33</v>
      </c>
      <c r="H19" s="44">
        <v>660</v>
      </c>
      <c r="I19" s="44">
        <v>0</v>
      </c>
      <c r="J19" s="45">
        <v>714</v>
      </c>
      <c r="K19" s="44">
        <f t="shared" si="1"/>
        <v>714</v>
      </c>
    </row>
    <row r="20" spans="1:12" ht="15" x14ac:dyDescent="0.25">
      <c r="A20" s="174"/>
      <c r="B20" s="107"/>
      <c r="C20" s="140" t="s">
        <v>17</v>
      </c>
      <c r="D20" s="43">
        <v>37</v>
      </c>
      <c r="E20" s="43">
        <v>130</v>
      </c>
      <c r="F20" s="43">
        <v>167</v>
      </c>
      <c r="G20" s="44">
        <v>494</v>
      </c>
      <c r="H20" s="44">
        <v>67</v>
      </c>
      <c r="I20" s="44">
        <v>3</v>
      </c>
      <c r="J20" s="45">
        <v>731</v>
      </c>
      <c r="K20" s="44">
        <f t="shared" si="1"/>
        <v>731</v>
      </c>
    </row>
    <row r="21" spans="1:12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178"/>
      <c r="B22" s="126" t="s">
        <v>18</v>
      </c>
      <c r="C22" s="138" t="s">
        <v>19</v>
      </c>
      <c r="D22" s="46">
        <f t="shared" ref="D22:I22" si="2">SUM(D23:D26)</f>
        <v>152</v>
      </c>
      <c r="E22" s="46">
        <f t="shared" si="2"/>
        <v>2023</v>
      </c>
      <c r="F22" s="46">
        <f t="shared" si="2"/>
        <v>2175</v>
      </c>
      <c r="G22" s="47">
        <f t="shared" si="2"/>
        <v>5121</v>
      </c>
      <c r="H22" s="47">
        <f t="shared" si="2"/>
        <v>340</v>
      </c>
      <c r="I22" s="47">
        <f t="shared" si="2"/>
        <v>6</v>
      </c>
      <c r="J22" s="48">
        <f>SUM(J23:J26)</f>
        <v>7642</v>
      </c>
      <c r="K22" s="47">
        <f>J22</f>
        <v>7642</v>
      </c>
    </row>
    <row r="23" spans="1:12" ht="15" x14ac:dyDescent="0.25">
      <c r="A23" s="179"/>
      <c r="B23" s="107"/>
      <c r="C23" s="140" t="s">
        <v>20</v>
      </c>
      <c r="D23" s="43">
        <v>122</v>
      </c>
      <c r="E23" s="43">
        <v>1354</v>
      </c>
      <c r="F23" s="43">
        <v>1476</v>
      </c>
      <c r="G23" s="44">
        <v>4943</v>
      </c>
      <c r="H23" s="44">
        <v>33</v>
      </c>
      <c r="I23" s="44">
        <v>0</v>
      </c>
      <c r="J23" s="45">
        <v>6452</v>
      </c>
      <c r="K23" s="44">
        <f t="shared" ref="K23:K26" si="3">J23</f>
        <v>6452</v>
      </c>
    </row>
    <row r="24" spans="1:12" ht="15" x14ac:dyDescent="0.25">
      <c r="B24" s="107"/>
      <c r="C24" s="140" t="s">
        <v>21</v>
      </c>
      <c r="D24" s="43">
        <v>30</v>
      </c>
      <c r="E24" s="43">
        <v>10</v>
      </c>
      <c r="F24" s="43">
        <v>40</v>
      </c>
      <c r="G24" s="44">
        <v>97</v>
      </c>
      <c r="H24" s="44">
        <v>82</v>
      </c>
      <c r="I24" s="44">
        <v>6</v>
      </c>
      <c r="J24" s="45">
        <v>225</v>
      </c>
      <c r="K24" s="44">
        <f t="shared" si="3"/>
        <v>225</v>
      </c>
    </row>
    <row r="25" spans="1:12" ht="15" x14ac:dyDescent="0.25">
      <c r="B25" s="107"/>
      <c r="C25" s="140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215</v>
      </c>
      <c r="I25" s="44">
        <v>0</v>
      </c>
      <c r="J25" s="45">
        <v>215</v>
      </c>
      <c r="K25" s="44"/>
    </row>
    <row r="26" spans="1:12" ht="15" x14ac:dyDescent="0.25">
      <c r="A26" s="168"/>
      <c r="B26" s="107"/>
      <c r="C26" s="140" t="s">
        <v>22</v>
      </c>
      <c r="D26" s="43">
        <v>0</v>
      </c>
      <c r="E26" s="43">
        <v>659</v>
      </c>
      <c r="F26" s="43">
        <v>659</v>
      </c>
      <c r="G26" s="44">
        <v>81</v>
      </c>
      <c r="H26" s="44">
        <v>10</v>
      </c>
      <c r="I26" s="44">
        <v>0</v>
      </c>
      <c r="J26" s="45">
        <v>750</v>
      </c>
      <c r="K26" s="44">
        <f t="shared" si="3"/>
        <v>750</v>
      </c>
    </row>
    <row r="27" spans="1:12" ht="15" x14ac:dyDescent="0.25">
      <c r="A27" s="168"/>
      <c r="B27" s="107"/>
      <c r="C27" s="117"/>
      <c r="D27" s="154"/>
      <c r="E27" s="154"/>
      <c r="F27" s="154"/>
      <c r="G27" s="155"/>
      <c r="H27" s="155"/>
      <c r="I27" s="155"/>
      <c r="J27" s="153"/>
      <c r="K27" s="155"/>
    </row>
    <row r="28" spans="1:12" ht="15" x14ac:dyDescent="0.25">
      <c r="A28" s="168"/>
      <c r="B28" s="126" t="s">
        <v>23</v>
      </c>
      <c r="C28" s="129" t="s">
        <v>300</v>
      </c>
      <c r="D28" s="46">
        <f t="shared" ref="D28:I28" si="4">SUM(D30:D34)</f>
        <v>29739</v>
      </c>
      <c r="E28" s="46">
        <f t="shared" si="4"/>
        <v>8242</v>
      </c>
      <c r="F28" s="46">
        <f t="shared" si="4"/>
        <v>37981</v>
      </c>
      <c r="G28" s="47">
        <f t="shared" si="4"/>
        <v>99975</v>
      </c>
      <c r="H28" s="47">
        <f t="shared" si="4"/>
        <v>40945</v>
      </c>
      <c r="I28" s="47">
        <f t="shared" si="4"/>
        <v>4082</v>
      </c>
      <c r="J28" s="48">
        <f>SUM(J30:J34)</f>
        <v>182983</v>
      </c>
      <c r="K28" s="47">
        <f>J28</f>
        <v>182983</v>
      </c>
      <c r="L28" s="169"/>
    </row>
    <row r="29" spans="1:12" ht="15" x14ac:dyDescent="0.25">
      <c r="A29" s="171"/>
      <c r="B29" s="107"/>
      <c r="C29" s="108" t="s">
        <v>24</v>
      </c>
      <c r="D29" s="40"/>
      <c r="E29" s="40"/>
      <c r="F29" s="40"/>
      <c r="G29" s="41"/>
      <c r="H29" s="41"/>
      <c r="I29" s="41"/>
      <c r="J29" s="42"/>
      <c r="K29" s="41"/>
    </row>
    <row r="30" spans="1:12" ht="15" x14ac:dyDescent="0.25">
      <c r="A30" s="168"/>
      <c r="B30" s="107"/>
      <c r="C30" s="117" t="s">
        <v>25</v>
      </c>
      <c r="D30" s="43">
        <v>5129</v>
      </c>
      <c r="E30" s="43">
        <v>3862</v>
      </c>
      <c r="F30" s="43">
        <v>8991</v>
      </c>
      <c r="G30" s="44">
        <v>28406</v>
      </c>
      <c r="H30" s="44">
        <v>19723</v>
      </c>
      <c r="I30" s="44">
        <v>1231</v>
      </c>
      <c r="J30" s="45">
        <v>58351</v>
      </c>
      <c r="K30" s="44">
        <f>J30</f>
        <v>58351</v>
      </c>
    </row>
    <row r="31" spans="1:12" ht="15" x14ac:dyDescent="0.25">
      <c r="A31" s="168"/>
      <c r="B31" s="107"/>
      <c r="C31" s="117" t="s">
        <v>26</v>
      </c>
      <c r="D31" s="43">
        <v>17991</v>
      </c>
      <c r="E31" s="43">
        <v>4413</v>
      </c>
      <c r="F31" s="43">
        <v>22404</v>
      </c>
      <c r="G31" s="44">
        <v>68441</v>
      </c>
      <c r="H31" s="44">
        <v>20257</v>
      </c>
      <c r="I31" s="44">
        <v>2528</v>
      </c>
      <c r="J31" s="45">
        <v>113630</v>
      </c>
      <c r="K31" s="44">
        <f t="shared" ref="K31:K34" si="5">J31</f>
        <v>113630</v>
      </c>
    </row>
    <row r="32" spans="1:12" ht="15" x14ac:dyDescent="0.25">
      <c r="A32" s="179"/>
      <c r="B32" s="107"/>
      <c r="C32" s="117" t="s">
        <v>27</v>
      </c>
      <c r="D32" s="43">
        <v>7122</v>
      </c>
      <c r="E32" s="43">
        <v>3178</v>
      </c>
      <c r="F32" s="43">
        <v>10300</v>
      </c>
      <c r="G32" s="44">
        <v>11695</v>
      </c>
      <c r="H32" s="44">
        <v>6117</v>
      </c>
      <c r="I32" s="44">
        <v>368</v>
      </c>
      <c r="J32" s="45">
        <v>28480</v>
      </c>
      <c r="K32" s="44">
        <f t="shared" si="5"/>
        <v>28480</v>
      </c>
    </row>
    <row r="33" spans="1:11" ht="15" x14ac:dyDescent="0.25">
      <c r="A33" s="178"/>
      <c r="B33" s="153"/>
      <c r="C33" s="156" t="s">
        <v>28</v>
      </c>
      <c r="D33" s="43">
        <v>35</v>
      </c>
      <c r="E33" s="43">
        <v>65</v>
      </c>
      <c r="F33" s="43">
        <v>100</v>
      </c>
      <c r="G33" s="44">
        <v>229</v>
      </c>
      <c r="H33" s="44">
        <v>32</v>
      </c>
      <c r="I33" s="44">
        <v>19</v>
      </c>
      <c r="J33" s="45">
        <v>380</v>
      </c>
      <c r="K33" s="44">
        <f t="shared" si="5"/>
        <v>380</v>
      </c>
    </row>
    <row r="34" spans="1:11" ht="15" x14ac:dyDescent="0.25">
      <c r="A34" s="176"/>
      <c r="B34" s="107"/>
      <c r="C34" s="121" t="s">
        <v>29</v>
      </c>
      <c r="D34" s="43">
        <v>-538</v>
      </c>
      <c r="E34" s="43">
        <v>-3276</v>
      </c>
      <c r="F34" s="43">
        <v>-3814</v>
      </c>
      <c r="G34" s="44">
        <v>-8796</v>
      </c>
      <c r="H34" s="44">
        <v>-5184</v>
      </c>
      <c r="I34" s="44">
        <v>-64</v>
      </c>
      <c r="J34" s="45">
        <v>-17858</v>
      </c>
      <c r="K34" s="44">
        <f t="shared" si="5"/>
        <v>-17858</v>
      </c>
    </row>
    <row r="35" spans="1:11" ht="15" x14ac:dyDescent="0.25">
      <c r="A35" s="174"/>
      <c r="B35" s="107"/>
      <c r="C35" s="121"/>
      <c r="D35" s="40"/>
      <c r="E35" s="40"/>
      <c r="F35" s="40"/>
      <c r="G35" s="41"/>
      <c r="H35" s="41"/>
      <c r="I35" s="41"/>
      <c r="J35" s="42"/>
      <c r="K35" s="41"/>
    </row>
    <row r="36" spans="1:11" ht="15" x14ac:dyDescent="0.25">
      <c r="A36" s="176"/>
      <c r="B36" s="126" t="s">
        <v>30</v>
      </c>
      <c r="C36" s="138" t="s">
        <v>31</v>
      </c>
      <c r="D36" s="46">
        <f t="shared" ref="D36:I36" si="6">SUM(D37:D42)</f>
        <v>1622</v>
      </c>
      <c r="E36" s="46">
        <f t="shared" si="6"/>
        <v>259</v>
      </c>
      <c r="F36" s="46">
        <f t="shared" si="6"/>
        <v>1881</v>
      </c>
      <c r="G36" s="47">
        <f t="shared" si="6"/>
        <v>2685</v>
      </c>
      <c r="H36" s="47">
        <f t="shared" si="6"/>
        <v>2205</v>
      </c>
      <c r="I36" s="47">
        <f t="shared" si="6"/>
        <v>4</v>
      </c>
      <c r="J36" s="48">
        <f>SUM(J37:J42)</f>
        <v>6775</v>
      </c>
      <c r="K36" s="47">
        <f t="shared" ref="K36:K42" si="7">J36</f>
        <v>6775</v>
      </c>
    </row>
    <row r="37" spans="1:11" ht="15" x14ac:dyDescent="0.25">
      <c r="A37" s="176"/>
      <c r="B37" s="107"/>
      <c r="C37" s="140" t="s">
        <v>32</v>
      </c>
      <c r="D37" s="43">
        <v>0</v>
      </c>
      <c r="E37" s="43">
        <v>0</v>
      </c>
      <c r="F37" s="43">
        <v>0</v>
      </c>
      <c r="G37" s="44">
        <v>3</v>
      </c>
      <c r="H37" s="44">
        <v>133</v>
      </c>
      <c r="I37" s="44">
        <v>0</v>
      </c>
      <c r="J37" s="45">
        <v>136</v>
      </c>
      <c r="K37" s="44">
        <f t="shared" si="7"/>
        <v>136</v>
      </c>
    </row>
    <row r="38" spans="1:11" ht="15" x14ac:dyDescent="0.25">
      <c r="A38" s="176"/>
      <c r="B38" s="107"/>
      <c r="C38" s="140" t="s">
        <v>33</v>
      </c>
      <c r="D38" s="43">
        <v>2</v>
      </c>
      <c r="E38" s="43">
        <v>74</v>
      </c>
      <c r="F38" s="43">
        <v>76</v>
      </c>
      <c r="G38" s="44">
        <v>118</v>
      </c>
      <c r="H38" s="44">
        <v>556</v>
      </c>
      <c r="I38" s="44">
        <v>0</v>
      </c>
      <c r="J38" s="45">
        <v>750</v>
      </c>
      <c r="K38" s="44">
        <f t="shared" si="7"/>
        <v>750</v>
      </c>
    </row>
    <row r="39" spans="1:11" ht="15" x14ac:dyDescent="0.25">
      <c r="A39" s="176"/>
      <c r="B39" s="107"/>
      <c r="C39" s="140" t="s">
        <v>34</v>
      </c>
      <c r="D39" s="43">
        <v>0</v>
      </c>
      <c r="E39" s="43">
        <v>101</v>
      </c>
      <c r="F39" s="43">
        <v>101</v>
      </c>
      <c r="G39" s="44">
        <v>1373</v>
      </c>
      <c r="H39" s="44">
        <v>287</v>
      </c>
      <c r="I39" s="44">
        <v>0</v>
      </c>
      <c r="J39" s="45">
        <v>1761</v>
      </c>
      <c r="K39" s="44">
        <f t="shared" si="7"/>
        <v>1761</v>
      </c>
    </row>
    <row r="40" spans="1:11" ht="15" x14ac:dyDescent="0.25">
      <c r="A40" s="174"/>
      <c r="B40" s="107"/>
      <c r="C40" s="140" t="s">
        <v>35</v>
      </c>
      <c r="D40" s="43">
        <v>0</v>
      </c>
      <c r="E40" s="43">
        <v>4</v>
      </c>
      <c r="F40" s="43">
        <v>4</v>
      </c>
      <c r="G40" s="44">
        <v>459</v>
      </c>
      <c r="H40" s="44">
        <v>403</v>
      </c>
      <c r="I40" s="44">
        <v>4</v>
      </c>
      <c r="J40" s="45">
        <v>870</v>
      </c>
      <c r="K40" s="44">
        <f t="shared" si="7"/>
        <v>870</v>
      </c>
    </row>
    <row r="41" spans="1:11" ht="15" x14ac:dyDescent="0.25">
      <c r="A41" s="174"/>
      <c r="B41" s="107"/>
      <c r="C41" s="158" t="s">
        <v>16</v>
      </c>
      <c r="D41" s="43">
        <v>362</v>
      </c>
      <c r="E41" s="43">
        <v>0</v>
      </c>
      <c r="F41" s="43">
        <v>362</v>
      </c>
      <c r="G41" s="44">
        <v>0</v>
      </c>
      <c r="H41" s="44">
        <v>0</v>
      </c>
      <c r="I41" s="44">
        <v>0</v>
      </c>
      <c r="J41" s="45">
        <v>362</v>
      </c>
      <c r="K41" s="44">
        <f t="shared" si="7"/>
        <v>362</v>
      </c>
    </row>
    <row r="42" spans="1:11" ht="15" x14ac:dyDescent="0.25">
      <c r="A42" s="174"/>
      <c r="B42" s="107"/>
      <c r="C42" s="140" t="s">
        <v>36</v>
      </c>
      <c r="D42" s="43">
        <v>1258</v>
      </c>
      <c r="E42" s="43">
        <v>80</v>
      </c>
      <c r="F42" s="43">
        <v>1338</v>
      </c>
      <c r="G42" s="44">
        <v>732</v>
      </c>
      <c r="H42" s="44">
        <v>826</v>
      </c>
      <c r="I42" s="44">
        <v>0</v>
      </c>
      <c r="J42" s="45">
        <v>2896</v>
      </c>
      <c r="K42" s="44">
        <f t="shared" si="7"/>
        <v>2896</v>
      </c>
    </row>
    <row r="43" spans="1:11" ht="15" x14ac:dyDescent="0.25">
      <c r="A43" s="176"/>
      <c r="B43" s="107"/>
      <c r="C43" s="121"/>
      <c r="D43" s="40"/>
      <c r="E43" s="40"/>
      <c r="F43" s="40"/>
      <c r="G43" s="41"/>
      <c r="H43" s="41"/>
      <c r="I43" s="41"/>
      <c r="J43" s="42"/>
      <c r="K43" s="41"/>
    </row>
    <row r="44" spans="1:11" ht="15" x14ac:dyDescent="0.25">
      <c r="A44" s="178"/>
      <c r="B44" s="126" t="s">
        <v>37</v>
      </c>
      <c r="C44" s="138" t="s">
        <v>38</v>
      </c>
      <c r="D44" s="46">
        <v>28117</v>
      </c>
      <c r="E44" s="46">
        <v>7983</v>
      </c>
      <c r="F44" s="46">
        <v>36100</v>
      </c>
      <c r="G44" s="47">
        <v>97290</v>
      </c>
      <c r="H44" s="47">
        <v>38740</v>
      </c>
      <c r="I44" s="47">
        <v>4078</v>
      </c>
      <c r="J44" s="48">
        <v>176208</v>
      </c>
      <c r="K44" s="47">
        <f>J44</f>
        <v>176208</v>
      </c>
    </row>
    <row r="45" spans="1:11" ht="15" x14ac:dyDescent="0.25">
      <c r="A45" s="179"/>
      <c r="B45" s="107"/>
      <c r="C45" s="117"/>
      <c r="D45" s="40"/>
      <c r="E45" s="40"/>
      <c r="F45" s="40"/>
      <c r="G45" s="41"/>
      <c r="H45" s="41"/>
      <c r="I45" s="41"/>
      <c r="J45" s="42"/>
      <c r="K45" s="41"/>
    </row>
    <row r="46" spans="1:11" ht="15" x14ac:dyDescent="0.25">
      <c r="A46" s="179"/>
      <c r="B46" s="159" t="s">
        <v>39</v>
      </c>
      <c r="C46" s="151" t="s">
        <v>40</v>
      </c>
      <c r="D46" s="200">
        <v>68854</v>
      </c>
      <c r="E46" s="200">
        <v>3371</v>
      </c>
      <c r="F46" s="200">
        <v>72225</v>
      </c>
      <c r="G46" s="201">
        <v>11684</v>
      </c>
      <c r="H46" s="201">
        <v>21415</v>
      </c>
      <c r="I46" s="201">
        <v>0</v>
      </c>
      <c r="J46" s="202">
        <v>105324</v>
      </c>
      <c r="K46" s="201">
        <f>J46</f>
        <v>105324</v>
      </c>
    </row>
    <row r="47" spans="1:11" ht="15" x14ac:dyDescent="0.25">
      <c r="A47" s="168"/>
      <c r="B47" s="107"/>
      <c r="C47" s="139"/>
      <c r="D47" s="40"/>
      <c r="E47" s="40"/>
      <c r="F47" s="40"/>
      <c r="G47" s="41"/>
      <c r="H47" s="41"/>
      <c r="I47" s="41"/>
      <c r="J47" s="42"/>
      <c r="K47" s="41"/>
    </row>
    <row r="48" spans="1:11" ht="15" x14ac:dyDescent="0.25">
      <c r="B48" s="126" t="s">
        <v>41</v>
      </c>
      <c r="C48" s="129" t="s">
        <v>42</v>
      </c>
      <c r="D48" s="46">
        <f t="shared" ref="D48:I48" si="8">SUM(D49:D50)</f>
        <v>48840</v>
      </c>
      <c r="E48" s="46">
        <f t="shared" si="8"/>
        <v>0</v>
      </c>
      <c r="F48" s="46">
        <f t="shared" si="8"/>
        <v>48840</v>
      </c>
      <c r="G48" s="47">
        <f t="shared" si="8"/>
        <v>1965</v>
      </c>
      <c r="H48" s="47">
        <f t="shared" si="8"/>
        <v>4216</v>
      </c>
      <c r="I48" s="47">
        <f t="shared" si="8"/>
        <v>0</v>
      </c>
      <c r="J48" s="48">
        <f>SUM(J49:J50)</f>
        <v>55021</v>
      </c>
      <c r="K48" s="47">
        <f>J48</f>
        <v>55021</v>
      </c>
    </row>
    <row r="49" spans="1:11" ht="15" x14ac:dyDescent="0.25">
      <c r="A49" s="168"/>
      <c r="B49" s="107"/>
      <c r="C49" s="121" t="s">
        <v>43</v>
      </c>
      <c r="D49" s="43">
        <v>48840</v>
      </c>
      <c r="E49" s="43">
        <v>0</v>
      </c>
      <c r="F49" s="43">
        <v>48840</v>
      </c>
      <c r="G49" s="44">
        <v>1033</v>
      </c>
      <c r="H49" s="44">
        <v>4216</v>
      </c>
      <c r="I49" s="44">
        <v>0</v>
      </c>
      <c r="J49" s="45">
        <v>54089</v>
      </c>
      <c r="K49" s="44">
        <f>J49</f>
        <v>54089</v>
      </c>
    </row>
    <row r="50" spans="1:11" ht="15" x14ac:dyDescent="0.25">
      <c r="B50" s="107"/>
      <c r="C50" s="117" t="s">
        <v>44</v>
      </c>
      <c r="D50" s="43">
        <v>0</v>
      </c>
      <c r="E50" s="43">
        <v>0</v>
      </c>
      <c r="F50" s="43">
        <v>0</v>
      </c>
      <c r="G50" s="44">
        <v>932</v>
      </c>
      <c r="H50" s="44">
        <v>0</v>
      </c>
      <c r="I50" s="44">
        <v>0</v>
      </c>
      <c r="J50" s="45">
        <v>932</v>
      </c>
      <c r="K50" s="44">
        <f>J50</f>
        <v>932</v>
      </c>
    </row>
    <row r="51" spans="1:11" ht="15" x14ac:dyDescent="0.25">
      <c r="A51" s="168"/>
      <c r="B51" s="107"/>
      <c r="C51" s="121"/>
      <c r="D51" s="40"/>
      <c r="E51" s="40"/>
      <c r="F51" s="40"/>
      <c r="G51" s="41"/>
      <c r="H51" s="41"/>
      <c r="I51" s="41"/>
      <c r="J51" s="42"/>
      <c r="K51" s="41"/>
    </row>
    <row r="52" spans="1:11" ht="15" x14ac:dyDescent="0.25">
      <c r="A52" s="168"/>
      <c r="B52" s="126" t="s">
        <v>45</v>
      </c>
      <c r="C52" s="127" t="s">
        <v>46</v>
      </c>
      <c r="D52" s="46">
        <f t="shared" ref="D52:I52" si="9">SUM(D53:D55)</f>
        <v>41</v>
      </c>
      <c r="E52" s="46">
        <f t="shared" si="9"/>
        <v>0</v>
      </c>
      <c r="F52" s="46">
        <f t="shared" si="9"/>
        <v>41</v>
      </c>
      <c r="G52" s="47">
        <f t="shared" si="9"/>
        <v>47</v>
      </c>
      <c r="H52" s="47">
        <f t="shared" si="9"/>
        <v>30</v>
      </c>
      <c r="I52" s="47">
        <f t="shared" si="9"/>
        <v>0</v>
      </c>
      <c r="J52" s="48">
        <f>SUM(J53:J55)</f>
        <v>118</v>
      </c>
      <c r="K52" s="47">
        <f>J52</f>
        <v>118</v>
      </c>
    </row>
    <row r="53" spans="1:11" ht="15" x14ac:dyDescent="0.25">
      <c r="A53" s="171"/>
      <c r="B53" s="107"/>
      <c r="C53" s="180" t="s">
        <v>47</v>
      </c>
      <c r="D53" s="43">
        <v>0</v>
      </c>
      <c r="E53" s="43">
        <v>0</v>
      </c>
      <c r="F53" s="43">
        <v>0</v>
      </c>
      <c r="G53" s="44">
        <v>46</v>
      </c>
      <c r="H53" s="44">
        <v>0</v>
      </c>
      <c r="I53" s="44">
        <v>0</v>
      </c>
      <c r="J53" s="45">
        <v>46</v>
      </c>
      <c r="K53" s="44">
        <f>J53</f>
        <v>46</v>
      </c>
    </row>
    <row r="54" spans="1:11" ht="15" x14ac:dyDescent="0.25">
      <c r="A54" s="168"/>
      <c r="B54" s="107"/>
      <c r="C54" s="181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28</v>
      </c>
      <c r="I54" s="44">
        <v>0</v>
      </c>
      <c r="J54" s="45">
        <v>28</v>
      </c>
      <c r="K54" s="44">
        <f t="shared" ref="K54:K55" si="10">J54</f>
        <v>28</v>
      </c>
    </row>
    <row r="55" spans="1:11" ht="15" x14ac:dyDescent="0.25">
      <c r="A55" s="168"/>
      <c r="B55" s="107"/>
      <c r="C55" s="121" t="s">
        <v>49</v>
      </c>
      <c r="D55" s="43">
        <v>41</v>
      </c>
      <c r="E55" s="43">
        <v>0</v>
      </c>
      <c r="F55" s="43">
        <v>41</v>
      </c>
      <c r="G55" s="44">
        <v>1</v>
      </c>
      <c r="H55" s="44">
        <v>2</v>
      </c>
      <c r="I55" s="44">
        <v>0</v>
      </c>
      <c r="J55" s="45">
        <v>44</v>
      </c>
      <c r="K55" s="44">
        <f t="shared" si="10"/>
        <v>44</v>
      </c>
    </row>
    <row r="56" spans="1:11" ht="15" x14ac:dyDescent="0.25">
      <c r="A56" s="179"/>
      <c r="B56" s="107"/>
      <c r="C56" s="121"/>
      <c r="D56" s="40"/>
      <c r="E56" s="40"/>
      <c r="F56" s="40"/>
      <c r="G56" s="41"/>
      <c r="H56" s="41"/>
      <c r="I56" s="41"/>
      <c r="J56" s="42"/>
      <c r="K56" s="41"/>
    </row>
    <row r="57" spans="1:11" ht="15" x14ac:dyDescent="0.25">
      <c r="A57" s="178"/>
      <c r="B57" s="126" t="s">
        <v>50</v>
      </c>
      <c r="C57" s="129" t="s">
        <v>51</v>
      </c>
      <c r="D57" s="46">
        <f t="shared" ref="D57:I57" si="11">SUM(D58:D77)</f>
        <v>19689</v>
      </c>
      <c r="E57" s="46">
        <f t="shared" si="11"/>
        <v>691</v>
      </c>
      <c r="F57" s="46">
        <f t="shared" si="11"/>
        <v>20380</v>
      </c>
      <c r="G57" s="47">
        <f t="shared" si="11"/>
        <v>9054</v>
      </c>
      <c r="H57" s="47">
        <f t="shared" si="11"/>
        <v>2280</v>
      </c>
      <c r="I57" s="47">
        <f t="shared" si="11"/>
        <v>0</v>
      </c>
      <c r="J57" s="48">
        <f>SUM(J58:J77)</f>
        <v>31714</v>
      </c>
      <c r="K57" s="47">
        <f>J57</f>
        <v>31714</v>
      </c>
    </row>
    <row r="58" spans="1:11" ht="15" x14ac:dyDescent="0.25">
      <c r="A58" s="176"/>
      <c r="B58" s="107"/>
      <c r="C58" s="108" t="s">
        <v>52</v>
      </c>
      <c r="D58" s="43">
        <v>4</v>
      </c>
      <c r="E58" s="43">
        <v>0</v>
      </c>
      <c r="F58" s="43">
        <v>4</v>
      </c>
      <c r="G58" s="44">
        <v>5232</v>
      </c>
      <c r="H58" s="44">
        <v>121</v>
      </c>
      <c r="I58" s="44">
        <v>0</v>
      </c>
      <c r="J58" s="45">
        <v>5357</v>
      </c>
      <c r="K58" s="44">
        <f>J58</f>
        <v>5357</v>
      </c>
    </row>
    <row r="59" spans="1:11" ht="15" x14ac:dyDescent="0.25">
      <c r="A59" s="174"/>
      <c r="B59" s="107"/>
      <c r="C59" s="117" t="s">
        <v>53</v>
      </c>
      <c r="D59" s="40">
        <v>0</v>
      </c>
      <c r="E59" s="40">
        <v>0</v>
      </c>
      <c r="F59" s="40">
        <v>0</v>
      </c>
      <c r="G59" s="41">
        <v>0</v>
      </c>
      <c r="H59" s="41">
        <v>0</v>
      </c>
      <c r="I59" s="41">
        <v>0</v>
      </c>
      <c r="J59" s="42">
        <v>0</v>
      </c>
      <c r="K59" s="41"/>
    </row>
    <row r="60" spans="1:11" ht="15" x14ac:dyDescent="0.25">
      <c r="A60" s="176"/>
      <c r="B60" s="107"/>
      <c r="C60" s="121" t="s">
        <v>54</v>
      </c>
      <c r="D60" s="43">
        <v>748</v>
      </c>
      <c r="E60" s="43">
        <v>0</v>
      </c>
      <c r="F60" s="43">
        <v>748</v>
      </c>
      <c r="G60" s="44">
        <v>16</v>
      </c>
      <c r="H60" s="44">
        <v>43</v>
      </c>
      <c r="I60" s="44">
        <v>0</v>
      </c>
      <c r="J60" s="45">
        <v>807</v>
      </c>
      <c r="K60" s="44">
        <f>J60</f>
        <v>807</v>
      </c>
    </row>
    <row r="61" spans="1:11" ht="15" x14ac:dyDescent="0.25">
      <c r="A61" s="176"/>
      <c r="B61" s="107"/>
      <c r="C61" s="121" t="s">
        <v>55</v>
      </c>
      <c r="D61" s="43">
        <v>282</v>
      </c>
      <c r="E61" s="43">
        <v>0</v>
      </c>
      <c r="F61" s="43">
        <v>282</v>
      </c>
      <c r="G61" s="44">
        <v>4</v>
      </c>
      <c r="H61" s="44">
        <v>17</v>
      </c>
      <c r="I61" s="44">
        <v>0</v>
      </c>
      <c r="J61" s="45">
        <v>303</v>
      </c>
      <c r="K61" s="44">
        <f t="shared" ref="K61:K77" si="12">J61</f>
        <v>303</v>
      </c>
    </row>
    <row r="62" spans="1:11" ht="15" x14ac:dyDescent="0.25">
      <c r="A62" s="176"/>
      <c r="B62" s="107"/>
      <c r="C62" s="121" t="s">
        <v>56</v>
      </c>
      <c r="D62" s="43">
        <v>17</v>
      </c>
      <c r="E62" s="43">
        <v>0</v>
      </c>
      <c r="F62" s="43">
        <v>17</v>
      </c>
      <c r="G62" s="44">
        <v>0</v>
      </c>
      <c r="H62" s="44">
        <v>0</v>
      </c>
      <c r="I62" s="44">
        <v>0</v>
      </c>
      <c r="J62" s="45">
        <v>17</v>
      </c>
      <c r="K62" s="44">
        <f t="shared" si="12"/>
        <v>17</v>
      </c>
    </row>
    <row r="63" spans="1:11" ht="15" x14ac:dyDescent="0.25">
      <c r="A63" s="176"/>
      <c r="B63" s="107"/>
      <c r="C63" s="121" t="s">
        <v>57</v>
      </c>
      <c r="D63" s="43">
        <v>6910</v>
      </c>
      <c r="E63" s="43">
        <v>0</v>
      </c>
      <c r="F63" s="43">
        <v>6910</v>
      </c>
      <c r="G63" s="44">
        <v>266</v>
      </c>
      <c r="H63" s="44">
        <v>554</v>
      </c>
      <c r="I63" s="44">
        <v>0</v>
      </c>
      <c r="J63" s="45">
        <v>7730</v>
      </c>
      <c r="K63" s="44">
        <f t="shared" si="12"/>
        <v>7730</v>
      </c>
    </row>
    <row r="64" spans="1:11" ht="15" x14ac:dyDescent="0.25">
      <c r="A64" s="176"/>
      <c r="B64" s="107"/>
      <c r="C64" s="121" t="s">
        <v>58</v>
      </c>
      <c r="D64" s="43">
        <v>8623</v>
      </c>
      <c r="E64" s="43">
        <v>0</v>
      </c>
      <c r="F64" s="43">
        <v>8623</v>
      </c>
      <c r="G64" s="44">
        <v>160</v>
      </c>
      <c r="H64" s="44">
        <v>669</v>
      </c>
      <c r="I64" s="44">
        <v>0</v>
      </c>
      <c r="J64" s="45">
        <v>9452</v>
      </c>
      <c r="K64" s="44">
        <f t="shared" si="12"/>
        <v>9452</v>
      </c>
    </row>
    <row r="65" spans="1:11" ht="15" x14ac:dyDescent="0.25">
      <c r="A65" s="174"/>
      <c r="B65" s="107"/>
      <c r="C65" s="121" t="s">
        <v>59</v>
      </c>
      <c r="D65" s="43">
        <v>0</v>
      </c>
      <c r="E65" s="43">
        <v>0</v>
      </c>
      <c r="F65" s="43">
        <v>0</v>
      </c>
      <c r="G65" s="44">
        <v>407</v>
      </c>
      <c r="H65" s="44">
        <v>17</v>
      </c>
      <c r="I65" s="44">
        <v>0</v>
      </c>
      <c r="J65" s="45">
        <v>424</v>
      </c>
      <c r="K65" s="44">
        <f t="shared" si="12"/>
        <v>424</v>
      </c>
    </row>
    <row r="66" spans="1:11" ht="15" x14ac:dyDescent="0.25">
      <c r="A66" s="176"/>
      <c r="B66" s="107"/>
      <c r="C66" s="121" t="s">
        <v>60</v>
      </c>
      <c r="D66" s="43">
        <v>1506</v>
      </c>
      <c r="E66" s="43">
        <v>0</v>
      </c>
      <c r="F66" s="43">
        <v>1506</v>
      </c>
      <c r="G66" s="44">
        <v>27</v>
      </c>
      <c r="H66" s="44">
        <v>92</v>
      </c>
      <c r="I66" s="44">
        <v>0</v>
      </c>
      <c r="J66" s="45">
        <v>1625</v>
      </c>
      <c r="K66" s="44">
        <f t="shared" si="12"/>
        <v>1625</v>
      </c>
    </row>
    <row r="67" spans="1:11" ht="15" x14ac:dyDescent="0.25">
      <c r="A67" s="176"/>
      <c r="B67" s="107"/>
      <c r="C67" s="121" t="s">
        <v>61</v>
      </c>
      <c r="D67" s="43">
        <v>0</v>
      </c>
      <c r="E67" s="43">
        <v>0</v>
      </c>
      <c r="F67" s="43">
        <v>0</v>
      </c>
      <c r="G67" s="44">
        <v>240</v>
      </c>
      <c r="H67" s="44">
        <v>0</v>
      </c>
      <c r="I67" s="44">
        <v>0</v>
      </c>
      <c r="J67" s="45">
        <v>240</v>
      </c>
      <c r="K67" s="44">
        <f t="shared" si="12"/>
        <v>240</v>
      </c>
    </row>
    <row r="68" spans="1:11" ht="15" x14ac:dyDescent="0.25">
      <c r="A68" s="174"/>
      <c r="B68" s="107"/>
      <c r="C68" s="117" t="s">
        <v>62</v>
      </c>
      <c r="D68" s="43">
        <v>0</v>
      </c>
      <c r="E68" s="43">
        <v>0</v>
      </c>
      <c r="F68" s="43">
        <v>0</v>
      </c>
      <c r="G68" s="44">
        <v>1440</v>
      </c>
      <c r="H68" s="44">
        <v>49</v>
      </c>
      <c r="I68" s="44">
        <v>0</v>
      </c>
      <c r="J68" s="45">
        <v>1489</v>
      </c>
      <c r="K68" s="44">
        <f t="shared" si="12"/>
        <v>1489</v>
      </c>
    </row>
    <row r="69" spans="1:11" ht="15" x14ac:dyDescent="0.25">
      <c r="A69" s="176"/>
      <c r="B69" s="107"/>
      <c r="C69" s="117" t="s">
        <v>63</v>
      </c>
      <c r="D69" s="43">
        <v>1379</v>
      </c>
      <c r="E69" s="43">
        <v>0</v>
      </c>
      <c r="F69" s="43">
        <v>1379</v>
      </c>
      <c r="G69" s="44">
        <v>20</v>
      </c>
      <c r="H69" s="44">
        <v>74</v>
      </c>
      <c r="I69" s="44">
        <v>0</v>
      </c>
      <c r="J69" s="45">
        <v>1473</v>
      </c>
      <c r="K69" s="44">
        <f t="shared" si="12"/>
        <v>1473</v>
      </c>
    </row>
    <row r="70" spans="1:11" ht="15" x14ac:dyDescent="0.25">
      <c r="A70" s="176"/>
      <c r="B70" s="107"/>
      <c r="C70" s="117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500</v>
      </c>
      <c r="I70" s="44">
        <v>0</v>
      </c>
      <c r="J70" s="45">
        <v>500</v>
      </c>
      <c r="K70" s="44">
        <f t="shared" si="12"/>
        <v>500</v>
      </c>
    </row>
    <row r="71" spans="1:11" ht="15" x14ac:dyDescent="0.25">
      <c r="A71" s="176"/>
      <c r="B71" s="107"/>
      <c r="C71" s="180" t="s">
        <v>65</v>
      </c>
      <c r="D71" s="43">
        <v>0</v>
      </c>
      <c r="E71" s="43">
        <v>0</v>
      </c>
      <c r="F71" s="43">
        <v>0</v>
      </c>
      <c r="G71" s="44">
        <v>72</v>
      </c>
      <c r="H71" s="44">
        <v>0</v>
      </c>
      <c r="I71" s="44">
        <v>0</v>
      </c>
      <c r="J71" s="45">
        <v>72</v>
      </c>
      <c r="K71" s="44">
        <f t="shared" si="12"/>
        <v>72</v>
      </c>
    </row>
    <row r="72" spans="1:11" ht="15" x14ac:dyDescent="0.25">
      <c r="A72" s="176"/>
      <c r="B72" s="107"/>
      <c r="C72" s="180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73</v>
      </c>
      <c r="I72" s="44">
        <v>0</v>
      </c>
      <c r="J72" s="45">
        <v>73</v>
      </c>
      <c r="K72" s="44">
        <f t="shared" si="12"/>
        <v>73</v>
      </c>
    </row>
    <row r="73" spans="1:11" ht="15" x14ac:dyDescent="0.25">
      <c r="A73" s="176"/>
      <c r="B73" s="107"/>
      <c r="C73" s="180" t="s">
        <v>67</v>
      </c>
      <c r="D73" s="43">
        <v>0</v>
      </c>
      <c r="E73" s="43">
        <v>250</v>
      </c>
      <c r="F73" s="43">
        <v>250</v>
      </c>
      <c r="G73" s="44">
        <v>0</v>
      </c>
      <c r="H73" s="44">
        <v>0</v>
      </c>
      <c r="I73" s="44">
        <v>0</v>
      </c>
      <c r="J73" s="45">
        <v>250</v>
      </c>
      <c r="K73" s="44">
        <f t="shared" si="12"/>
        <v>250</v>
      </c>
    </row>
    <row r="74" spans="1:11" ht="15" x14ac:dyDescent="0.25">
      <c r="A74" s="176"/>
      <c r="B74" s="107"/>
      <c r="C74" s="180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176"/>
      <c r="B75" s="107"/>
      <c r="C75" s="180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178"/>
      <c r="B76" s="107"/>
      <c r="C76" s="121" t="s">
        <v>68</v>
      </c>
      <c r="D76" s="43">
        <v>220</v>
      </c>
      <c r="E76" s="43">
        <v>0</v>
      </c>
      <c r="F76" s="43">
        <v>220</v>
      </c>
      <c r="G76" s="44">
        <v>1170</v>
      </c>
      <c r="H76" s="44">
        <v>51</v>
      </c>
      <c r="I76" s="44">
        <v>0</v>
      </c>
      <c r="J76" s="45">
        <v>1441</v>
      </c>
      <c r="K76" s="44">
        <f t="shared" si="12"/>
        <v>1441</v>
      </c>
    </row>
    <row r="77" spans="1:11" ht="15" x14ac:dyDescent="0.2">
      <c r="A77" s="179"/>
      <c r="B77" s="182"/>
      <c r="C77" s="183" t="s">
        <v>69</v>
      </c>
      <c r="D77" s="40">
        <v>0</v>
      </c>
      <c r="E77" s="43">
        <v>441</v>
      </c>
      <c r="F77" s="43">
        <v>441</v>
      </c>
      <c r="G77" s="44">
        <v>0</v>
      </c>
      <c r="H77" s="44">
        <v>20</v>
      </c>
      <c r="I77" s="44">
        <v>0</v>
      </c>
      <c r="J77" s="45">
        <v>461</v>
      </c>
      <c r="K77" s="44">
        <f t="shared" si="12"/>
        <v>461</v>
      </c>
    </row>
    <row r="78" spans="1:11" ht="15" x14ac:dyDescent="0.2">
      <c r="B78" s="182"/>
      <c r="C78" s="183"/>
      <c r="D78" s="40"/>
      <c r="E78" s="40"/>
      <c r="F78" s="40"/>
      <c r="G78" s="41"/>
      <c r="H78" s="41"/>
      <c r="I78" s="41"/>
      <c r="J78" s="42"/>
      <c r="K78" s="41"/>
    </row>
    <row r="79" spans="1:11" ht="15" x14ac:dyDescent="0.25">
      <c r="B79" s="126" t="s">
        <v>70</v>
      </c>
      <c r="C79" s="127" t="s">
        <v>71</v>
      </c>
      <c r="D79" s="46">
        <f t="shared" ref="D79:I79" si="13">SUM(D80:D89)</f>
        <v>284</v>
      </c>
      <c r="E79" s="46">
        <f t="shared" si="13"/>
        <v>2680</v>
      </c>
      <c r="F79" s="46">
        <f t="shared" si="13"/>
        <v>2964</v>
      </c>
      <c r="G79" s="47">
        <f t="shared" si="13"/>
        <v>618</v>
      </c>
      <c r="H79" s="47">
        <f t="shared" si="13"/>
        <v>14889</v>
      </c>
      <c r="I79" s="47">
        <f t="shared" si="13"/>
        <v>0</v>
      </c>
      <c r="J79" s="48">
        <f>SUM(J80:J89)</f>
        <v>18471</v>
      </c>
      <c r="K79" s="47">
        <f>J79</f>
        <v>18471</v>
      </c>
    </row>
    <row r="80" spans="1:11" ht="15" x14ac:dyDescent="0.25">
      <c r="A80" s="168"/>
      <c r="B80" s="107"/>
      <c r="C80" s="108" t="s">
        <v>72</v>
      </c>
      <c r="D80" s="43">
        <v>0</v>
      </c>
      <c r="E80" s="43">
        <v>0</v>
      </c>
      <c r="F80" s="43">
        <v>0</v>
      </c>
      <c r="G80" s="44">
        <v>42</v>
      </c>
      <c r="H80" s="44">
        <v>1715</v>
      </c>
      <c r="I80" s="44">
        <v>0</v>
      </c>
      <c r="J80" s="45">
        <v>1757</v>
      </c>
      <c r="K80" s="44">
        <f>J80</f>
        <v>1757</v>
      </c>
    </row>
    <row r="81" spans="1:11" ht="15" x14ac:dyDescent="0.25">
      <c r="B81" s="107"/>
      <c r="C81" s="108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11175</v>
      </c>
      <c r="I81" s="44">
        <v>0</v>
      </c>
      <c r="J81" s="45">
        <v>11175</v>
      </c>
      <c r="K81" s="44">
        <f t="shared" ref="K81:K89" si="14">J81</f>
        <v>11175</v>
      </c>
    </row>
    <row r="82" spans="1:11" ht="15" x14ac:dyDescent="0.25">
      <c r="A82" s="168"/>
      <c r="B82" s="107"/>
      <c r="C82" s="108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488</v>
      </c>
      <c r="I82" s="44">
        <v>0</v>
      </c>
      <c r="J82" s="45">
        <v>488</v>
      </c>
      <c r="K82" s="44">
        <f t="shared" si="14"/>
        <v>488</v>
      </c>
    </row>
    <row r="83" spans="1:11" ht="15" x14ac:dyDescent="0.25">
      <c r="B83" s="107"/>
      <c r="C83" s="108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142</v>
      </c>
      <c r="I83" s="44">
        <v>0</v>
      </c>
      <c r="J83" s="45">
        <v>144</v>
      </c>
      <c r="K83" s="44">
        <f t="shared" si="14"/>
        <v>144</v>
      </c>
    </row>
    <row r="84" spans="1:11" ht="15" x14ac:dyDescent="0.25">
      <c r="A84" s="168"/>
      <c r="B84" s="107"/>
      <c r="C84" s="108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165</v>
      </c>
      <c r="I84" s="44">
        <v>0</v>
      </c>
      <c r="J84" s="45">
        <v>165</v>
      </c>
      <c r="K84" s="44">
        <f t="shared" si="14"/>
        <v>165</v>
      </c>
    </row>
    <row r="85" spans="1:11" ht="15" x14ac:dyDescent="0.25">
      <c r="A85" s="168"/>
      <c r="B85" s="107"/>
      <c r="C85" s="108" t="s">
        <v>77</v>
      </c>
      <c r="D85" s="43">
        <v>26</v>
      </c>
      <c r="E85" s="43">
        <v>32</v>
      </c>
      <c r="F85" s="43">
        <v>58</v>
      </c>
      <c r="G85" s="44">
        <v>271</v>
      </c>
      <c r="H85" s="44">
        <v>0</v>
      </c>
      <c r="I85" s="44">
        <v>0</v>
      </c>
      <c r="J85" s="45">
        <v>329</v>
      </c>
      <c r="K85" s="44">
        <f t="shared" si="14"/>
        <v>329</v>
      </c>
    </row>
    <row r="86" spans="1:11" ht="15" x14ac:dyDescent="0.25">
      <c r="A86" s="171"/>
      <c r="B86" s="107"/>
      <c r="C86" s="108" t="s">
        <v>78</v>
      </c>
      <c r="D86" s="43">
        <v>5</v>
      </c>
      <c r="E86" s="43">
        <v>0</v>
      </c>
      <c r="F86" s="43">
        <v>5</v>
      </c>
      <c r="G86" s="44">
        <v>0</v>
      </c>
      <c r="H86" s="44">
        <v>0</v>
      </c>
      <c r="I86" s="44">
        <v>0</v>
      </c>
      <c r="J86" s="45">
        <v>5</v>
      </c>
      <c r="K86" s="44">
        <f t="shared" si="14"/>
        <v>5</v>
      </c>
    </row>
    <row r="87" spans="1:11" ht="15" x14ac:dyDescent="0.25">
      <c r="A87" s="168"/>
      <c r="B87" s="107"/>
      <c r="C87" s="108" t="s">
        <v>13</v>
      </c>
      <c r="D87" s="43">
        <v>253</v>
      </c>
      <c r="E87" s="43">
        <v>131</v>
      </c>
      <c r="F87" s="43">
        <v>384</v>
      </c>
      <c r="G87" s="44">
        <v>74</v>
      </c>
      <c r="H87" s="44">
        <v>1200</v>
      </c>
      <c r="I87" s="44">
        <v>0</v>
      </c>
      <c r="J87" s="45">
        <v>1658</v>
      </c>
      <c r="K87" s="44">
        <f t="shared" si="14"/>
        <v>1658</v>
      </c>
    </row>
    <row r="88" spans="1:11" ht="15" x14ac:dyDescent="0.25">
      <c r="A88" s="168"/>
      <c r="B88" s="107"/>
      <c r="C88" s="108" t="s">
        <v>79</v>
      </c>
      <c r="D88" s="43">
        <v>0</v>
      </c>
      <c r="E88" s="43">
        <v>2517</v>
      </c>
      <c r="F88" s="43">
        <v>2517</v>
      </c>
      <c r="G88" s="44">
        <v>0</v>
      </c>
      <c r="H88" s="44">
        <v>0</v>
      </c>
      <c r="I88" s="44">
        <v>0</v>
      </c>
      <c r="J88" s="45">
        <v>2517</v>
      </c>
      <c r="K88" s="44">
        <f t="shared" si="14"/>
        <v>2517</v>
      </c>
    </row>
    <row r="89" spans="1:11" ht="15" x14ac:dyDescent="0.25">
      <c r="A89" s="179"/>
      <c r="B89" s="107"/>
      <c r="C89" s="108" t="s">
        <v>80</v>
      </c>
      <c r="D89" s="43">
        <v>0</v>
      </c>
      <c r="E89" s="43">
        <v>0</v>
      </c>
      <c r="F89" s="43">
        <v>0</v>
      </c>
      <c r="G89" s="44">
        <v>229</v>
      </c>
      <c r="H89" s="44">
        <v>4</v>
      </c>
      <c r="I89" s="44">
        <v>0</v>
      </c>
      <c r="J89" s="45">
        <v>233</v>
      </c>
      <c r="K89" s="44">
        <f t="shared" si="14"/>
        <v>233</v>
      </c>
    </row>
    <row r="90" spans="1:11" ht="15" x14ac:dyDescent="0.25">
      <c r="A90" s="179"/>
      <c r="B90" s="107"/>
      <c r="C90" s="108"/>
      <c r="D90" s="40">
        <v>0</v>
      </c>
      <c r="E90" s="40">
        <v>0</v>
      </c>
      <c r="F90" s="40">
        <v>0</v>
      </c>
      <c r="G90" s="41">
        <v>0</v>
      </c>
      <c r="H90" s="41">
        <v>0</v>
      </c>
      <c r="I90" s="41">
        <v>0</v>
      </c>
      <c r="J90" s="42">
        <v>0</v>
      </c>
      <c r="K90" s="41"/>
    </row>
    <row r="91" spans="1:11" ht="15" x14ac:dyDescent="0.25">
      <c r="A91" s="178"/>
      <c r="B91" s="107"/>
      <c r="C91" s="184" t="s">
        <v>81</v>
      </c>
      <c r="D91" s="49">
        <v>1447</v>
      </c>
      <c r="E91" s="49">
        <v>0</v>
      </c>
      <c r="F91" s="49">
        <v>1447</v>
      </c>
      <c r="G91" s="50">
        <v>0</v>
      </c>
      <c r="H91" s="50">
        <v>0</v>
      </c>
      <c r="I91" s="50">
        <v>0</v>
      </c>
      <c r="J91" s="23">
        <v>1447</v>
      </c>
      <c r="K91" s="50">
        <f>J91</f>
        <v>1447</v>
      </c>
    </row>
    <row r="92" spans="1:11" ht="15" x14ac:dyDescent="0.25">
      <c r="A92" s="176"/>
      <c r="B92" s="107"/>
      <c r="C92" s="185" t="s">
        <v>82</v>
      </c>
      <c r="D92" s="43">
        <v>1436</v>
      </c>
      <c r="E92" s="43">
        <v>0</v>
      </c>
      <c r="F92" s="43">
        <v>1436</v>
      </c>
      <c r="G92" s="44">
        <v>0</v>
      </c>
      <c r="H92" s="44">
        <v>0</v>
      </c>
      <c r="I92" s="44">
        <v>0</v>
      </c>
      <c r="J92" s="45">
        <v>1436</v>
      </c>
      <c r="K92" s="44">
        <f>J92</f>
        <v>1436</v>
      </c>
    </row>
    <row r="93" spans="1:11" ht="15" x14ac:dyDescent="0.25">
      <c r="A93" s="174"/>
      <c r="B93" s="107"/>
      <c r="C93" s="185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176"/>
      <c r="B94" s="107"/>
      <c r="C94" s="185" t="s">
        <v>84</v>
      </c>
      <c r="D94" s="43">
        <v>11</v>
      </c>
      <c r="E94" s="43">
        <v>0</v>
      </c>
      <c r="F94" s="43">
        <v>11</v>
      </c>
      <c r="G94" s="44">
        <v>0</v>
      </c>
      <c r="H94" s="44">
        <v>0</v>
      </c>
      <c r="I94" s="44">
        <v>0</v>
      </c>
      <c r="J94" s="45">
        <v>11</v>
      </c>
      <c r="K94" s="44">
        <f>J94</f>
        <v>11</v>
      </c>
    </row>
    <row r="95" spans="1:11" ht="15" x14ac:dyDescent="0.25">
      <c r="A95" s="174"/>
      <c r="B95" s="107"/>
      <c r="C95" s="121"/>
      <c r="D95" s="40"/>
      <c r="E95" s="40"/>
      <c r="F95" s="40"/>
      <c r="G95" s="41"/>
      <c r="H95" s="41"/>
      <c r="I95" s="41"/>
      <c r="J95" s="42"/>
      <c r="K95" s="41"/>
    </row>
    <row r="96" spans="1:11" ht="15" x14ac:dyDescent="0.25">
      <c r="A96" s="179"/>
      <c r="B96" s="159" t="s">
        <v>85</v>
      </c>
      <c r="C96" s="151" t="s">
        <v>86</v>
      </c>
      <c r="D96" s="200">
        <v>7525</v>
      </c>
      <c r="E96" s="200">
        <v>2155</v>
      </c>
      <c r="F96" s="200">
        <v>9639</v>
      </c>
      <c r="G96" s="201">
        <v>761</v>
      </c>
      <c r="H96" s="201">
        <v>661</v>
      </c>
      <c r="I96" s="201">
        <v>3214</v>
      </c>
      <c r="J96" s="202">
        <v>10682</v>
      </c>
      <c r="K96" s="201">
        <f>K98+K110+K118</f>
        <v>10682</v>
      </c>
    </row>
    <row r="97" spans="1:13" ht="15" x14ac:dyDescent="0.25">
      <c r="A97" s="176"/>
      <c r="B97" s="107"/>
      <c r="C97" s="121"/>
      <c r="D97" s="40"/>
      <c r="E97" s="40"/>
      <c r="F97" s="40"/>
      <c r="G97" s="41"/>
      <c r="H97" s="41"/>
      <c r="I97" s="41"/>
      <c r="J97" s="42"/>
      <c r="K97" s="41"/>
    </row>
    <row r="98" spans="1:13" ht="15" x14ac:dyDescent="0.25">
      <c r="A98" s="176"/>
      <c r="B98" s="126" t="s">
        <v>87</v>
      </c>
      <c r="C98" s="129" t="s">
        <v>88</v>
      </c>
      <c r="D98" s="46">
        <f t="shared" ref="D98:I98" si="15">SUM(D99:D108)</f>
        <v>2705</v>
      </c>
      <c r="E98" s="46">
        <f t="shared" si="15"/>
        <v>1534</v>
      </c>
      <c r="F98" s="46">
        <f t="shared" si="15"/>
        <v>4198</v>
      </c>
      <c r="G98" s="47">
        <f t="shared" si="15"/>
        <v>626</v>
      </c>
      <c r="H98" s="47">
        <f t="shared" si="15"/>
        <v>535</v>
      </c>
      <c r="I98" s="47">
        <f t="shared" si="15"/>
        <v>3213</v>
      </c>
      <c r="J98" s="48">
        <f>SUM(J99:J108)</f>
        <v>8572</v>
      </c>
      <c r="K98" s="47">
        <f>SUM(K99:K108)</f>
        <v>4979</v>
      </c>
      <c r="M98" s="162"/>
    </row>
    <row r="99" spans="1:13" ht="15" x14ac:dyDescent="0.25">
      <c r="A99" s="174"/>
      <c r="B99" s="107"/>
      <c r="C99" s="117" t="s">
        <v>89</v>
      </c>
      <c r="D99" s="43">
        <v>0</v>
      </c>
      <c r="E99" s="43">
        <v>27</v>
      </c>
      <c r="F99" s="43">
        <v>27</v>
      </c>
      <c r="G99" s="44">
        <v>0</v>
      </c>
      <c r="H99" s="44">
        <v>2</v>
      </c>
      <c r="I99" s="44">
        <v>2885</v>
      </c>
      <c r="J99" s="45">
        <f>SUM(F99:I99)</f>
        <v>2914</v>
      </c>
      <c r="K99" s="44">
        <v>250</v>
      </c>
    </row>
    <row r="100" spans="1:13" ht="15" x14ac:dyDescent="0.25">
      <c r="A100" s="176"/>
      <c r="B100" s="107"/>
      <c r="C100" s="121" t="s">
        <v>90</v>
      </c>
      <c r="D100" s="43">
        <v>731</v>
      </c>
      <c r="E100" s="43">
        <v>126</v>
      </c>
      <c r="F100" s="43">
        <v>857</v>
      </c>
      <c r="G100" s="44">
        <v>0</v>
      </c>
      <c r="H100" s="44">
        <v>2</v>
      </c>
      <c r="I100" s="44">
        <v>14</v>
      </c>
      <c r="J100" s="45">
        <f t="shared" ref="J100:J108" si="16">SUM(F100:I100)</f>
        <v>873</v>
      </c>
      <c r="K100" s="44">
        <v>873</v>
      </c>
    </row>
    <row r="101" spans="1:13" ht="15" x14ac:dyDescent="0.25">
      <c r="A101" s="176"/>
      <c r="B101" s="107"/>
      <c r="C101" s="117" t="s">
        <v>91</v>
      </c>
      <c r="D101" s="43">
        <v>55</v>
      </c>
      <c r="E101" s="43">
        <v>0</v>
      </c>
      <c r="F101" s="43">
        <v>55</v>
      </c>
      <c r="G101" s="44">
        <v>0</v>
      </c>
      <c r="H101" s="44">
        <v>0</v>
      </c>
      <c r="I101" s="44">
        <v>0</v>
      </c>
      <c r="J101" s="45">
        <f t="shared" si="16"/>
        <v>55</v>
      </c>
      <c r="K101" s="44">
        <v>55</v>
      </c>
    </row>
    <row r="102" spans="1:13" ht="15" x14ac:dyDescent="0.25">
      <c r="A102" s="176"/>
      <c r="B102" s="107"/>
      <c r="C102" s="117" t="s">
        <v>367</v>
      </c>
      <c r="D102" s="43">
        <v>78</v>
      </c>
      <c r="E102" s="43">
        <v>0</v>
      </c>
      <c r="F102" s="43">
        <v>78</v>
      </c>
      <c r="G102" s="44">
        <v>0</v>
      </c>
      <c r="H102" s="44">
        <v>0</v>
      </c>
      <c r="I102" s="44">
        <v>0</v>
      </c>
      <c r="J102" s="45">
        <f t="shared" si="16"/>
        <v>78</v>
      </c>
      <c r="K102" s="44">
        <v>78</v>
      </c>
    </row>
    <row r="103" spans="1:13" ht="15" x14ac:dyDescent="0.25">
      <c r="A103" s="174"/>
      <c r="B103" s="107"/>
      <c r="C103" s="117" t="s">
        <v>92</v>
      </c>
      <c r="D103" s="43">
        <v>514</v>
      </c>
      <c r="E103" s="43">
        <v>1367</v>
      </c>
      <c r="F103" s="43">
        <v>1840</v>
      </c>
      <c r="G103" s="44">
        <v>30</v>
      </c>
      <c r="H103" s="44">
        <v>25</v>
      </c>
      <c r="I103" s="44">
        <v>0</v>
      </c>
      <c r="J103" s="45">
        <f t="shared" si="16"/>
        <v>1895</v>
      </c>
      <c r="K103" s="44">
        <v>966</v>
      </c>
    </row>
    <row r="104" spans="1:13" ht="15" x14ac:dyDescent="0.25">
      <c r="A104" s="176"/>
      <c r="B104" s="107"/>
      <c r="C104" s="121" t="s">
        <v>93</v>
      </c>
      <c r="D104" s="43">
        <v>251</v>
      </c>
      <c r="E104" s="43">
        <v>0</v>
      </c>
      <c r="F104" s="43">
        <v>251</v>
      </c>
      <c r="G104" s="44">
        <v>0</v>
      </c>
      <c r="H104" s="44">
        <v>0</v>
      </c>
      <c r="I104" s="44">
        <v>0</v>
      </c>
      <c r="J104" s="45">
        <f t="shared" si="16"/>
        <v>251</v>
      </c>
      <c r="K104" s="44">
        <v>251</v>
      </c>
    </row>
    <row r="105" spans="1:13" ht="15" x14ac:dyDescent="0.25">
      <c r="A105" s="176"/>
      <c r="B105" s="107"/>
      <c r="C105" s="117" t="s">
        <v>94</v>
      </c>
      <c r="D105" s="43">
        <v>124</v>
      </c>
      <c r="E105" s="43">
        <v>3</v>
      </c>
      <c r="F105" s="43">
        <v>127</v>
      </c>
      <c r="G105" s="44">
        <v>97</v>
      </c>
      <c r="H105" s="44">
        <v>146</v>
      </c>
      <c r="I105" s="44">
        <v>41</v>
      </c>
      <c r="J105" s="45">
        <f t="shared" si="16"/>
        <v>411</v>
      </c>
      <c r="K105" s="44">
        <v>411</v>
      </c>
    </row>
    <row r="106" spans="1:13" ht="15" x14ac:dyDescent="0.25">
      <c r="A106" s="176"/>
      <c r="B106" s="107"/>
      <c r="C106" s="117" t="s">
        <v>95</v>
      </c>
      <c r="D106" s="43">
        <v>475</v>
      </c>
      <c r="E106" s="43">
        <v>11</v>
      </c>
      <c r="F106" s="43">
        <v>486</v>
      </c>
      <c r="G106" s="44">
        <v>118</v>
      </c>
      <c r="H106" s="44">
        <v>227</v>
      </c>
      <c r="I106" s="44">
        <v>167</v>
      </c>
      <c r="J106" s="45">
        <f t="shared" si="16"/>
        <v>998</v>
      </c>
      <c r="K106" s="44">
        <v>998</v>
      </c>
    </row>
    <row r="107" spans="1:13" ht="15" x14ac:dyDescent="0.25">
      <c r="A107" s="176"/>
      <c r="B107" s="107"/>
      <c r="C107" s="117" t="s">
        <v>96</v>
      </c>
      <c r="D107" s="43">
        <v>477</v>
      </c>
      <c r="E107" s="43">
        <v>0</v>
      </c>
      <c r="F107" s="43">
        <v>477</v>
      </c>
      <c r="G107" s="44">
        <v>97</v>
      </c>
      <c r="H107" s="44">
        <v>117</v>
      </c>
      <c r="I107" s="44">
        <v>106</v>
      </c>
      <c r="J107" s="45">
        <f t="shared" si="16"/>
        <v>797</v>
      </c>
      <c r="K107" s="44">
        <v>797</v>
      </c>
    </row>
    <row r="108" spans="1:13" ht="15" x14ac:dyDescent="0.25">
      <c r="A108" s="176"/>
      <c r="B108" s="107"/>
      <c r="C108" s="117" t="s">
        <v>97</v>
      </c>
      <c r="D108" s="43">
        <v>0</v>
      </c>
      <c r="E108" s="43">
        <v>0</v>
      </c>
      <c r="F108" s="43">
        <v>0</v>
      </c>
      <c r="G108" s="44">
        <v>284</v>
      </c>
      <c r="H108" s="44">
        <v>16</v>
      </c>
      <c r="I108" s="44">
        <v>0</v>
      </c>
      <c r="J108" s="45">
        <f t="shared" si="16"/>
        <v>300</v>
      </c>
      <c r="K108" s="44">
        <v>300</v>
      </c>
    </row>
    <row r="109" spans="1:13" ht="15" x14ac:dyDescent="0.25">
      <c r="A109" s="168"/>
      <c r="B109" s="107"/>
      <c r="C109" s="117"/>
      <c r="D109" s="40"/>
      <c r="E109" s="40"/>
      <c r="F109" s="40"/>
      <c r="G109" s="41"/>
      <c r="H109" s="41"/>
      <c r="I109" s="41"/>
      <c r="J109" s="42"/>
      <c r="K109" s="41"/>
    </row>
    <row r="110" spans="1:13" ht="15" x14ac:dyDescent="0.25">
      <c r="B110" s="126" t="s">
        <v>103</v>
      </c>
      <c r="C110" s="129" t="s">
        <v>104</v>
      </c>
      <c r="D110" s="46">
        <f t="shared" ref="D110:I110" si="17">SUM(D111:D116)</f>
        <v>4475</v>
      </c>
      <c r="E110" s="46">
        <f t="shared" si="17"/>
        <v>621</v>
      </c>
      <c r="F110" s="46">
        <f t="shared" si="17"/>
        <v>5096</v>
      </c>
      <c r="G110" s="47">
        <f t="shared" si="17"/>
        <v>131</v>
      </c>
      <c r="H110" s="47">
        <f t="shared" si="17"/>
        <v>67</v>
      </c>
      <c r="I110" s="47">
        <f t="shared" si="17"/>
        <v>1</v>
      </c>
      <c r="J110" s="48">
        <f>SUM(J111:J116)</f>
        <v>5295</v>
      </c>
      <c r="K110" s="47">
        <f>J110</f>
        <v>5295</v>
      </c>
    </row>
    <row r="111" spans="1:13" ht="15" x14ac:dyDescent="0.25">
      <c r="A111" s="168"/>
      <c r="B111" s="107"/>
      <c r="C111" s="117" t="s">
        <v>105</v>
      </c>
      <c r="D111" s="43">
        <v>1501</v>
      </c>
      <c r="E111" s="43">
        <v>601</v>
      </c>
      <c r="F111" s="43">
        <v>2102</v>
      </c>
      <c r="G111" s="44">
        <v>0</v>
      </c>
      <c r="H111" s="44">
        <v>0</v>
      </c>
      <c r="I111" s="44">
        <v>0</v>
      </c>
      <c r="J111" s="45">
        <v>2102</v>
      </c>
      <c r="K111" s="44">
        <f>J111</f>
        <v>2102</v>
      </c>
    </row>
    <row r="112" spans="1:13" ht="15" x14ac:dyDescent="0.25">
      <c r="B112" s="107"/>
      <c r="C112" s="117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168"/>
      <c r="B113" s="107"/>
      <c r="C113" s="117" t="s">
        <v>107</v>
      </c>
      <c r="D113" s="43">
        <v>62</v>
      </c>
      <c r="E113" s="43">
        <v>18</v>
      </c>
      <c r="F113" s="43">
        <v>80</v>
      </c>
      <c r="G113" s="44">
        <v>60</v>
      </c>
      <c r="H113" s="44">
        <v>65</v>
      </c>
      <c r="I113" s="44">
        <v>0</v>
      </c>
      <c r="J113" s="45">
        <v>205</v>
      </c>
      <c r="K113" s="44">
        <f t="shared" si="18"/>
        <v>205</v>
      </c>
    </row>
    <row r="114" spans="1:11" ht="15" x14ac:dyDescent="0.25">
      <c r="A114" s="168"/>
      <c r="B114" s="107"/>
      <c r="C114" s="117" t="s">
        <v>108</v>
      </c>
      <c r="D114" s="43">
        <v>2912</v>
      </c>
      <c r="E114" s="43">
        <v>0</v>
      </c>
      <c r="F114" s="43">
        <v>2912</v>
      </c>
      <c r="G114" s="44">
        <v>0</v>
      </c>
      <c r="H114" s="44">
        <v>0</v>
      </c>
      <c r="I114" s="44">
        <v>0</v>
      </c>
      <c r="J114" s="45">
        <v>2912</v>
      </c>
      <c r="K114" s="44">
        <f t="shared" si="18"/>
        <v>2912</v>
      </c>
    </row>
    <row r="115" spans="1:11" ht="15" x14ac:dyDescent="0.25">
      <c r="A115" s="171"/>
      <c r="B115" s="107"/>
      <c r="C115" s="117" t="s">
        <v>109</v>
      </c>
      <c r="D115" s="43">
        <v>0</v>
      </c>
      <c r="E115" s="43">
        <v>0</v>
      </c>
      <c r="F115" s="43">
        <v>0</v>
      </c>
      <c r="G115" s="44">
        <v>0</v>
      </c>
      <c r="H115" s="44">
        <v>0</v>
      </c>
      <c r="I115" s="44">
        <v>0</v>
      </c>
      <c r="J115" s="45">
        <v>0</v>
      </c>
      <c r="K115" s="44">
        <f t="shared" si="18"/>
        <v>0</v>
      </c>
    </row>
    <row r="116" spans="1:11" ht="15" x14ac:dyDescent="0.25">
      <c r="A116" s="168"/>
      <c r="B116" s="107"/>
      <c r="C116" s="121" t="s">
        <v>110</v>
      </c>
      <c r="D116" s="43">
        <v>0</v>
      </c>
      <c r="E116" s="43">
        <v>2</v>
      </c>
      <c r="F116" s="43">
        <v>2</v>
      </c>
      <c r="G116" s="44">
        <v>71</v>
      </c>
      <c r="H116" s="44">
        <v>2</v>
      </c>
      <c r="I116" s="44">
        <v>1</v>
      </c>
      <c r="J116" s="45">
        <v>76</v>
      </c>
      <c r="K116" s="44">
        <f t="shared" si="18"/>
        <v>76</v>
      </c>
    </row>
    <row r="117" spans="1:11" ht="15" x14ac:dyDescent="0.25">
      <c r="A117" s="168"/>
      <c r="B117" s="107"/>
      <c r="C117" s="121"/>
      <c r="D117" s="40"/>
      <c r="E117" s="40"/>
      <c r="F117" s="40"/>
      <c r="G117" s="41"/>
      <c r="H117" s="41"/>
      <c r="I117" s="41"/>
      <c r="J117" s="42"/>
      <c r="K117" s="41"/>
    </row>
    <row r="118" spans="1:11" ht="15" x14ac:dyDescent="0.25">
      <c r="A118" s="179"/>
      <c r="B118" s="126" t="s">
        <v>111</v>
      </c>
      <c r="C118" s="138" t="s">
        <v>112</v>
      </c>
      <c r="D118" s="46">
        <v>345</v>
      </c>
      <c r="E118" s="46">
        <v>0</v>
      </c>
      <c r="F118" s="46">
        <v>345</v>
      </c>
      <c r="G118" s="47">
        <v>4</v>
      </c>
      <c r="H118" s="47">
        <v>59</v>
      </c>
      <c r="I118" s="47">
        <v>0</v>
      </c>
      <c r="J118" s="48">
        <v>408</v>
      </c>
      <c r="K118" s="47">
        <f>J118</f>
        <v>408</v>
      </c>
    </row>
    <row r="119" spans="1:11" ht="15" x14ac:dyDescent="0.25">
      <c r="A119" s="179"/>
      <c r="B119" s="107"/>
      <c r="C119" s="139"/>
      <c r="D119" s="40"/>
      <c r="E119" s="40"/>
      <c r="F119" s="40"/>
      <c r="G119" s="41"/>
      <c r="H119" s="41"/>
      <c r="I119" s="41"/>
      <c r="J119" s="42"/>
      <c r="K119" s="41"/>
    </row>
    <row r="120" spans="1:11" ht="15" x14ac:dyDescent="0.25">
      <c r="A120" s="179"/>
      <c r="B120" s="159" t="s">
        <v>113</v>
      </c>
      <c r="C120" s="151" t="s">
        <v>114</v>
      </c>
      <c r="D120" s="200">
        <v>48740</v>
      </c>
      <c r="E120" s="200">
        <v>198</v>
      </c>
      <c r="F120" s="200">
        <v>48938</v>
      </c>
      <c r="G120" s="201">
        <v>45977</v>
      </c>
      <c r="H120" s="201">
        <v>8058</v>
      </c>
      <c r="I120" s="201">
        <v>0</v>
      </c>
      <c r="J120" s="201">
        <v>102973</v>
      </c>
      <c r="K120" s="201">
        <f>J120</f>
        <v>102973</v>
      </c>
    </row>
    <row r="121" spans="1:11" ht="15" x14ac:dyDescent="0.25">
      <c r="A121" s="174"/>
      <c r="B121" s="107"/>
      <c r="C121" s="117"/>
      <c r="D121" s="40"/>
      <c r="E121" s="40"/>
      <c r="F121" s="40"/>
      <c r="G121" s="41"/>
      <c r="H121" s="41"/>
      <c r="I121" s="41"/>
      <c r="J121" s="42"/>
      <c r="K121" s="41"/>
    </row>
    <row r="122" spans="1:11" ht="15" x14ac:dyDescent="0.25">
      <c r="A122" s="176"/>
      <c r="B122" s="126" t="s">
        <v>115</v>
      </c>
      <c r="C122" s="127" t="s">
        <v>116</v>
      </c>
      <c r="D122" s="46">
        <f t="shared" ref="D122:I122" si="19">SUM(D123:D126)</f>
        <v>48726</v>
      </c>
      <c r="E122" s="46">
        <f t="shared" si="19"/>
        <v>0</v>
      </c>
      <c r="F122" s="46">
        <f t="shared" si="19"/>
        <v>48726</v>
      </c>
      <c r="G122" s="47">
        <f t="shared" si="19"/>
        <v>45306</v>
      </c>
      <c r="H122" s="47">
        <f t="shared" si="19"/>
        <v>5490</v>
      </c>
      <c r="I122" s="47">
        <f t="shared" si="19"/>
        <v>0</v>
      </c>
      <c r="J122" s="48">
        <f>SUM(J123:J126)</f>
        <v>99522</v>
      </c>
      <c r="K122" s="47">
        <f>J122</f>
        <v>99522</v>
      </c>
    </row>
    <row r="123" spans="1:11" ht="15" x14ac:dyDescent="0.25">
      <c r="A123" s="176"/>
      <c r="B123" s="107"/>
      <c r="C123" s="117" t="s">
        <v>117</v>
      </c>
      <c r="D123" s="43">
        <v>27581</v>
      </c>
      <c r="E123" s="43">
        <v>0</v>
      </c>
      <c r="F123" s="43">
        <v>27581</v>
      </c>
      <c r="G123" s="44">
        <v>45104</v>
      </c>
      <c r="H123" s="44">
        <v>4329</v>
      </c>
      <c r="I123" s="44">
        <v>0</v>
      </c>
      <c r="J123" s="45">
        <v>77014</v>
      </c>
      <c r="K123" s="44">
        <f>J123</f>
        <v>77014</v>
      </c>
    </row>
    <row r="124" spans="1:11" ht="15" x14ac:dyDescent="0.25">
      <c r="A124" s="176"/>
      <c r="B124" s="107"/>
      <c r="C124" s="117" t="s">
        <v>118</v>
      </c>
      <c r="D124" s="43">
        <v>19442</v>
      </c>
      <c r="E124" s="43">
        <v>0</v>
      </c>
      <c r="F124" s="43">
        <v>19442</v>
      </c>
      <c r="G124" s="44">
        <v>196</v>
      </c>
      <c r="H124" s="44">
        <v>1128</v>
      </c>
      <c r="I124" s="44">
        <v>0</v>
      </c>
      <c r="J124" s="45">
        <v>20766</v>
      </c>
      <c r="K124" s="44">
        <f t="shared" ref="K124:K126" si="20">J124</f>
        <v>20766</v>
      </c>
    </row>
    <row r="125" spans="1:11" ht="15" x14ac:dyDescent="0.25">
      <c r="A125" s="176"/>
      <c r="B125" s="107"/>
      <c r="C125" s="117" t="s">
        <v>119</v>
      </c>
      <c r="D125" s="43">
        <v>1703</v>
      </c>
      <c r="E125" s="43">
        <v>0</v>
      </c>
      <c r="F125" s="43">
        <v>1703</v>
      </c>
      <c r="G125" s="44">
        <v>6</v>
      </c>
      <c r="H125" s="44">
        <v>33</v>
      </c>
      <c r="I125" s="44">
        <v>0</v>
      </c>
      <c r="J125" s="45">
        <v>1742</v>
      </c>
      <c r="K125" s="44">
        <f t="shared" si="20"/>
        <v>1742</v>
      </c>
    </row>
    <row r="126" spans="1:11" ht="15" x14ac:dyDescent="0.25">
      <c r="A126" s="178"/>
      <c r="B126" s="107"/>
      <c r="C126" s="117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179"/>
      <c r="B127" s="107"/>
      <c r="C127" s="117"/>
      <c r="D127" s="40"/>
      <c r="E127" s="40"/>
      <c r="F127" s="40"/>
      <c r="G127" s="41"/>
      <c r="H127" s="41"/>
      <c r="I127" s="41"/>
      <c r="J127" s="42"/>
      <c r="K127" s="41"/>
    </row>
    <row r="128" spans="1:11" ht="15" x14ac:dyDescent="0.25">
      <c r="B128" s="126" t="s">
        <v>120</v>
      </c>
      <c r="C128" s="127" t="s">
        <v>121</v>
      </c>
      <c r="D128" s="46">
        <f t="shared" ref="D128:I128" si="21">SUM(D129:D132)</f>
        <v>14</v>
      </c>
      <c r="E128" s="46">
        <f t="shared" si="21"/>
        <v>198</v>
      </c>
      <c r="F128" s="46">
        <f t="shared" si="21"/>
        <v>212</v>
      </c>
      <c r="G128" s="47">
        <f t="shared" si="21"/>
        <v>671</v>
      </c>
      <c r="H128" s="47">
        <f t="shared" si="21"/>
        <v>2568</v>
      </c>
      <c r="I128" s="47">
        <f t="shared" si="21"/>
        <v>0</v>
      </c>
      <c r="J128" s="48">
        <f>SUM(J129:J132)</f>
        <v>3451</v>
      </c>
      <c r="K128" s="47">
        <f>J128</f>
        <v>3451</v>
      </c>
    </row>
    <row r="129" spans="1:11" ht="15" x14ac:dyDescent="0.25">
      <c r="B129" s="107"/>
      <c r="C129" s="117" t="s">
        <v>122</v>
      </c>
      <c r="D129" s="43">
        <v>14</v>
      </c>
      <c r="E129" s="43">
        <v>0</v>
      </c>
      <c r="F129" s="43">
        <v>14</v>
      </c>
      <c r="G129" s="44">
        <v>644</v>
      </c>
      <c r="H129" s="44">
        <v>115</v>
      </c>
      <c r="I129" s="44">
        <v>0</v>
      </c>
      <c r="J129" s="45">
        <v>773</v>
      </c>
      <c r="K129" s="44">
        <f>J129</f>
        <v>773</v>
      </c>
    </row>
    <row r="130" spans="1:11" ht="15" x14ac:dyDescent="0.25">
      <c r="A130" s="168"/>
      <c r="B130" s="107"/>
      <c r="C130" s="117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1774</v>
      </c>
      <c r="I130" s="44">
        <v>0</v>
      </c>
      <c r="J130" s="45">
        <v>1774</v>
      </c>
      <c r="K130" s="44">
        <f t="shared" ref="K130:K132" si="22">J130</f>
        <v>1774</v>
      </c>
    </row>
    <row r="131" spans="1:11" ht="15" x14ac:dyDescent="0.25">
      <c r="B131" s="107"/>
      <c r="C131" s="108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676</v>
      </c>
      <c r="I131" s="44">
        <v>0</v>
      </c>
      <c r="J131" s="45">
        <v>676</v>
      </c>
      <c r="K131" s="44">
        <f t="shared" si="22"/>
        <v>676</v>
      </c>
    </row>
    <row r="132" spans="1:11" ht="15" x14ac:dyDescent="0.25">
      <c r="A132" s="168"/>
      <c r="B132" s="107"/>
      <c r="C132" s="121" t="s">
        <v>80</v>
      </c>
      <c r="D132" s="43">
        <v>0</v>
      </c>
      <c r="E132" s="43">
        <v>198</v>
      </c>
      <c r="F132" s="43">
        <v>198</v>
      </c>
      <c r="G132" s="44">
        <v>27</v>
      </c>
      <c r="H132" s="44">
        <v>3</v>
      </c>
      <c r="I132" s="44">
        <v>0</v>
      </c>
      <c r="J132" s="45">
        <v>228</v>
      </c>
      <c r="K132" s="44">
        <f t="shared" si="22"/>
        <v>228</v>
      </c>
    </row>
    <row r="133" spans="1:11" ht="15" x14ac:dyDescent="0.25">
      <c r="B133" s="107"/>
      <c r="C133" s="121"/>
      <c r="D133" s="40"/>
      <c r="E133" s="40"/>
      <c r="F133" s="40"/>
      <c r="G133" s="41"/>
      <c r="H133" s="41"/>
      <c r="I133" s="41"/>
      <c r="J133" s="42"/>
      <c r="K133" s="41"/>
    </row>
    <row r="134" spans="1:11" ht="15" x14ac:dyDescent="0.25">
      <c r="A134" s="179"/>
      <c r="B134" s="159" t="s">
        <v>125</v>
      </c>
      <c r="C134" s="151" t="s">
        <v>126</v>
      </c>
      <c r="D134" s="200">
        <v>8647</v>
      </c>
      <c r="E134" s="200">
        <v>2158</v>
      </c>
      <c r="F134" s="200">
        <v>10805</v>
      </c>
      <c r="G134" s="201">
        <v>349</v>
      </c>
      <c r="H134" s="201">
        <v>293</v>
      </c>
      <c r="I134" s="201">
        <v>118376</v>
      </c>
      <c r="J134" s="202">
        <v>129823</v>
      </c>
      <c r="K134" s="201">
        <f>J134</f>
        <v>129823</v>
      </c>
    </row>
    <row r="135" spans="1:11" ht="15" x14ac:dyDescent="0.25">
      <c r="B135" s="107"/>
      <c r="C135" s="152"/>
      <c r="D135" s="40"/>
      <c r="E135" s="40"/>
      <c r="F135" s="40"/>
      <c r="G135" s="41"/>
      <c r="H135" s="41"/>
      <c r="I135" s="41"/>
      <c r="J135" s="42"/>
      <c r="K135" s="41"/>
    </row>
    <row r="136" spans="1:11" ht="15" x14ac:dyDescent="0.25">
      <c r="A136" s="168"/>
      <c r="B136" s="126" t="s">
        <v>306</v>
      </c>
      <c r="C136" s="138" t="s">
        <v>127</v>
      </c>
      <c r="D136" s="46">
        <v>0</v>
      </c>
      <c r="E136" s="46">
        <v>1637</v>
      </c>
      <c r="F136" s="46">
        <v>1637</v>
      </c>
      <c r="G136" s="47">
        <v>0</v>
      </c>
      <c r="H136" s="47">
        <v>0</v>
      </c>
      <c r="I136" s="47">
        <v>82003</v>
      </c>
      <c r="J136" s="48">
        <v>83640</v>
      </c>
      <c r="K136" s="47">
        <f>J136</f>
        <v>83640</v>
      </c>
    </row>
    <row r="137" spans="1:11" ht="15" x14ac:dyDescent="0.25">
      <c r="A137" s="168"/>
      <c r="B137" s="186"/>
      <c r="C137" s="187"/>
      <c r="D137" s="188"/>
      <c r="E137" s="188"/>
      <c r="F137" s="188"/>
      <c r="G137" s="189"/>
      <c r="H137" s="189"/>
      <c r="I137" s="189"/>
      <c r="J137" s="190"/>
      <c r="K137" s="189"/>
    </row>
    <row r="138" spans="1:11" ht="15" x14ac:dyDescent="0.25">
      <c r="A138" s="168"/>
      <c r="B138" s="126" t="s">
        <v>305</v>
      </c>
      <c r="C138" s="138" t="s">
        <v>128</v>
      </c>
      <c r="D138" s="46">
        <f t="shared" ref="D138:I138" si="23">SUM(D139:D142)</f>
        <v>1164</v>
      </c>
      <c r="E138" s="46">
        <f t="shared" si="23"/>
        <v>492</v>
      </c>
      <c r="F138" s="46">
        <f t="shared" si="23"/>
        <v>1656</v>
      </c>
      <c r="G138" s="47">
        <f t="shared" si="23"/>
        <v>0</v>
      </c>
      <c r="H138" s="47">
        <f t="shared" si="23"/>
        <v>0</v>
      </c>
      <c r="I138" s="47">
        <f t="shared" si="23"/>
        <v>36316</v>
      </c>
      <c r="J138" s="48">
        <f>SUM(J139:J142)</f>
        <v>37972</v>
      </c>
      <c r="K138" s="47">
        <f>J138</f>
        <v>37972</v>
      </c>
    </row>
    <row r="139" spans="1:11" ht="14.25" x14ac:dyDescent="0.2">
      <c r="A139" s="179"/>
      <c r="B139" s="191"/>
      <c r="C139" s="140" t="s">
        <v>297</v>
      </c>
      <c r="D139" s="43">
        <v>1164</v>
      </c>
      <c r="E139" s="43">
        <v>492</v>
      </c>
      <c r="F139" s="43">
        <v>1656</v>
      </c>
      <c r="G139" s="44">
        <v>0</v>
      </c>
      <c r="H139" s="44">
        <v>0</v>
      </c>
      <c r="I139" s="44">
        <v>16734</v>
      </c>
      <c r="J139" s="45">
        <v>18390</v>
      </c>
      <c r="K139" s="44">
        <f>J139</f>
        <v>18390</v>
      </c>
    </row>
    <row r="140" spans="1:11" ht="14.25" x14ac:dyDescent="0.2">
      <c r="A140" s="178"/>
      <c r="B140" s="191"/>
      <c r="C140" s="140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10195</v>
      </c>
      <c r="J140" s="45">
        <v>10195</v>
      </c>
      <c r="K140" s="44">
        <f t="shared" ref="K140:K142" si="24">J140</f>
        <v>10195</v>
      </c>
    </row>
    <row r="141" spans="1:11" ht="14.25" x14ac:dyDescent="0.2">
      <c r="A141" s="176"/>
      <c r="B141" s="191"/>
      <c r="C141" s="140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8276</v>
      </c>
      <c r="J141" s="45">
        <v>8276</v>
      </c>
      <c r="K141" s="44">
        <f t="shared" si="24"/>
        <v>8276</v>
      </c>
    </row>
    <row r="142" spans="1:11" ht="14.25" x14ac:dyDescent="0.2">
      <c r="A142" s="176"/>
      <c r="B142" s="191"/>
      <c r="C142" s="140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1111</v>
      </c>
      <c r="J142" s="45">
        <v>1111</v>
      </c>
      <c r="K142" s="44">
        <f t="shared" si="24"/>
        <v>1111</v>
      </c>
    </row>
    <row r="143" spans="1:11" ht="15" x14ac:dyDescent="0.25">
      <c r="A143" s="176"/>
      <c r="B143" s="107"/>
      <c r="C143" s="117"/>
      <c r="D143" s="40"/>
      <c r="E143" s="40"/>
      <c r="F143" s="40"/>
      <c r="G143" s="41"/>
      <c r="H143" s="155"/>
      <c r="I143" s="41"/>
      <c r="J143" s="42"/>
      <c r="K143" s="41"/>
    </row>
    <row r="144" spans="1:11" ht="15" x14ac:dyDescent="0.25">
      <c r="A144" s="176"/>
      <c r="B144" s="126" t="s">
        <v>129</v>
      </c>
      <c r="C144" s="129" t="s">
        <v>130</v>
      </c>
      <c r="D144" s="46">
        <v>7483</v>
      </c>
      <c r="E144" s="46">
        <v>29</v>
      </c>
      <c r="F144" s="46">
        <v>7512</v>
      </c>
      <c r="G144" s="47">
        <v>349</v>
      </c>
      <c r="H144" s="47">
        <v>293</v>
      </c>
      <c r="I144" s="47">
        <v>57</v>
      </c>
      <c r="J144" s="48">
        <v>8211</v>
      </c>
      <c r="K144" s="47">
        <f>J144</f>
        <v>8211</v>
      </c>
    </row>
    <row r="145" spans="1:11" ht="15" x14ac:dyDescent="0.25">
      <c r="A145" s="176"/>
      <c r="B145" s="107"/>
      <c r="C145" s="152"/>
      <c r="D145" s="40"/>
      <c r="E145" s="40"/>
      <c r="F145" s="40"/>
      <c r="G145" s="41"/>
      <c r="H145" s="41"/>
      <c r="I145" s="41"/>
      <c r="J145" s="42"/>
      <c r="K145" s="41"/>
    </row>
    <row r="146" spans="1:11" ht="15" x14ac:dyDescent="0.25">
      <c r="A146" s="179"/>
      <c r="B146" s="159" t="s">
        <v>131</v>
      </c>
      <c r="C146" s="151" t="s">
        <v>132</v>
      </c>
      <c r="D146" s="200">
        <v>35052</v>
      </c>
      <c r="E146" s="200">
        <v>6329</v>
      </c>
      <c r="F146" s="200">
        <v>35359</v>
      </c>
      <c r="G146" s="201">
        <v>94508</v>
      </c>
      <c r="H146" s="201">
        <v>23073</v>
      </c>
      <c r="I146" s="201">
        <v>28411</v>
      </c>
      <c r="J146" s="202">
        <v>7853</v>
      </c>
      <c r="K146" s="201">
        <f>J146-J152</f>
        <v>-165643</v>
      </c>
    </row>
    <row r="147" spans="1:11" ht="15" x14ac:dyDescent="0.25">
      <c r="B147" s="107"/>
      <c r="C147" s="121"/>
      <c r="D147" s="40"/>
      <c r="E147" s="40"/>
      <c r="F147" s="40"/>
      <c r="G147" s="41"/>
      <c r="H147" s="41"/>
      <c r="I147" s="41"/>
      <c r="J147" s="42"/>
      <c r="K147" s="41"/>
    </row>
    <row r="148" spans="1:11" ht="15" x14ac:dyDescent="0.25">
      <c r="B148" s="126" t="s">
        <v>394</v>
      </c>
      <c r="C148" s="127" t="s">
        <v>395</v>
      </c>
      <c r="D148" s="46">
        <v>0</v>
      </c>
      <c r="E148" s="46">
        <v>0</v>
      </c>
      <c r="F148" s="46">
        <v>0</v>
      </c>
      <c r="G148" s="47">
        <v>0</v>
      </c>
      <c r="H148" s="47">
        <v>0</v>
      </c>
      <c r="I148" s="47">
        <v>0</v>
      </c>
      <c r="J148" s="48">
        <v>0</v>
      </c>
      <c r="K148" s="47">
        <f>J148</f>
        <v>0</v>
      </c>
    </row>
    <row r="149" spans="1:11" ht="15" x14ac:dyDescent="0.25">
      <c r="B149" s="107"/>
      <c r="C149" s="121"/>
      <c r="D149" s="40"/>
      <c r="E149" s="40"/>
      <c r="F149" s="40"/>
      <c r="G149" s="41"/>
      <c r="H149" s="41"/>
      <c r="I149" s="41"/>
      <c r="J149" s="42"/>
      <c r="K149" s="41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6</v>
      </c>
      <c r="F150" s="46">
        <v>15</v>
      </c>
      <c r="G150" s="47">
        <v>21</v>
      </c>
      <c r="H150" s="47">
        <v>111</v>
      </c>
      <c r="I150" s="47">
        <v>0</v>
      </c>
      <c r="J150" s="48">
        <v>147</v>
      </c>
      <c r="K150" s="47">
        <f>+J150</f>
        <v>147</v>
      </c>
    </row>
    <row r="151" spans="1:11" ht="15" x14ac:dyDescent="0.25">
      <c r="A151" s="168"/>
      <c r="B151" s="107"/>
      <c r="C151" s="139"/>
      <c r="D151" s="40"/>
      <c r="E151" s="40"/>
      <c r="F151" s="40"/>
      <c r="G151" s="41"/>
      <c r="H151" s="41"/>
      <c r="I151" s="41"/>
      <c r="J151" s="42"/>
      <c r="K151" s="41"/>
    </row>
    <row r="152" spans="1:11" ht="15" x14ac:dyDescent="0.25">
      <c r="B152" s="126" t="s">
        <v>133</v>
      </c>
      <c r="C152" s="129" t="s">
        <v>134</v>
      </c>
      <c r="D152" s="48">
        <f t="shared" ref="D152:I152" si="25">SUM(D153:D157)</f>
        <v>33296</v>
      </c>
      <c r="E152" s="48">
        <f t="shared" si="25"/>
        <v>5442</v>
      </c>
      <c r="F152" s="48">
        <f t="shared" si="25"/>
        <v>32716</v>
      </c>
      <c r="G152" s="48">
        <f t="shared" si="25"/>
        <v>92413</v>
      </c>
      <c r="H152" s="48">
        <f t="shared" si="25"/>
        <v>21172</v>
      </c>
      <c r="I152" s="48">
        <f t="shared" si="25"/>
        <v>27195</v>
      </c>
      <c r="J152" s="48">
        <f>SUM(J153:J157)</f>
        <v>173496</v>
      </c>
      <c r="K152" s="128">
        <f>SUM(K153:K157)</f>
        <v>0</v>
      </c>
    </row>
    <row r="153" spans="1:11" ht="15" x14ac:dyDescent="0.25">
      <c r="A153" s="168"/>
      <c r="B153" s="107"/>
      <c r="C153" s="117" t="s">
        <v>98</v>
      </c>
      <c r="D153" s="43">
        <v>0</v>
      </c>
      <c r="E153" s="43">
        <v>5251</v>
      </c>
      <c r="F153" s="43">
        <v>0</v>
      </c>
      <c r="G153" s="44">
        <v>80595</v>
      </c>
      <c r="H153" s="44">
        <v>15591</v>
      </c>
      <c r="I153" s="44">
        <v>27192</v>
      </c>
      <c r="J153" s="45">
        <v>123378</v>
      </c>
      <c r="K153" s="41"/>
    </row>
    <row r="154" spans="1:11" ht="15" x14ac:dyDescent="0.25">
      <c r="B154" s="107"/>
      <c r="C154" s="117" t="s">
        <v>99</v>
      </c>
      <c r="D154" s="43">
        <v>771</v>
      </c>
      <c r="E154" s="43">
        <v>0</v>
      </c>
      <c r="F154" s="43">
        <v>0</v>
      </c>
      <c r="G154" s="44">
        <v>101</v>
      </c>
      <c r="H154" s="44">
        <v>64</v>
      </c>
      <c r="I154" s="44">
        <v>3</v>
      </c>
      <c r="J154" s="45">
        <v>168</v>
      </c>
      <c r="K154" s="41"/>
    </row>
    <row r="155" spans="1:11" ht="15" x14ac:dyDescent="0.25">
      <c r="A155" s="168"/>
      <c r="B155" s="107"/>
      <c r="C155" s="117" t="s">
        <v>100</v>
      </c>
      <c r="D155" s="43">
        <v>31339</v>
      </c>
      <c r="E155" s="43">
        <v>38</v>
      </c>
      <c r="F155" s="43">
        <v>31377</v>
      </c>
      <c r="G155" s="44">
        <v>0</v>
      </c>
      <c r="H155" s="44">
        <v>5059</v>
      </c>
      <c r="I155" s="44">
        <v>0</v>
      </c>
      <c r="J155" s="45">
        <v>36436</v>
      </c>
      <c r="K155" s="41"/>
    </row>
    <row r="156" spans="1:11" ht="15" x14ac:dyDescent="0.25">
      <c r="A156" s="176"/>
      <c r="B156" s="107"/>
      <c r="C156" s="117" t="s">
        <v>101</v>
      </c>
      <c r="D156" s="43">
        <v>1154</v>
      </c>
      <c r="E156" s="43">
        <v>21</v>
      </c>
      <c r="F156" s="43">
        <v>1175</v>
      </c>
      <c r="G156" s="44">
        <v>8671</v>
      </c>
      <c r="H156" s="44">
        <v>0</v>
      </c>
      <c r="I156" s="44">
        <v>0</v>
      </c>
      <c r="J156" s="45">
        <v>9846</v>
      </c>
      <c r="K156" s="41"/>
    </row>
    <row r="157" spans="1:11" ht="15" x14ac:dyDescent="0.25">
      <c r="A157" s="176"/>
      <c r="B157" s="107"/>
      <c r="C157" s="121" t="s">
        <v>102</v>
      </c>
      <c r="D157" s="43">
        <v>32</v>
      </c>
      <c r="E157" s="43">
        <v>132</v>
      </c>
      <c r="F157" s="43">
        <v>164</v>
      </c>
      <c r="G157" s="44">
        <v>3046</v>
      </c>
      <c r="H157" s="44">
        <v>458</v>
      </c>
      <c r="I157" s="44">
        <v>0</v>
      </c>
      <c r="J157" s="45">
        <v>3668</v>
      </c>
      <c r="K157" s="41"/>
    </row>
    <row r="158" spans="1:11" ht="15" x14ac:dyDescent="0.25">
      <c r="B158" s="107"/>
      <c r="C158" s="121"/>
      <c r="D158" s="40"/>
      <c r="E158" s="40"/>
      <c r="F158" s="40"/>
      <c r="G158" s="41"/>
      <c r="H158" s="41"/>
      <c r="I158" s="41"/>
      <c r="J158" s="42"/>
      <c r="K158" s="41"/>
    </row>
    <row r="159" spans="1:11" ht="15" x14ac:dyDescent="0.25">
      <c r="A159" s="168"/>
      <c r="B159" s="126" t="s">
        <v>135</v>
      </c>
      <c r="C159" s="129" t="s">
        <v>136</v>
      </c>
      <c r="D159" s="48">
        <f t="shared" ref="D159:I159" si="26">SUM(D160:D164)</f>
        <v>168</v>
      </c>
      <c r="E159" s="48">
        <f t="shared" si="26"/>
        <v>75</v>
      </c>
      <c r="F159" s="48">
        <f t="shared" si="26"/>
        <v>243</v>
      </c>
      <c r="G159" s="48">
        <f t="shared" si="26"/>
        <v>490</v>
      </c>
      <c r="H159" s="48">
        <f t="shared" si="26"/>
        <v>2</v>
      </c>
      <c r="I159" s="48">
        <f t="shared" si="26"/>
        <v>398</v>
      </c>
      <c r="J159" s="48">
        <f>SUM(J160:J164)</f>
        <v>1133</v>
      </c>
      <c r="K159" s="47">
        <f>J159</f>
        <v>1133</v>
      </c>
    </row>
    <row r="160" spans="1:11" ht="15" x14ac:dyDescent="0.25">
      <c r="A160" s="168"/>
      <c r="B160" s="107"/>
      <c r="C160" s="117" t="s">
        <v>137</v>
      </c>
      <c r="D160" s="43">
        <v>41</v>
      </c>
      <c r="E160" s="43">
        <v>19</v>
      </c>
      <c r="F160" s="43">
        <v>60</v>
      </c>
      <c r="G160" s="44">
        <v>426</v>
      </c>
      <c r="H160" s="44">
        <v>1</v>
      </c>
      <c r="I160" s="44">
        <v>397</v>
      </c>
      <c r="J160" s="45">
        <v>884</v>
      </c>
      <c r="K160" s="44">
        <f>J160</f>
        <v>884</v>
      </c>
    </row>
    <row r="161" spans="1:11" ht="15" x14ac:dyDescent="0.25">
      <c r="A161" s="168"/>
      <c r="B161" s="107"/>
      <c r="C161" s="117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168"/>
      <c r="B162" s="107"/>
      <c r="C162" s="117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07"/>
      <c r="C163" s="121" t="s">
        <v>138</v>
      </c>
      <c r="D163" s="43">
        <v>87</v>
      </c>
      <c r="E163" s="43">
        <v>48</v>
      </c>
      <c r="F163" s="43">
        <v>135</v>
      </c>
      <c r="G163" s="44">
        <v>62</v>
      </c>
      <c r="H163" s="44">
        <v>0</v>
      </c>
      <c r="I163" s="44">
        <v>1</v>
      </c>
      <c r="J163" s="45">
        <v>198</v>
      </c>
      <c r="K163" s="44">
        <f t="shared" si="27"/>
        <v>198</v>
      </c>
    </row>
    <row r="164" spans="1:11" ht="15" x14ac:dyDescent="0.25">
      <c r="A164" s="168"/>
      <c r="B164" s="107"/>
      <c r="C164" s="121" t="s">
        <v>36</v>
      </c>
      <c r="D164" s="43">
        <v>40</v>
      </c>
      <c r="E164" s="43">
        <v>8</v>
      </c>
      <c r="F164" s="43">
        <v>48</v>
      </c>
      <c r="G164" s="44">
        <v>2</v>
      </c>
      <c r="H164" s="44">
        <v>1</v>
      </c>
      <c r="I164" s="44">
        <v>0</v>
      </c>
      <c r="J164" s="45">
        <v>51</v>
      </c>
      <c r="K164" s="44">
        <f t="shared" si="27"/>
        <v>51</v>
      </c>
    </row>
    <row r="165" spans="1:11" ht="15" x14ac:dyDescent="0.25">
      <c r="B165" s="107"/>
      <c r="C165" s="121"/>
      <c r="D165" s="40"/>
      <c r="E165" s="40"/>
      <c r="F165" s="40"/>
      <c r="G165" s="41"/>
      <c r="H165" s="41"/>
      <c r="I165" s="41"/>
      <c r="J165" s="42"/>
      <c r="K165" s="41"/>
    </row>
    <row r="166" spans="1:11" ht="15" x14ac:dyDescent="0.25">
      <c r="A166" s="168"/>
      <c r="B166" s="126" t="s">
        <v>139</v>
      </c>
      <c r="C166" s="129" t="s">
        <v>140</v>
      </c>
      <c r="D166" s="48">
        <f t="shared" ref="D166:I166" si="28">SUM(D167:D174)</f>
        <v>1579</v>
      </c>
      <c r="E166" s="48">
        <f t="shared" si="28"/>
        <v>806</v>
      </c>
      <c r="F166" s="48">
        <f t="shared" si="28"/>
        <v>2385</v>
      </c>
      <c r="G166" s="48">
        <f t="shared" si="28"/>
        <v>1584</v>
      </c>
      <c r="H166" s="48">
        <f t="shared" si="28"/>
        <v>1788</v>
      </c>
      <c r="I166" s="48">
        <f t="shared" si="28"/>
        <v>816</v>
      </c>
      <c r="J166" s="48">
        <f>SUM(J167:J174)</f>
        <v>6573</v>
      </c>
      <c r="K166" s="47">
        <f>J166</f>
        <v>6573</v>
      </c>
    </row>
    <row r="167" spans="1:11" ht="15" x14ac:dyDescent="0.25">
      <c r="A167" s="168"/>
      <c r="B167" s="107"/>
      <c r="C167" s="117" t="s">
        <v>141</v>
      </c>
      <c r="D167" s="43">
        <v>0</v>
      </c>
      <c r="E167" s="43">
        <v>0</v>
      </c>
      <c r="F167" s="43">
        <v>0</v>
      </c>
      <c r="G167" s="44">
        <v>26</v>
      </c>
      <c r="H167" s="44">
        <v>66</v>
      </c>
      <c r="I167" s="44">
        <v>0</v>
      </c>
      <c r="J167" s="45">
        <v>92</v>
      </c>
      <c r="K167" s="44">
        <f>J167</f>
        <v>92</v>
      </c>
    </row>
    <row r="168" spans="1:11" ht="15" x14ac:dyDescent="0.25">
      <c r="A168" s="168"/>
      <c r="B168" s="107"/>
      <c r="C168" s="117" t="s">
        <v>142</v>
      </c>
      <c r="D168" s="43">
        <v>43</v>
      </c>
      <c r="E168" s="43">
        <v>65</v>
      </c>
      <c r="F168" s="43">
        <v>108</v>
      </c>
      <c r="G168" s="44">
        <v>117</v>
      </c>
      <c r="H168" s="44">
        <v>85</v>
      </c>
      <c r="I168" s="44">
        <v>0</v>
      </c>
      <c r="J168" s="45">
        <v>310</v>
      </c>
      <c r="K168" s="44">
        <f t="shared" ref="K168:K174" si="29">J168</f>
        <v>310</v>
      </c>
    </row>
    <row r="169" spans="1:11" ht="15" x14ac:dyDescent="0.25">
      <c r="A169" s="168"/>
      <c r="B169" s="107"/>
      <c r="C169" s="117" t="s">
        <v>143</v>
      </c>
      <c r="D169" s="43">
        <v>674</v>
      </c>
      <c r="E169" s="43">
        <v>0</v>
      </c>
      <c r="F169" s="43">
        <v>674</v>
      </c>
      <c r="G169" s="44">
        <v>78</v>
      </c>
      <c r="H169" s="44">
        <v>299</v>
      </c>
      <c r="I169" s="44">
        <v>570</v>
      </c>
      <c r="J169" s="45">
        <v>1621</v>
      </c>
      <c r="K169" s="44">
        <f t="shared" si="29"/>
        <v>1621</v>
      </c>
    </row>
    <row r="170" spans="1:11" ht="15" x14ac:dyDescent="0.25">
      <c r="A170" s="171"/>
      <c r="B170" s="107"/>
      <c r="C170" s="121" t="s">
        <v>144</v>
      </c>
      <c r="D170" s="43">
        <v>112</v>
      </c>
      <c r="E170" s="43">
        <v>445</v>
      </c>
      <c r="F170" s="43">
        <v>557</v>
      </c>
      <c r="G170" s="44">
        <v>332</v>
      </c>
      <c r="H170" s="44">
        <v>586</v>
      </c>
      <c r="I170" s="44">
        <v>36</v>
      </c>
      <c r="J170" s="45">
        <v>1511</v>
      </c>
      <c r="K170" s="44">
        <f t="shared" si="29"/>
        <v>1511</v>
      </c>
    </row>
    <row r="171" spans="1:11" ht="15" x14ac:dyDescent="0.25">
      <c r="A171" s="168"/>
      <c r="B171" s="107"/>
      <c r="C171" s="121" t="s">
        <v>145</v>
      </c>
      <c r="D171" s="43">
        <v>186</v>
      </c>
      <c r="E171" s="43">
        <v>0</v>
      </c>
      <c r="F171" s="43">
        <v>186</v>
      </c>
      <c r="G171" s="44">
        <v>97</v>
      </c>
      <c r="H171" s="44">
        <v>371</v>
      </c>
      <c r="I171" s="44">
        <v>0</v>
      </c>
      <c r="J171" s="45">
        <v>654</v>
      </c>
      <c r="K171" s="44">
        <f t="shared" si="29"/>
        <v>654</v>
      </c>
    </row>
    <row r="172" spans="1:11" ht="15" x14ac:dyDescent="0.25">
      <c r="A172" s="168"/>
      <c r="B172" s="107"/>
      <c r="C172" s="121" t="s">
        <v>146</v>
      </c>
      <c r="D172" s="43">
        <v>267</v>
      </c>
      <c r="E172" s="43">
        <v>112</v>
      </c>
      <c r="F172" s="43">
        <v>379</v>
      </c>
      <c r="G172" s="44">
        <v>523</v>
      </c>
      <c r="H172" s="44">
        <v>287</v>
      </c>
      <c r="I172" s="44">
        <v>88</v>
      </c>
      <c r="J172" s="45">
        <v>1277</v>
      </c>
      <c r="K172" s="44">
        <f t="shared" si="29"/>
        <v>1277</v>
      </c>
    </row>
    <row r="173" spans="1:11" ht="15" x14ac:dyDescent="0.25">
      <c r="A173" s="179"/>
      <c r="B173" s="107"/>
      <c r="C173" s="108" t="s">
        <v>365</v>
      </c>
      <c r="D173" s="43">
        <v>96</v>
      </c>
      <c r="E173" s="43">
        <v>0</v>
      </c>
      <c r="F173" s="43">
        <v>96</v>
      </c>
      <c r="G173" s="44">
        <v>0</v>
      </c>
      <c r="H173" s="44">
        <v>0</v>
      </c>
      <c r="I173" s="44">
        <v>0</v>
      </c>
      <c r="J173" s="45">
        <v>96</v>
      </c>
      <c r="K173" s="44">
        <f t="shared" si="29"/>
        <v>96</v>
      </c>
    </row>
    <row r="174" spans="1:11" ht="15" x14ac:dyDescent="0.25">
      <c r="A174" s="179"/>
      <c r="B174" s="107"/>
      <c r="C174" s="117" t="s">
        <v>147</v>
      </c>
      <c r="D174" s="43">
        <v>201</v>
      </c>
      <c r="E174" s="43">
        <v>184</v>
      </c>
      <c r="F174" s="43">
        <v>385</v>
      </c>
      <c r="G174" s="44">
        <v>411</v>
      </c>
      <c r="H174" s="44">
        <v>94</v>
      </c>
      <c r="I174" s="44">
        <v>122</v>
      </c>
      <c r="J174" s="45">
        <v>1012</v>
      </c>
      <c r="K174" s="44">
        <f t="shared" si="29"/>
        <v>1012</v>
      </c>
    </row>
    <row r="175" spans="1:11" ht="15" x14ac:dyDescent="0.25">
      <c r="A175" s="176"/>
      <c r="B175" s="107"/>
      <c r="C175" s="117"/>
      <c r="D175" s="40"/>
      <c r="E175" s="40"/>
      <c r="F175" s="40"/>
      <c r="G175" s="41"/>
      <c r="H175" s="41"/>
      <c r="I175" s="41"/>
      <c r="J175" s="42"/>
      <c r="K175" s="41"/>
    </row>
    <row r="176" spans="1:11" ht="15" x14ac:dyDescent="0.25">
      <c r="A176" s="179"/>
      <c r="B176" s="159" t="s">
        <v>148</v>
      </c>
      <c r="C176" s="151" t="s">
        <v>149</v>
      </c>
      <c r="D176" s="200">
        <v>1420</v>
      </c>
      <c r="E176" s="200">
        <v>3401</v>
      </c>
      <c r="F176" s="200">
        <v>2336</v>
      </c>
      <c r="G176" s="201">
        <v>7765</v>
      </c>
      <c r="H176" s="201">
        <v>3978</v>
      </c>
      <c r="I176" s="201">
        <v>39</v>
      </c>
      <c r="J176" s="202">
        <v>9554</v>
      </c>
      <c r="K176" s="201">
        <f>J176-J195</f>
        <v>4990</v>
      </c>
    </row>
    <row r="177" spans="1:11" ht="15" x14ac:dyDescent="0.25">
      <c r="A177" s="176"/>
      <c r="B177" s="107"/>
      <c r="C177" s="139"/>
      <c r="D177" s="40"/>
      <c r="E177" s="40"/>
      <c r="F177" s="40"/>
      <c r="G177" s="41"/>
      <c r="H177" s="41"/>
      <c r="I177" s="41"/>
      <c r="J177" s="42"/>
      <c r="K177" s="41"/>
    </row>
    <row r="178" spans="1:11" ht="15" x14ac:dyDescent="0.25">
      <c r="A178" s="176"/>
      <c r="B178" s="126" t="s">
        <v>150</v>
      </c>
      <c r="C178" s="129" t="s">
        <v>151</v>
      </c>
      <c r="D178" s="48">
        <f t="shared" ref="D178:I178" si="30">SUM(D179:D184)</f>
        <v>110</v>
      </c>
      <c r="E178" s="48">
        <f t="shared" si="30"/>
        <v>0</v>
      </c>
      <c r="F178" s="48">
        <f t="shared" si="30"/>
        <v>110</v>
      </c>
      <c r="G178" s="48">
        <f t="shared" si="30"/>
        <v>2087</v>
      </c>
      <c r="H178" s="48">
        <f t="shared" si="30"/>
        <v>1684</v>
      </c>
      <c r="I178" s="48">
        <f t="shared" si="30"/>
        <v>0</v>
      </c>
      <c r="J178" s="48">
        <f>SUM(J179:J184)</f>
        <v>3881</v>
      </c>
      <c r="K178" s="47">
        <f>J178</f>
        <v>3881</v>
      </c>
    </row>
    <row r="179" spans="1:11" ht="15" x14ac:dyDescent="0.25">
      <c r="A179" s="176"/>
      <c r="B179" s="107"/>
      <c r="C179" s="121" t="s">
        <v>152</v>
      </c>
      <c r="D179" s="43">
        <v>110</v>
      </c>
      <c r="E179" s="43">
        <v>0</v>
      </c>
      <c r="F179" s="43">
        <v>110</v>
      </c>
      <c r="G179" s="44">
        <v>2087</v>
      </c>
      <c r="H179" s="44">
        <v>89</v>
      </c>
      <c r="I179" s="44">
        <v>0</v>
      </c>
      <c r="J179" s="45">
        <v>2286</v>
      </c>
      <c r="K179" s="44">
        <f>J179</f>
        <v>2286</v>
      </c>
    </row>
    <row r="180" spans="1:11" ht="15" x14ac:dyDescent="0.25">
      <c r="A180" s="177"/>
      <c r="B180" s="107"/>
      <c r="C180" s="117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94</v>
      </c>
      <c r="I180" s="44">
        <v>0</v>
      </c>
      <c r="J180" s="45">
        <v>94</v>
      </c>
      <c r="K180" s="44">
        <f t="shared" ref="K180:K184" si="31">J180</f>
        <v>94</v>
      </c>
    </row>
    <row r="181" spans="1:11" ht="15" x14ac:dyDescent="0.25">
      <c r="A181" s="177"/>
      <c r="B181" s="107"/>
      <c r="C181" s="117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213</v>
      </c>
      <c r="I181" s="44">
        <v>0</v>
      </c>
      <c r="J181" s="45">
        <v>213</v>
      </c>
      <c r="K181" s="44">
        <f t="shared" si="31"/>
        <v>213</v>
      </c>
    </row>
    <row r="182" spans="1:11" ht="15" x14ac:dyDescent="0.25">
      <c r="A182" s="177"/>
      <c r="B182" s="107"/>
      <c r="C182" s="117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1288</v>
      </c>
      <c r="I182" s="44">
        <v>0</v>
      </c>
      <c r="J182" s="45">
        <v>1288</v>
      </c>
      <c r="K182" s="44">
        <f t="shared" si="31"/>
        <v>1288</v>
      </c>
    </row>
    <row r="183" spans="1:11" ht="15" x14ac:dyDescent="0.25">
      <c r="A183" s="174"/>
      <c r="B183" s="107"/>
      <c r="C183" s="117" t="s">
        <v>156</v>
      </c>
      <c r="D183" s="43">
        <v>0</v>
      </c>
      <c r="E183" s="43">
        <v>0</v>
      </c>
      <c r="F183" s="43">
        <v>0</v>
      </c>
      <c r="G183" s="44">
        <v>0</v>
      </c>
      <c r="H183" s="44">
        <v>0</v>
      </c>
      <c r="I183" s="44">
        <v>0</v>
      </c>
      <c r="J183" s="45">
        <v>0</v>
      </c>
      <c r="K183" s="44">
        <f t="shared" si="31"/>
        <v>0</v>
      </c>
    </row>
    <row r="184" spans="1:11" ht="15" x14ac:dyDescent="0.25">
      <c r="A184" s="174"/>
      <c r="B184" s="107"/>
      <c r="C184" s="117" t="s">
        <v>36</v>
      </c>
      <c r="D184" s="43">
        <v>0</v>
      </c>
      <c r="E184" s="43">
        <v>0</v>
      </c>
      <c r="F184" s="43">
        <v>0</v>
      </c>
      <c r="G184" s="44">
        <v>0</v>
      </c>
      <c r="H184" s="44">
        <v>0</v>
      </c>
      <c r="I184" s="44">
        <v>0</v>
      </c>
      <c r="J184" s="45">
        <v>0</v>
      </c>
      <c r="K184" s="44">
        <f t="shared" si="31"/>
        <v>0</v>
      </c>
    </row>
    <row r="185" spans="1:11" ht="15" x14ac:dyDescent="0.25">
      <c r="A185" s="176"/>
      <c r="B185" s="107"/>
      <c r="C185" s="139"/>
      <c r="D185" s="40"/>
      <c r="E185" s="40"/>
      <c r="F185" s="40"/>
      <c r="G185" s="41"/>
      <c r="H185" s="41"/>
      <c r="I185" s="41"/>
      <c r="J185" s="42"/>
      <c r="K185" s="41"/>
    </row>
    <row r="186" spans="1:11" ht="15" x14ac:dyDescent="0.25">
      <c r="A186" s="176"/>
      <c r="B186" s="126" t="s">
        <v>157</v>
      </c>
      <c r="C186" s="129" t="s">
        <v>337</v>
      </c>
      <c r="D186" s="48">
        <f t="shared" ref="D186:I186" si="32">SUM(D187:D193)</f>
        <v>706</v>
      </c>
      <c r="E186" s="48">
        <f t="shared" si="32"/>
        <v>525</v>
      </c>
      <c r="F186" s="48">
        <f t="shared" si="32"/>
        <v>1231</v>
      </c>
      <c r="G186" s="48">
        <f t="shared" si="32"/>
        <v>3075</v>
      </c>
      <c r="H186" s="48">
        <f t="shared" si="32"/>
        <v>436</v>
      </c>
      <c r="I186" s="48">
        <f t="shared" si="32"/>
        <v>1</v>
      </c>
      <c r="J186" s="48">
        <f>SUM(J187:J193)</f>
        <v>4743</v>
      </c>
      <c r="K186" s="47">
        <f>J186</f>
        <v>4743</v>
      </c>
    </row>
    <row r="187" spans="1:11" ht="15" x14ac:dyDescent="0.25">
      <c r="A187" s="177"/>
      <c r="B187" s="107"/>
      <c r="C187" s="117" t="s">
        <v>158</v>
      </c>
      <c r="D187" s="43">
        <v>576</v>
      </c>
      <c r="E187" s="43">
        <v>443</v>
      </c>
      <c r="F187" s="43">
        <v>1019</v>
      </c>
      <c r="G187" s="44">
        <v>1694</v>
      </c>
      <c r="H187" s="44">
        <v>321</v>
      </c>
      <c r="I187" s="44">
        <v>1</v>
      </c>
      <c r="J187" s="45">
        <v>3035</v>
      </c>
      <c r="K187" s="44">
        <f>J187</f>
        <v>3035</v>
      </c>
    </row>
    <row r="188" spans="1:11" ht="15" x14ac:dyDescent="0.25">
      <c r="A188" s="177"/>
      <c r="B188" s="107"/>
      <c r="C188" s="117" t="s">
        <v>303</v>
      </c>
      <c r="D188" s="43">
        <v>11</v>
      </c>
      <c r="E188" s="43">
        <v>1</v>
      </c>
      <c r="F188" s="43">
        <v>12</v>
      </c>
      <c r="G188" s="44">
        <v>943</v>
      </c>
      <c r="H188" s="44">
        <v>0</v>
      </c>
      <c r="I188" s="44">
        <v>0</v>
      </c>
      <c r="J188" s="45">
        <v>955</v>
      </c>
      <c r="K188" s="44">
        <f t="shared" ref="K188:K193" si="33">J188</f>
        <v>955</v>
      </c>
    </row>
    <row r="189" spans="1:11" ht="15" x14ac:dyDescent="0.25">
      <c r="A189" s="176"/>
      <c r="B189" s="107"/>
      <c r="C189" s="121" t="s">
        <v>159</v>
      </c>
      <c r="D189" s="43">
        <v>61</v>
      </c>
      <c r="E189" s="43">
        <v>22</v>
      </c>
      <c r="F189" s="43">
        <v>83</v>
      </c>
      <c r="G189" s="44">
        <v>55</v>
      </c>
      <c r="H189" s="44">
        <v>111</v>
      </c>
      <c r="I189" s="44">
        <v>0</v>
      </c>
      <c r="J189" s="45">
        <v>249</v>
      </c>
      <c r="K189" s="44">
        <f t="shared" si="33"/>
        <v>249</v>
      </c>
    </row>
    <row r="190" spans="1:11" ht="15" x14ac:dyDescent="0.25">
      <c r="A190" s="176"/>
      <c r="B190" s="107"/>
      <c r="C190" s="121" t="s">
        <v>304</v>
      </c>
      <c r="D190" s="43">
        <v>58</v>
      </c>
      <c r="E190" s="43">
        <v>0</v>
      </c>
      <c r="F190" s="43">
        <v>58</v>
      </c>
      <c r="G190" s="44">
        <v>143</v>
      </c>
      <c r="H190" s="44">
        <v>2</v>
      </c>
      <c r="I190" s="44">
        <v>0</v>
      </c>
      <c r="J190" s="45">
        <v>203</v>
      </c>
      <c r="K190" s="44">
        <f t="shared" si="33"/>
        <v>203</v>
      </c>
    </row>
    <row r="191" spans="1:11" ht="15" x14ac:dyDescent="0.25">
      <c r="A191" s="176"/>
      <c r="B191" s="107"/>
      <c r="C191" s="121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178"/>
      <c r="B192" s="107"/>
      <c r="C192" s="117" t="s">
        <v>160</v>
      </c>
      <c r="D192" s="43">
        <v>0</v>
      </c>
      <c r="E192" s="43">
        <v>55</v>
      </c>
      <c r="F192" s="43">
        <v>55</v>
      </c>
      <c r="G192" s="44">
        <v>216</v>
      </c>
      <c r="H192" s="44">
        <v>1</v>
      </c>
      <c r="I192" s="44">
        <v>0</v>
      </c>
      <c r="J192" s="45">
        <v>272</v>
      </c>
      <c r="K192" s="44">
        <f t="shared" si="33"/>
        <v>272</v>
      </c>
    </row>
    <row r="193" spans="1:11" ht="15" x14ac:dyDescent="0.25">
      <c r="A193" s="179"/>
      <c r="B193" s="107"/>
      <c r="C193" s="117" t="s">
        <v>97</v>
      </c>
      <c r="D193" s="43">
        <v>0</v>
      </c>
      <c r="E193" s="43">
        <v>4</v>
      </c>
      <c r="F193" s="43">
        <v>4</v>
      </c>
      <c r="G193" s="44">
        <v>24</v>
      </c>
      <c r="H193" s="44">
        <v>1</v>
      </c>
      <c r="I193" s="44">
        <v>0</v>
      </c>
      <c r="J193" s="45">
        <v>29</v>
      </c>
      <c r="K193" s="44">
        <f t="shared" si="33"/>
        <v>29</v>
      </c>
    </row>
    <row r="194" spans="1:11" ht="15" x14ac:dyDescent="0.25">
      <c r="B194" s="107"/>
      <c r="C194" s="139"/>
      <c r="D194" s="40"/>
      <c r="E194" s="40"/>
      <c r="F194" s="40"/>
      <c r="G194" s="41"/>
      <c r="H194" s="41"/>
      <c r="I194" s="41"/>
      <c r="J194" s="42"/>
      <c r="K194" s="41"/>
    </row>
    <row r="195" spans="1:11" ht="15" x14ac:dyDescent="0.25">
      <c r="B195" s="126" t="s">
        <v>307</v>
      </c>
      <c r="C195" s="129" t="s">
        <v>161</v>
      </c>
      <c r="D195" s="46">
        <f t="shared" ref="D195:I195" si="34">SUM(D196:D199)</f>
        <v>228</v>
      </c>
      <c r="E195" s="46">
        <f t="shared" si="34"/>
        <v>2655</v>
      </c>
      <c r="F195" s="46">
        <f t="shared" si="34"/>
        <v>398</v>
      </c>
      <c r="G195" s="47">
        <f t="shared" si="34"/>
        <v>2439</v>
      </c>
      <c r="H195" s="47">
        <f t="shared" si="34"/>
        <v>1689</v>
      </c>
      <c r="I195" s="47">
        <f t="shared" si="34"/>
        <v>38</v>
      </c>
      <c r="J195" s="48">
        <f>SUM(J196:J199)</f>
        <v>4564</v>
      </c>
      <c r="K195" s="128">
        <v>0</v>
      </c>
    </row>
    <row r="196" spans="1:11" ht="15" x14ac:dyDescent="0.25">
      <c r="A196" s="168"/>
      <c r="B196" s="107"/>
      <c r="C196" s="117" t="s">
        <v>339</v>
      </c>
      <c r="D196" s="43">
        <v>225</v>
      </c>
      <c r="E196" s="43">
        <v>2260</v>
      </c>
      <c r="F196" s="43">
        <v>0</v>
      </c>
      <c r="G196" s="44">
        <v>2269</v>
      </c>
      <c r="H196" s="44">
        <v>300</v>
      </c>
      <c r="I196" s="44">
        <v>38</v>
      </c>
      <c r="J196" s="45">
        <v>2607</v>
      </c>
      <c r="K196" s="41">
        <v>0</v>
      </c>
    </row>
    <row r="197" spans="1:11" ht="15" x14ac:dyDescent="0.25">
      <c r="A197" s="168"/>
      <c r="B197" s="107"/>
      <c r="C197" s="117" t="s">
        <v>100</v>
      </c>
      <c r="D197" s="43">
        <v>2</v>
      </c>
      <c r="E197" s="43">
        <v>373</v>
      </c>
      <c r="F197" s="43">
        <v>375</v>
      </c>
      <c r="G197" s="44">
        <v>0</v>
      </c>
      <c r="H197" s="44">
        <v>1389</v>
      </c>
      <c r="I197" s="44">
        <v>0</v>
      </c>
      <c r="J197" s="45">
        <v>1764</v>
      </c>
      <c r="K197" s="41">
        <v>0</v>
      </c>
    </row>
    <row r="198" spans="1:11" ht="15" x14ac:dyDescent="0.25">
      <c r="A198" s="179"/>
      <c r="B198" s="107"/>
      <c r="C198" s="117" t="s">
        <v>101</v>
      </c>
      <c r="D198" s="43">
        <v>1</v>
      </c>
      <c r="E198" s="43">
        <v>22</v>
      </c>
      <c r="F198" s="43">
        <v>23</v>
      </c>
      <c r="G198" s="44">
        <v>170</v>
      </c>
      <c r="H198" s="44">
        <v>0</v>
      </c>
      <c r="I198" s="44">
        <v>0</v>
      </c>
      <c r="J198" s="45">
        <v>193</v>
      </c>
      <c r="K198" s="41">
        <v>0</v>
      </c>
    </row>
    <row r="199" spans="1:11" ht="15" x14ac:dyDescent="0.25">
      <c r="A199" s="174"/>
      <c r="B199" s="107"/>
      <c r="C199" s="121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1">
        <v>0</v>
      </c>
    </row>
    <row r="200" spans="1:11" ht="15" x14ac:dyDescent="0.25">
      <c r="A200" s="179"/>
      <c r="B200" s="107"/>
      <c r="C200" s="108"/>
      <c r="D200" s="40"/>
      <c r="E200" s="40"/>
      <c r="F200" s="40"/>
      <c r="G200" s="40"/>
      <c r="H200" s="40"/>
      <c r="I200" s="40"/>
      <c r="J200" s="40"/>
      <c r="K200" s="41"/>
    </row>
    <row r="201" spans="1:11" ht="15" x14ac:dyDescent="0.25">
      <c r="A201" s="179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179"/>
      <c r="B202" s="107"/>
      <c r="C202" s="108"/>
      <c r="D202" s="40"/>
      <c r="E202" s="40"/>
      <c r="F202" s="40"/>
      <c r="G202" s="40"/>
      <c r="H202" s="40"/>
      <c r="I202" s="40"/>
      <c r="J202" s="40"/>
      <c r="K202" s="41"/>
    </row>
    <row r="203" spans="1:11" ht="31.15" customHeight="1" x14ac:dyDescent="0.2">
      <c r="B203" s="195" t="s">
        <v>373</v>
      </c>
      <c r="C203" s="196" t="s">
        <v>375</v>
      </c>
      <c r="D203" s="54">
        <f t="shared" ref="D203:I203" si="35">SUM(D204:D205)</f>
        <v>376</v>
      </c>
      <c r="E203" s="54">
        <f t="shared" si="35"/>
        <v>221</v>
      </c>
      <c r="F203" s="54">
        <f t="shared" si="35"/>
        <v>597</v>
      </c>
      <c r="G203" s="55">
        <f t="shared" si="35"/>
        <v>164</v>
      </c>
      <c r="H203" s="55">
        <f t="shared" si="35"/>
        <v>169</v>
      </c>
      <c r="I203" s="55">
        <f t="shared" si="35"/>
        <v>0</v>
      </c>
      <c r="J203" s="56">
        <f>SUM(J204:J205)</f>
        <v>930</v>
      </c>
      <c r="K203" s="55">
        <f>J203</f>
        <v>930</v>
      </c>
    </row>
    <row r="204" spans="1:11" ht="15" x14ac:dyDescent="0.25">
      <c r="B204" s="132"/>
      <c r="C204" s="117" t="s">
        <v>164</v>
      </c>
      <c r="D204" s="43">
        <v>8</v>
      </c>
      <c r="E204" s="43">
        <v>0</v>
      </c>
      <c r="F204" s="43">
        <v>8</v>
      </c>
      <c r="G204" s="44">
        <v>0</v>
      </c>
      <c r="H204" s="44">
        <v>0</v>
      </c>
      <c r="I204" s="44">
        <v>0</v>
      </c>
      <c r="J204" s="45">
        <v>8</v>
      </c>
      <c r="K204" s="44">
        <f>J204</f>
        <v>8</v>
      </c>
    </row>
    <row r="205" spans="1:11" ht="15" x14ac:dyDescent="0.25">
      <c r="B205" s="132"/>
      <c r="C205" s="117" t="s">
        <v>97</v>
      </c>
      <c r="D205" s="43">
        <v>368</v>
      </c>
      <c r="E205" s="43">
        <v>221</v>
      </c>
      <c r="F205" s="43">
        <v>589</v>
      </c>
      <c r="G205" s="44">
        <v>164</v>
      </c>
      <c r="H205" s="44">
        <v>169</v>
      </c>
      <c r="I205" s="44">
        <v>0</v>
      </c>
      <c r="J205" s="45">
        <v>922</v>
      </c>
      <c r="K205" s="44">
        <f>J205</f>
        <v>922</v>
      </c>
    </row>
    <row r="206" spans="1:11" ht="15" x14ac:dyDescent="0.25">
      <c r="B206" s="132"/>
      <c r="C206" s="139"/>
      <c r="D206" s="154"/>
      <c r="E206" s="154"/>
      <c r="F206" s="154"/>
      <c r="G206" s="155"/>
      <c r="H206" s="155"/>
      <c r="I206" s="155"/>
      <c r="J206" s="153"/>
      <c r="K206" s="155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431" priority="70" stopIfTrue="1" operator="notEqual">
      <formula>SUM(D14:D20)</formula>
    </cfRule>
  </conditionalFormatting>
  <conditionalFormatting sqref="D22:K22">
    <cfRule type="cellIs" dxfId="430" priority="21" stopIfTrue="1" operator="notEqual">
      <formula>D23+D24+#REF!+D26</formula>
    </cfRule>
  </conditionalFormatting>
  <conditionalFormatting sqref="D36:K36">
    <cfRule type="cellIs" dxfId="429" priority="69" stopIfTrue="1" operator="notEqual">
      <formula>D37+D38+D39+D40+D42+D41</formula>
    </cfRule>
  </conditionalFormatting>
  <conditionalFormatting sqref="D48:K48">
    <cfRule type="cellIs" dxfId="428" priority="4" stopIfTrue="1" operator="notEqual">
      <formula>D49+D50</formula>
    </cfRule>
  </conditionalFormatting>
  <conditionalFormatting sqref="D52:K52">
    <cfRule type="cellIs" dxfId="427" priority="5" stopIfTrue="1" operator="notEqual">
      <formula>D53+D54+D55</formula>
    </cfRule>
  </conditionalFormatting>
  <conditionalFormatting sqref="D57:K57">
    <cfRule type="cellIs" dxfId="426" priority="18" stopIfTrue="1" operator="notEqual">
      <formula>D58+D60+D61+D63+D64+D65+D62+D66+D67+D68+D69+D70+D71+D72+D73+D76+D77</formula>
    </cfRule>
  </conditionalFormatting>
  <conditionalFormatting sqref="D79:K79">
    <cfRule type="cellIs" dxfId="425" priority="7" stopIfTrue="1" operator="notEqual">
      <formula>D80+D81+D82+D83+D84+D85+D86+D87+D88+D89</formula>
    </cfRule>
  </conditionalFormatting>
  <conditionalFormatting sqref="D98:K98">
    <cfRule type="cellIs" dxfId="424" priority="8" stopIfTrue="1" operator="notEqual">
      <formula>D99+D100+D101+D102+D103+D104+D105+D106+D107+D108</formula>
    </cfRule>
  </conditionalFormatting>
  <conditionalFormatting sqref="D110:K110">
    <cfRule type="cellIs" dxfId="423" priority="9" stopIfTrue="1" operator="notEqual">
      <formula>D111+D112+D113+D114+D115+D116</formula>
    </cfRule>
  </conditionalFormatting>
  <conditionalFormatting sqref="D136:K136">
    <cfRule type="cellIs" dxfId="422" priority="19" stopIfTrue="1" operator="notEqual">
      <formula>#REF!+#REF!</formula>
    </cfRule>
  </conditionalFormatting>
  <conditionalFormatting sqref="D138:K138">
    <cfRule type="cellIs" dxfId="421" priority="20" stopIfTrue="1" operator="notEqual">
      <formula>D140+D139+D141+#REF!</formula>
    </cfRule>
  </conditionalFormatting>
  <conditionalFormatting sqref="D152:K152">
    <cfRule type="cellIs" dxfId="420" priority="3" stopIfTrue="1" operator="notEqual">
      <formula>D153+D154+D155+D156+D157</formula>
    </cfRule>
  </conditionalFormatting>
  <conditionalFormatting sqref="D159:K159">
    <cfRule type="cellIs" dxfId="419" priority="1" stopIfTrue="1" operator="notEqual">
      <formula>D160+D163+D164</formula>
    </cfRule>
  </conditionalFormatting>
  <conditionalFormatting sqref="D166:K166">
    <cfRule type="cellIs" dxfId="418" priority="6" stopIfTrue="1" operator="notEqual">
      <formula>SUM(D167:D174)</formula>
    </cfRule>
  </conditionalFormatting>
  <conditionalFormatting sqref="D178:K178">
    <cfRule type="cellIs" dxfId="417" priority="10" stopIfTrue="1" operator="notEqual">
      <formula>SUM(D179:D184)</formula>
    </cfRule>
  </conditionalFormatting>
  <conditionalFormatting sqref="D195:K195">
    <cfRule type="cellIs" dxfId="416" priority="64" stopIfTrue="1" operator="notEqual">
      <formula>D196+#REF!+D197+D198+D199</formula>
    </cfRule>
  </conditionalFormatting>
  <conditionalFormatting sqref="D203:K203">
    <cfRule type="cellIs" dxfId="415" priority="83" stopIfTrue="1" operator="notEqual">
      <formula>#REF!+D204+D205</formula>
    </cfRule>
  </conditionalFormatting>
  <conditionalFormatting sqref="D204:K206">
    <cfRule type="cellIs" dxfId="414" priority="107" stopIfTrue="1" operator="notEqual">
      <formula>#REF!+#REF!+#REF!+#REF!</formula>
    </cfRule>
  </conditionalFormatting>
  <conditionalFormatting sqref="D28:L28">
    <cfRule type="cellIs" dxfId="413" priority="12" stopIfTrue="1" operator="notEqual">
      <formula>D30+D31+D32+D33+D34</formula>
    </cfRule>
  </conditionalFormatting>
  <conditionalFormatting sqref="K23">
    <cfRule type="cellIs" dxfId="412" priority="159" stopIfTrue="1" operator="notEqual">
      <formula>K24+K26+#REF!+K27</formula>
    </cfRule>
  </conditionalFormatting>
  <conditionalFormatting sqref="K24:K25">
    <cfRule type="cellIs" dxfId="411" priority="158" stopIfTrue="1" operator="notEqual">
      <formula>K26+K27+#REF!+K28</formula>
    </cfRule>
  </conditionalFormatting>
  <conditionalFormatting sqref="K26">
    <cfRule type="cellIs" dxfId="410" priority="157" stopIfTrue="1" operator="notEqual">
      <formula>K27+K28+#REF!+K29</formula>
    </cfRule>
  </conditionalFormatting>
  <hyperlinks>
    <hyperlink ref="K5" location="Índice!A1" display="índice" xr:uid="{00000000-0004-0000-06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pageSetUpPr fitToPage="1"/>
  </sheetPr>
  <dimension ref="A1:L198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101" customWidth="1"/>
    <col min="2" max="2" width="18.7109375" style="94" customWidth="1"/>
    <col min="3" max="3" width="90.7109375" style="94" customWidth="1"/>
    <col min="4" max="6" width="14.7109375" style="94" customWidth="1"/>
    <col min="7" max="7" width="16.5703125" style="94" customWidth="1"/>
    <col min="8" max="8" width="16.7109375" style="94" customWidth="1"/>
    <col min="9" max="9" width="16.5703125" style="94" customWidth="1"/>
    <col min="10" max="10" width="19.7109375" style="94" customWidth="1"/>
    <col min="11" max="11" width="19.42578125" style="94" customWidth="1"/>
    <col min="12" max="12" width="2.7109375" style="94" customWidth="1"/>
    <col min="13" max="16384" width="11.42578125" style="94"/>
  </cols>
  <sheetData>
    <row r="1" spans="1:12" x14ac:dyDescent="0.2">
      <c r="A1" s="93"/>
    </row>
    <row r="2" spans="1:12" ht="18" x14ac:dyDescent="0.25">
      <c r="A2" s="95"/>
      <c r="B2" s="96" t="s">
        <v>293</v>
      </c>
      <c r="C2" s="96"/>
      <c r="D2" s="97"/>
      <c r="E2" s="97"/>
      <c r="F2" s="97"/>
      <c r="G2" s="97"/>
      <c r="H2" s="97"/>
      <c r="I2" s="97"/>
      <c r="J2" s="97"/>
      <c r="K2" s="97"/>
      <c r="L2" s="98"/>
    </row>
    <row r="3" spans="1:12" ht="18.75" x14ac:dyDescent="0.3">
      <c r="A3" s="99"/>
      <c r="B3" s="100" t="s">
        <v>349</v>
      </c>
      <c r="C3" s="100"/>
      <c r="D3" s="97"/>
      <c r="E3" s="97"/>
      <c r="F3" s="97"/>
      <c r="G3" s="97"/>
      <c r="H3" s="97"/>
      <c r="I3" s="97"/>
      <c r="J3" s="97"/>
      <c r="K3" s="97"/>
      <c r="L3" s="98"/>
    </row>
    <row r="4" spans="1:12" ht="14.25" x14ac:dyDescent="0.2">
      <c r="B4" s="102" t="s">
        <v>292</v>
      </c>
      <c r="C4" s="102"/>
      <c r="D4" s="97"/>
      <c r="E4" s="97"/>
      <c r="F4" s="97"/>
      <c r="G4" s="97"/>
      <c r="H4" s="97"/>
      <c r="I4" s="97"/>
      <c r="J4" s="97"/>
      <c r="K4" s="97"/>
      <c r="L4" s="98"/>
    </row>
    <row r="5" spans="1:12" ht="15.75" thickBot="1" x14ac:dyDescent="0.3">
      <c r="B5" s="103"/>
      <c r="C5" s="97"/>
      <c r="D5" s="97"/>
      <c r="E5" s="97"/>
      <c r="F5" s="97"/>
      <c r="G5" s="97"/>
      <c r="H5" s="97"/>
      <c r="I5" s="97"/>
      <c r="J5" s="97"/>
      <c r="K5" s="104" t="s">
        <v>323</v>
      </c>
      <c r="L5" s="98"/>
    </row>
    <row r="6" spans="1:12" ht="14.25" customHeight="1" thickTop="1" thickBot="1" x14ac:dyDescent="0.25">
      <c r="A6" s="105"/>
      <c r="B6" s="208" t="s">
        <v>165</v>
      </c>
      <c r="C6" s="209"/>
      <c r="D6" s="214" t="s">
        <v>1</v>
      </c>
      <c r="E6" s="214"/>
      <c r="F6" s="214"/>
      <c r="G6" s="206" t="s">
        <v>294</v>
      </c>
      <c r="H6" s="206" t="s">
        <v>295</v>
      </c>
      <c r="I6" s="206" t="s">
        <v>296</v>
      </c>
      <c r="J6" s="206" t="s">
        <v>2</v>
      </c>
      <c r="K6" s="206" t="s">
        <v>3</v>
      </c>
      <c r="L6" s="98"/>
    </row>
    <row r="7" spans="1:12" ht="14.25" customHeight="1" thickTop="1" thickBot="1" x14ac:dyDescent="0.25">
      <c r="B7" s="210"/>
      <c r="C7" s="211"/>
      <c r="D7" s="214"/>
      <c r="E7" s="214"/>
      <c r="F7" s="214"/>
      <c r="G7" s="207"/>
      <c r="H7" s="207"/>
      <c r="I7" s="207"/>
      <c r="J7" s="207"/>
      <c r="K7" s="207"/>
      <c r="L7" s="98"/>
    </row>
    <row r="8" spans="1:12" ht="14.25" customHeight="1" thickTop="1" thickBot="1" x14ac:dyDescent="0.25">
      <c r="A8" s="105"/>
      <c r="B8" s="210"/>
      <c r="C8" s="211"/>
      <c r="D8" s="214"/>
      <c r="E8" s="214"/>
      <c r="F8" s="214"/>
      <c r="G8" s="207"/>
      <c r="H8" s="207"/>
      <c r="I8" s="207"/>
      <c r="J8" s="207"/>
      <c r="K8" s="207"/>
      <c r="L8" s="98"/>
    </row>
    <row r="9" spans="1:12" ht="31.5" thickTop="1" thickBot="1" x14ac:dyDescent="0.25">
      <c r="A9" s="105"/>
      <c r="B9" s="212"/>
      <c r="C9" s="213"/>
      <c r="D9" s="106" t="s">
        <v>4</v>
      </c>
      <c r="E9" s="106" t="s">
        <v>5</v>
      </c>
      <c r="F9" s="106" t="s">
        <v>302</v>
      </c>
      <c r="G9" s="207"/>
      <c r="H9" s="207"/>
      <c r="I9" s="207"/>
      <c r="J9" s="207"/>
      <c r="K9" s="207"/>
      <c r="L9" s="98"/>
    </row>
    <row r="10" spans="1:12" ht="15.75" thickTop="1" x14ac:dyDescent="0.25">
      <c r="A10" s="105"/>
      <c r="B10" s="107"/>
      <c r="C10" s="108"/>
      <c r="D10" s="109"/>
      <c r="E10" s="110"/>
      <c r="F10" s="110"/>
      <c r="G10" s="111"/>
      <c r="H10" s="111"/>
      <c r="I10" s="111"/>
      <c r="J10" s="111"/>
      <c r="K10" s="111"/>
      <c r="L10" s="98"/>
    </row>
    <row r="11" spans="1:12" ht="15" x14ac:dyDescent="0.25">
      <c r="A11" s="105"/>
      <c r="B11" s="112" t="s">
        <v>166</v>
      </c>
      <c r="C11" s="113" t="s">
        <v>167</v>
      </c>
      <c r="D11" s="57">
        <f t="shared" ref="D11:E11" si="0">SUM(D12:D14)</f>
        <v>4737</v>
      </c>
      <c r="E11" s="58">
        <f t="shared" si="0"/>
        <v>4175</v>
      </c>
      <c r="F11" s="58">
        <f t="shared" ref="F11:H11" si="1">SUM(F12:F14)</f>
        <v>8912</v>
      </c>
      <c r="G11" s="59">
        <f t="shared" si="1"/>
        <v>26294</v>
      </c>
      <c r="H11" s="59">
        <f t="shared" si="1"/>
        <v>19141</v>
      </c>
      <c r="I11" s="59">
        <f>SUM(I12:I14)</f>
        <v>1285</v>
      </c>
      <c r="J11" s="59">
        <f>SUM(F11:I11)</f>
        <v>55632</v>
      </c>
      <c r="K11" s="59">
        <f t="shared" ref="K11:K44" si="2">J11</f>
        <v>55632</v>
      </c>
      <c r="L11" s="98"/>
    </row>
    <row r="12" spans="1:12" ht="15" x14ac:dyDescent="0.25">
      <c r="A12" s="116"/>
      <c r="B12" s="107"/>
      <c r="C12" s="117" t="s">
        <v>168</v>
      </c>
      <c r="D12" s="45">
        <v>3518</v>
      </c>
      <c r="E12" s="43">
        <v>2496</v>
      </c>
      <c r="F12" s="43">
        <v>6014</v>
      </c>
      <c r="G12" s="44">
        <v>21781</v>
      </c>
      <c r="H12" s="44">
        <v>17638</v>
      </c>
      <c r="I12" s="44">
        <v>1182</v>
      </c>
      <c r="J12" s="44">
        <v>46615</v>
      </c>
      <c r="K12" s="44">
        <f t="shared" si="2"/>
        <v>46615</v>
      </c>
      <c r="L12" s="98"/>
    </row>
    <row r="13" spans="1:12" ht="15" x14ac:dyDescent="0.25">
      <c r="A13" s="118"/>
      <c r="B13" s="107"/>
      <c r="C13" s="117" t="s">
        <v>169</v>
      </c>
      <c r="D13" s="45">
        <v>993</v>
      </c>
      <c r="E13" s="43">
        <v>0</v>
      </c>
      <c r="F13" s="43">
        <v>993</v>
      </c>
      <c r="G13" s="44">
        <v>1175</v>
      </c>
      <c r="H13" s="44">
        <v>461</v>
      </c>
      <c r="I13" s="44">
        <v>71</v>
      </c>
      <c r="J13" s="44">
        <v>2700</v>
      </c>
      <c r="K13" s="44">
        <f t="shared" si="2"/>
        <v>2700</v>
      </c>
      <c r="L13" s="98"/>
    </row>
    <row r="14" spans="1:12" ht="15" x14ac:dyDescent="0.25">
      <c r="A14" s="118"/>
      <c r="B14" s="107"/>
      <c r="C14" s="117" t="s">
        <v>170</v>
      </c>
      <c r="D14" s="45">
        <v>226</v>
      </c>
      <c r="E14" s="43">
        <v>1679</v>
      </c>
      <c r="F14" s="43">
        <v>1905</v>
      </c>
      <c r="G14" s="44">
        <v>3338</v>
      </c>
      <c r="H14" s="44">
        <v>1042</v>
      </c>
      <c r="I14" s="44">
        <v>32</v>
      </c>
      <c r="J14" s="44">
        <v>6317</v>
      </c>
      <c r="K14" s="44">
        <f t="shared" si="2"/>
        <v>6317</v>
      </c>
      <c r="L14" s="98"/>
    </row>
    <row r="15" spans="1:12" ht="14.25" x14ac:dyDescent="0.2">
      <c r="A15" s="118"/>
      <c r="B15" s="119"/>
      <c r="C15" s="108"/>
      <c r="D15" s="42"/>
      <c r="E15" s="40"/>
      <c r="F15" s="40"/>
      <c r="G15" s="41"/>
      <c r="H15" s="41"/>
      <c r="I15" s="41"/>
      <c r="J15" s="41"/>
      <c r="K15" s="41"/>
      <c r="L15" s="98"/>
    </row>
    <row r="16" spans="1:12" ht="15" x14ac:dyDescent="0.25">
      <c r="A16" s="120"/>
      <c r="B16" s="112" t="s">
        <v>308</v>
      </c>
      <c r="C16" s="113" t="s">
        <v>171</v>
      </c>
      <c r="D16" s="57">
        <f t="shared" ref="D16:H16" si="3">+D17+D20</f>
        <v>18240</v>
      </c>
      <c r="E16" s="58">
        <f t="shared" si="3"/>
        <v>5063</v>
      </c>
      <c r="F16" s="58">
        <f t="shared" si="3"/>
        <v>23303</v>
      </c>
      <c r="G16" s="59">
        <f t="shared" si="3"/>
        <v>67997</v>
      </c>
      <c r="H16" s="59">
        <f t="shared" si="3"/>
        <v>20574</v>
      </c>
      <c r="I16" s="59">
        <f>+I17+I20</f>
        <v>2574</v>
      </c>
      <c r="J16" s="59">
        <f t="shared" ref="J16" si="4">SUM(F16:I16)</f>
        <v>114448</v>
      </c>
      <c r="K16" s="59">
        <f t="shared" si="2"/>
        <v>114448</v>
      </c>
      <c r="L16" s="98"/>
    </row>
    <row r="17" spans="1:12" ht="14.25" x14ac:dyDescent="0.2">
      <c r="A17" s="120"/>
      <c r="B17" s="109"/>
      <c r="C17" s="121" t="s">
        <v>172</v>
      </c>
      <c r="D17" s="45">
        <v>13671</v>
      </c>
      <c r="E17" s="43">
        <v>4359</v>
      </c>
      <c r="F17" s="43">
        <v>18030</v>
      </c>
      <c r="G17" s="44">
        <v>53541</v>
      </c>
      <c r="H17" s="44">
        <v>15710</v>
      </c>
      <c r="I17" s="44">
        <v>2052</v>
      </c>
      <c r="J17" s="44">
        <v>89333</v>
      </c>
      <c r="K17" s="44">
        <f t="shared" si="2"/>
        <v>89333</v>
      </c>
      <c r="L17" s="98"/>
    </row>
    <row r="18" spans="1:12" ht="15" x14ac:dyDescent="0.25">
      <c r="A18" s="122"/>
      <c r="B18" s="107"/>
      <c r="C18" s="117" t="s">
        <v>173</v>
      </c>
      <c r="D18" s="45">
        <v>138</v>
      </c>
      <c r="E18" s="43">
        <v>14</v>
      </c>
      <c r="F18" s="43">
        <v>152</v>
      </c>
      <c r="G18" s="44">
        <v>58</v>
      </c>
      <c r="H18" s="44">
        <v>15</v>
      </c>
      <c r="I18" s="44">
        <v>26</v>
      </c>
      <c r="J18" s="44">
        <v>251</v>
      </c>
      <c r="K18" s="44">
        <f t="shared" si="2"/>
        <v>251</v>
      </c>
      <c r="L18" s="98"/>
    </row>
    <row r="19" spans="1:12" ht="15" x14ac:dyDescent="0.25">
      <c r="A19" s="120"/>
      <c r="B19" s="107"/>
      <c r="C19" s="117" t="s">
        <v>174</v>
      </c>
      <c r="D19" s="45">
        <v>13533</v>
      </c>
      <c r="E19" s="43">
        <v>4345</v>
      </c>
      <c r="F19" s="43">
        <v>17878</v>
      </c>
      <c r="G19" s="44">
        <v>53483</v>
      </c>
      <c r="H19" s="44">
        <v>15695</v>
      </c>
      <c r="I19" s="44">
        <v>2026</v>
      </c>
      <c r="J19" s="44">
        <v>89082</v>
      </c>
      <c r="K19" s="44">
        <f t="shared" si="2"/>
        <v>89082</v>
      </c>
      <c r="L19" s="98"/>
    </row>
    <row r="20" spans="1:12" ht="14.25" x14ac:dyDescent="0.2">
      <c r="A20" s="120"/>
      <c r="B20" s="109"/>
      <c r="C20" s="121" t="s">
        <v>175</v>
      </c>
      <c r="D20" s="45">
        <v>4569</v>
      </c>
      <c r="E20" s="43">
        <v>704</v>
      </c>
      <c r="F20" s="43">
        <v>5273</v>
      </c>
      <c r="G20" s="44">
        <v>14456</v>
      </c>
      <c r="H20" s="44">
        <v>4864</v>
      </c>
      <c r="I20" s="44">
        <v>522</v>
      </c>
      <c r="J20" s="44">
        <v>25115</v>
      </c>
      <c r="K20" s="44">
        <f t="shared" si="2"/>
        <v>25115</v>
      </c>
      <c r="L20" s="98"/>
    </row>
    <row r="21" spans="1:12" ht="14.25" x14ac:dyDescent="0.2">
      <c r="A21" s="116"/>
      <c r="B21" s="109"/>
      <c r="C21" s="117" t="s">
        <v>176</v>
      </c>
      <c r="D21" s="45">
        <v>1330</v>
      </c>
      <c r="E21" s="43">
        <v>686</v>
      </c>
      <c r="F21" s="43">
        <v>2016</v>
      </c>
      <c r="G21" s="44">
        <v>10220</v>
      </c>
      <c r="H21" s="44">
        <v>4617</v>
      </c>
      <c r="I21" s="44">
        <v>498</v>
      </c>
      <c r="J21" s="44">
        <v>17351</v>
      </c>
      <c r="K21" s="44">
        <f t="shared" si="2"/>
        <v>17351</v>
      </c>
      <c r="L21" s="98"/>
    </row>
    <row r="22" spans="1:12" ht="14.25" x14ac:dyDescent="0.2">
      <c r="B22" s="109"/>
      <c r="C22" s="108" t="s">
        <v>177</v>
      </c>
      <c r="D22" s="45">
        <v>539</v>
      </c>
      <c r="E22" s="43">
        <v>685</v>
      </c>
      <c r="F22" s="43">
        <v>1224</v>
      </c>
      <c r="G22" s="44">
        <v>10212</v>
      </c>
      <c r="H22" s="44">
        <v>4533</v>
      </c>
      <c r="I22" s="44">
        <v>485</v>
      </c>
      <c r="J22" s="44">
        <v>16454</v>
      </c>
      <c r="K22" s="44">
        <f t="shared" si="2"/>
        <v>16454</v>
      </c>
      <c r="L22" s="98"/>
    </row>
    <row r="23" spans="1:12" ht="14.25" x14ac:dyDescent="0.2">
      <c r="B23" s="109"/>
      <c r="C23" s="108" t="s">
        <v>178</v>
      </c>
      <c r="D23" s="45">
        <v>791</v>
      </c>
      <c r="E23" s="43">
        <v>1</v>
      </c>
      <c r="F23" s="43">
        <v>792</v>
      </c>
      <c r="G23" s="44">
        <v>8</v>
      </c>
      <c r="H23" s="44">
        <v>84</v>
      </c>
      <c r="I23" s="44">
        <v>13</v>
      </c>
      <c r="J23" s="44">
        <v>897</v>
      </c>
      <c r="K23" s="44">
        <f t="shared" si="2"/>
        <v>897</v>
      </c>
      <c r="L23" s="98"/>
    </row>
    <row r="24" spans="1:12" ht="14.25" x14ac:dyDescent="0.2">
      <c r="A24" s="105"/>
      <c r="B24" s="109"/>
      <c r="C24" s="117" t="s">
        <v>179</v>
      </c>
      <c r="D24" s="45">
        <v>3239</v>
      </c>
      <c r="E24" s="43">
        <v>18</v>
      </c>
      <c r="F24" s="43">
        <v>3257</v>
      </c>
      <c r="G24" s="44">
        <v>4236</v>
      </c>
      <c r="H24" s="44">
        <v>247</v>
      </c>
      <c r="I24" s="44">
        <v>24</v>
      </c>
      <c r="J24" s="44">
        <v>7764</v>
      </c>
      <c r="K24" s="44">
        <f t="shared" si="2"/>
        <v>7764</v>
      </c>
      <c r="L24" s="98"/>
    </row>
    <row r="25" spans="1:12" ht="14.25" x14ac:dyDescent="0.2">
      <c r="B25" s="119"/>
      <c r="C25" s="108"/>
      <c r="D25" s="42"/>
      <c r="E25" s="40"/>
      <c r="F25" s="40"/>
      <c r="G25" s="41"/>
      <c r="H25" s="41"/>
      <c r="I25" s="41"/>
      <c r="J25" s="41"/>
      <c r="K25" s="41"/>
      <c r="L25" s="98"/>
    </row>
    <row r="26" spans="1:12" ht="15" x14ac:dyDescent="0.25">
      <c r="A26" s="105"/>
      <c r="B26" s="112" t="s">
        <v>309</v>
      </c>
      <c r="C26" s="123" t="s">
        <v>71</v>
      </c>
      <c r="D26" s="57">
        <v>37</v>
      </c>
      <c r="E26" s="58">
        <v>101</v>
      </c>
      <c r="F26" s="58">
        <v>138</v>
      </c>
      <c r="G26" s="59">
        <v>214</v>
      </c>
      <c r="H26" s="59">
        <v>43</v>
      </c>
      <c r="I26" s="59">
        <v>19</v>
      </c>
      <c r="J26" s="59">
        <v>414</v>
      </c>
      <c r="K26" s="59">
        <f t="shared" si="2"/>
        <v>414</v>
      </c>
      <c r="L26" s="98"/>
    </row>
    <row r="27" spans="1:12" ht="14.25" x14ac:dyDescent="0.2">
      <c r="B27" s="119"/>
      <c r="C27" s="108"/>
      <c r="D27" s="42"/>
      <c r="E27" s="40"/>
      <c r="F27" s="40"/>
      <c r="G27" s="41"/>
      <c r="H27" s="41"/>
      <c r="I27" s="41"/>
      <c r="J27" s="41"/>
      <c r="K27" s="41"/>
      <c r="L27" s="98"/>
    </row>
    <row r="28" spans="1:12" ht="15" x14ac:dyDescent="0.25">
      <c r="A28" s="105"/>
      <c r="B28" s="112" t="s">
        <v>310</v>
      </c>
      <c r="C28" s="123" t="s">
        <v>180</v>
      </c>
      <c r="D28" s="57">
        <v>3855</v>
      </c>
      <c r="E28" s="58">
        <v>834</v>
      </c>
      <c r="F28" s="58">
        <v>4689</v>
      </c>
      <c r="G28" s="59">
        <v>2604</v>
      </c>
      <c r="H28" s="59">
        <v>1389</v>
      </c>
      <c r="I28" s="59">
        <v>2009</v>
      </c>
      <c r="J28" s="59">
        <v>10691</v>
      </c>
      <c r="K28" s="59">
        <f t="shared" si="2"/>
        <v>10691</v>
      </c>
      <c r="L28" s="98"/>
    </row>
    <row r="29" spans="1:12" ht="15" x14ac:dyDescent="0.25">
      <c r="A29" s="105"/>
      <c r="B29" s="124"/>
      <c r="C29" s="125"/>
      <c r="D29" s="42"/>
      <c r="E29" s="40"/>
      <c r="F29" s="40"/>
      <c r="G29" s="41"/>
      <c r="H29" s="41"/>
      <c r="I29" s="41"/>
      <c r="J29" s="41"/>
      <c r="K29" s="41"/>
      <c r="L29" s="98"/>
    </row>
    <row r="30" spans="1:12" ht="15" x14ac:dyDescent="0.25">
      <c r="A30" s="116"/>
      <c r="B30" s="126" t="s">
        <v>311</v>
      </c>
      <c r="C30" s="127" t="s">
        <v>181</v>
      </c>
      <c r="D30" s="48">
        <f t="shared" ref="D30:I30" si="5">SUM(D32:D36)</f>
        <v>3357</v>
      </c>
      <c r="E30" s="46">
        <f t="shared" si="5"/>
        <v>401</v>
      </c>
      <c r="F30" s="46">
        <f t="shared" si="5"/>
        <v>3758</v>
      </c>
      <c r="G30" s="47">
        <f t="shared" si="5"/>
        <v>1718</v>
      </c>
      <c r="H30" s="47">
        <f t="shared" si="5"/>
        <v>1345</v>
      </c>
      <c r="I30" s="47">
        <f t="shared" si="5"/>
        <v>0</v>
      </c>
      <c r="J30" s="47">
        <f>SUM(J32:J36)</f>
        <v>6821</v>
      </c>
      <c r="K30" s="47">
        <f t="shared" si="2"/>
        <v>6821</v>
      </c>
      <c r="L30" s="98"/>
    </row>
    <row r="31" spans="1:12" ht="15" x14ac:dyDescent="0.25">
      <c r="A31" s="120"/>
      <c r="B31" s="107"/>
      <c r="C31" s="108" t="s">
        <v>182</v>
      </c>
      <c r="D31" s="42"/>
      <c r="E31" s="40"/>
      <c r="F31" s="40"/>
      <c r="G31" s="41"/>
      <c r="H31" s="41"/>
      <c r="I31" s="41"/>
      <c r="J31" s="41"/>
      <c r="K31" s="41">
        <f t="shared" si="2"/>
        <v>0</v>
      </c>
      <c r="L31" s="98"/>
    </row>
    <row r="32" spans="1:12" ht="15" x14ac:dyDescent="0.25">
      <c r="A32" s="118"/>
      <c r="B32" s="107"/>
      <c r="C32" s="108" t="s">
        <v>183</v>
      </c>
      <c r="D32" s="45">
        <v>744</v>
      </c>
      <c r="E32" s="43">
        <v>27</v>
      </c>
      <c r="F32" s="43">
        <v>771</v>
      </c>
      <c r="G32" s="44">
        <v>90</v>
      </c>
      <c r="H32" s="44">
        <v>10</v>
      </c>
      <c r="I32" s="44">
        <v>0</v>
      </c>
      <c r="J32" s="44">
        <v>871</v>
      </c>
      <c r="K32" s="44">
        <f t="shared" si="2"/>
        <v>871</v>
      </c>
      <c r="L32" s="98"/>
    </row>
    <row r="33" spans="1:12" ht="15" x14ac:dyDescent="0.25">
      <c r="A33" s="122"/>
      <c r="B33" s="107"/>
      <c r="C33" s="108" t="s">
        <v>184</v>
      </c>
      <c r="D33" s="45">
        <v>0</v>
      </c>
      <c r="E33" s="43">
        <v>0</v>
      </c>
      <c r="F33" s="43">
        <v>0</v>
      </c>
      <c r="G33" s="44">
        <v>263</v>
      </c>
      <c r="H33" s="44">
        <v>17</v>
      </c>
      <c r="I33" s="44">
        <v>0</v>
      </c>
      <c r="J33" s="44">
        <v>280</v>
      </c>
      <c r="K33" s="44">
        <f t="shared" si="2"/>
        <v>280</v>
      </c>
      <c r="L33" s="98"/>
    </row>
    <row r="34" spans="1:12" ht="15" x14ac:dyDescent="0.25">
      <c r="A34" s="118"/>
      <c r="B34" s="107"/>
      <c r="C34" s="108" t="s">
        <v>185</v>
      </c>
      <c r="D34" s="45">
        <v>0</v>
      </c>
      <c r="E34" s="43">
        <v>0</v>
      </c>
      <c r="F34" s="43">
        <v>0</v>
      </c>
      <c r="G34" s="44">
        <v>205</v>
      </c>
      <c r="H34" s="44">
        <v>719</v>
      </c>
      <c r="I34" s="44">
        <v>0</v>
      </c>
      <c r="J34" s="44">
        <v>924</v>
      </c>
      <c r="K34" s="44">
        <f t="shared" si="2"/>
        <v>924</v>
      </c>
      <c r="L34" s="98"/>
    </row>
    <row r="35" spans="1:12" ht="15" x14ac:dyDescent="0.25">
      <c r="A35" s="118"/>
      <c r="B35" s="107"/>
      <c r="C35" s="121" t="s">
        <v>186</v>
      </c>
      <c r="D35" s="45">
        <v>0</v>
      </c>
      <c r="E35" s="43">
        <v>0</v>
      </c>
      <c r="F35" s="43">
        <v>0</v>
      </c>
      <c r="G35" s="44">
        <v>2</v>
      </c>
      <c r="H35" s="44">
        <v>0</v>
      </c>
      <c r="I35" s="44">
        <v>0</v>
      </c>
      <c r="J35" s="44">
        <v>2</v>
      </c>
      <c r="K35" s="44">
        <f t="shared" si="2"/>
        <v>2</v>
      </c>
      <c r="L35" s="98"/>
    </row>
    <row r="36" spans="1:12" ht="15" x14ac:dyDescent="0.25">
      <c r="A36" s="118"/>
      <c r="B36" s="107"/>
      <c r="C36" s="121" t="s">
        <v>187</v>
      </c>
      <c r="D36" s="45">
        <v>2613</v>
      </c>
      <c r="E36" s="43">
        <v>374</v>
      </c>
      <c r="F36" s="43">
        <v>2987</v>
      </c>
      <c r="G36" s="44">
        <v>1158</v>
      </c>
      <c r="H36" s="44">
        <v>599</v>
      </c>
      <c r="I36" s="44">
        <v>0</v>
      </c>
      <c r="J36" s="44">
        <v>4744</v>
      </c>
      <c r="K36" s="44">
        <f t="shared" si="2"/>
        <v>4744</v>
      </c>
      <c r="L36" s="98"/>
    </row>
    <row r="37" spans="1:12" ht="15" x14ac:dyDescent="0.25">
      <c r="A37" s="118"/>
      <c r="B37" s="107"/>
      <c r="C37" s="108"/>
      <c r="D37" s="42"/>
      <c r="E37" s="40"/>
      <c r="F37" s="40"/>
      <c r="G37" s="41"/>
      <c r="H37" s="41"/>
      <c r="I37" s="41"/>
      <c r="J37" s="41"/>
      <c r="K37" s="41"/>
      <c r="L37" s="98"/>
    </row>
    <row r="38" spans="1:12" ht="15" x14ac:dyDescent="0.25">
      <c r="A38" s="122"/>
      <c r="B38" s="126" t="s">
        <v>312</v>
      </c>
      <c r="C38" s="129" t="s">
        <v>188</v>
      </c>
      <c r="D38" s="48">
        <f t="shared" ref="D38:I38" si="6">SUM(D40:D44)</f>
        <v>498</v>
      </c>
      <c r="E38" s="46">
        <f t="shared" si="6"/>
        <v>433</v>
      </c>
      <c r="F38" s="46">
        <f t="shared" si="6"/>
        <v>931</v>
      </c>
      <c r="G38" s="47">
        <f t="shared" si="6"/>
        <v>886</v>
      </c>
      <c r="H38" s="47">
        <f t="shared" si="6"/>
        <v>44</v>
      </c>
      <c r="I38" s="47">
        <f t="shared" si="6"/>
        <v>2009</v>
      </c>
      <c r="J38" s="47">
        <f>SUM(J40:J44)</f>
        <v>3870</v>
      </c>
      <c r="K38" s="47">
        <f t="shared" si="2"/>
        <v>3870</v>
      </c>
      <c r="L38" s="98"/>
    </row>
    <row r="39" spans="1:12" ht="14.25" x14ac:dyDescent="0.2">
      <c r="A39" s="122"/>
      <c r="B39" s="109"/>
      <c r="C39" s="108" t="s">
        <v>182</v>
      </c>
      <c r="D39" s="42"/>
      <c r="E39" s="40"/>
      <c r="F39" s="40"/>
      <c r="G39" s="41"/>
      <c r="H39" s="41"/>
      <c r="I39" s="41"/>
      <c r="J39" s="41"/>
      <c r="K39" s="41"/>
      <c r="L39" s="98"/>
    </row>
    <row r="40" spans="1:12" ht="14.25" x14ac:dyDescent="0.2">
      <c r="A40" s="118"/>
      <c r="B40" s="109"/>
      <c r="C40" s="108" t="s">
        <v>183</v>
      </c>
      <c r="D40" s="45">
        <v>169</v>
      </c>
      <c r="E40" s="43">
        <v>0</v>
      </c>
      <c r="F40" s="43">
        <v>169</v>
      </c>
      <c r="G40" s="44">
        <v>0</v>
      </c>
      <c r="H40" s="44">
        <v>1</v>
      </c>
      <c r="I40" s="44">
        <v>0</v>
      </c>
      <c r="J40" s="44">
        <v>170</v>
      </c>
      <c r="K40" s="44">
        <f t="shared" si="2"/>
        <v>170</v>
      </c>
      <c r="L40" s="98"/>
    </row>
    <row r="41" spans="1:12" ht="14.25" x14ac:dyDescent="0.2">
      <c r="A41" s="120"/>
      <c r="B41" s="109"/>
      <c r="C41" s="108" t="s">
        <v>184</v>
      </c>
      <c r="D41" s="45">
        <v>2</v>
      </c>
      <c r="E41" s="43">
        <v>0</v>
      </c>
      <c r="F41" s="43">
        <v>2</v>
      </c>
      <c r="G41" s="44">
        <v>24</v>
      </c>
      <c r="H41" s="44">
        <v>0</v>
      </c>
      <c r="I41" s="44">
        <v>0</v>
      </c>
      <c r="J41" s="44">
        <v>26</v>
      </c>
      <c r="K41" s="44">
        <f t="shared" si="2"/>
        <v>26</v>
      </c>
      <c r="L41" s="98"/>
    </row>
    <row r="42" spans="1:12" ht="14.25" x14ac:dyDescent="0.2">
      <c r="A42" s="116"/>
      <c r="B42" s="109"/>
      <c r="C42" s="108" t="s">
        <v>185</v>
      </c>
      <c r="D42" s="45">
        <v>0</v>
      </c>
      <c r="E42" s="43">
        <v>0</v>
      </c>
      <c r="F42" s="43">
        <v>0</v>
      </c>
      <c r="G42" s="44">
        <v>0</v>
      </c>
      <c r="H42" s="44">
        <v>13</v>
      </c>
      <c r="I42" s="44">
        <v>0</v>
      </c>
      <c r="J42" s="44">
        <v>13</v>
      </c>
      <c r="K42" s="44">
        <f t="shared" si="2"/>
        <v>13</v>
      </c>
      <c r="L42" s="98"/>
    </row>
    <row r="43" spans="1:12" ht="14.25" x14ac:dyDescent="0.2">
      <c r="B43" s="109"/>
      <c r="C43" s="121" t="s">
        <v>186</v>
      </c>
      <c r="D43" s="45">
        <v>0</v>
      </c>
      <c r="E43" s="43">
        <v>0</v>
      </c>
      <c r="F43" s="43">
        <v>0</v>
      </c>
      <c r="G43" s="44">
        <v>8</v>
      </c>
      <c r="H43" s="44">
        <v>0</v>
      </c>
      <c r="I43" s="44">
        <v>0</v>
      </c>
      <c r="J43" s="44">
        <v>8</v>
      </c>
      <c r="K43" s="44">
        <f t="shared" si="2"/>
        <v>8</v>
      </c>
      <c r="L43" s="98"/>
    </row>
    <row r="44" spans="1:12" ht="14.25" x14ac:dyDescent="0.2">
      <c r="B44" s="109"/>
      <c r="C44" s="121" t="s">
        <v>187</v>
      </c>
      <c r="D44" s="45">
        <v>327</v>
      </c>
      <c r="E44" s="43">
        <v>433</v>
      </c>
      <c r="F44" s="43">
        <v>760</v>
      </c>
      <c r="G44" s="44">
        <v>854</v>
      </c>
      <c r="H44" s="44">
        <v>30</v>
      </c>
      <c r="I44" s="44">
        <v>2009</v>
      </c>
      <c r="J44" s="44">
        <v>3653</v>
      </c>
      <c r="K44" s="44">
        <f t="shared" si="2"/>
        <v>3653</v>
      </c>
      <c r="L44" s="98"/>
    </row>
    <row r="45" spans="1:12" ht="14.25" x14ac:dyDescent="0.2">
      <c r="B45" s="109"/>
      <c r="C45" s="121"/>
      <c r="D45" s="42"/>
      <c r="E45" s="40"/>
      <c r="F45" s="40"/>
      <c r="G45" s="41"/>
      <c r="H45" s="41"/>
      <c r="I45" s="41"/>
      <c r="J45" s="41"/>
      <c r="K45" s="41"/>
      <c r="L45" s="98"/>
    </row>
    <row r="46" spans="1:12" ht="15" x14ac:dyDescent="0.25">
      <c r="A46" s="105"/>
      <c r="B46" s="112" t="s">
        <v>85</v>
      </c>
      <c r="C46" s="123" t="s">
        <v>86</v>
      </c>
      <c r="D46" s="57">
        <v>28544</v>
      </c>
      <c r="E46" s="58">
        <v>4592</v>
      </c>
      <c r="F46" s="58">
        <v>32836</v>
      </c>
      <c r="G46" s="59">
        <v>7658</v>
      </c>
      <c r="H46" s="59">
        <v>1399</v>
      </c>
      <c r="I46" s="59">
        <v>0</v>
      </c>
      <c r="J46" s="59">
        <v>36565</v>
      </c>
      <c r="K46" s="59">
        <f>K48+K55</f>
        <v>36565</v>
      </c>
      <c r="L46" s="98"/>
    </row>
    <row r="47" spans="1:12" ht="14.25" x14ac:dyDescent="0.2">
      <c r="B47" s="119"/>
      <c r="C47" s="108"/>
      <c r="D47" s="42"/>
      <c r="E47" s="40"/>
      <c r="F47" s="40"/>
      <c r="G47" s="41"/>
      <c r="H47" s="41"/>
      <c r="I47" s="41"/>
      <c r="J47" s="41"/>
      <c r="K47" s="41"/>
      <c r="L47" s="98"/>
    </row>
    <row r="48" spans="1:12" ht="15" x14ac:dyDescent="0.25">
      <c r="A48" s="105"/>
      <c r="B48" s="130" t="s">
        <v>87</v>
      </c>
      <c r="C48" s="129" t="s">
        <v>189</v>
      </c>
      <c r="D48" s="57">
        <f t="shared" ref="D48:I48" si="7">SUM(D49:D53)</f>
        <v>28536</v>
      </c>
      <c r="E48" s="58">
        <f t="shared" si="7"/>
        <v>4592</v>
      </c>
      <c r="F48" s="58">
        <f t="shared" si="7"/>
        <v>32828</v>
      </c>
      <c r="G48" s="59">
        <f t="shared" si="7"/>
        <v>7657</v>
      </c>
      <c r="H48" s="59">
        <f t="shared" si="7"/>
        <v>1396</v>
      </c>
      <c r="I48" s="59">
        <f t="shared" si="7"/>
        <v>0</v>
      </c>
      <c r="J48" s="59">
        <f>SUM(J49:J53)</f>
        <v>41881</v>
      </c>
      <c r="K48" s="59">
        <f>SUM(K49:K53)</f>
        <v>36553</v>
      </c>
      <c r="L48" s="98"/>
    </row>
    <row r="49" spans="1:12" ht="15" x14ac:dyDescent="0.25">
      <c r="A49" s="105"/>
      <c r="B49" s="107"/>
      <c r="C49" s="117" t="s">
        <v>190</v>
      </c>
      <c r="D49" s="45">
        <v>1715</v>
      </c>
      <c r="E49" s="43">
        <v>0</v>
      </c>
      <c r="F49" s="43">
        <v>1715</v>
      </c>
      <c r="G49" s="44">
        <v>0</v>
      </c>
      <c r="H49" s="44">
        <v>0</v>
      </c>
      <c r="I49" s="44">
        <v>0</v>
      </c>
      <c r="J49" s="44">
        <f>SUM(F49:I49)</f>
        <v>1715</v>
      </c>
      <c r="K49" s="44">
        <v>1715</v>
      </c>
      <c r="L49" s="98"/>
    </row>
    <row r="50" spans="1:12" ht="15" x14ac:dyDescent="0.25">
      <c r="A50" s="131"/>
      <c r="B50" s="107"/>
      <c r="C50" s="117" t="s">
        <v>191</v>
      </c>
      <c r="D50" s="45">
        <v>27380</v>
      </c>
      <c r="E50" s="43">
        <v>4484</v>
      </c>
      <c r="F50" s="43">
        <v>31564</v>
      </c>
      <c r="G50" s="44">
        <v>8530</v>
      </c>
      <c r="H50" s="44">
        <v>1451</v>
      </c>
      <c r="I50" s="44">
        <v>0</v>
      </c>
      <c r="J50" s="44">
        <f t="shared" ref="J50:J53" si="8">SUM(F50:I50)</f>
        <v>41545</v>
      </c>
      <c r="K50" s="44">
        <v>36217</v>
      </c>
      <c r="L50" s="98"/>
    </row>
    <row r="51" spans="1:12" ht="15" x14ac:dyDescent="0.25">
      <c r="A51" s="105"/>
      <c r="B51" s="107"/>
      <c r="C51" s="117" t="s">
        <v>192</v>
      </c>
      <c r="D51" s="45">
        <v>42</v>
      </c>
      <c r="E51" s="43">
        <v>93</v>
      </c>
      <c r="F51" s="43">
        <v>135</v>
      </c>
      <c r="G51" s="44">
        <v>220</v>
      </c>
      <c r="H51" s="44">
        <v>279</v>
      </c>
      <c r="I51" s="44">
        <v>0</v>
      </c>
      <c r="J51" s="44">
        <f t="shared" si="8"/>
        <v>634</v>
      </c>
      <c r="K51" s="44">
        <v>634</v>
      </c>
      <c r="L51" s="98"/>
    </row>
    <row r="52" spans="1:12" ht="15" x14ac:dyDescent="0.25">
      <c r="A52" s="105"/>
      <c r="B52" s="107"/>
      <c r="C52" s="117" t="s">
        <v>96</v>
      </c>
      <c r="D52" s="45">
        <v>-601</v>
      </c>
      <c r="E52" s="43">
        <v>0</v>
      </c>
      <c r="F52" s="43">
        <v>-601</v>
      </c>
      <c r="G52" s="44">
        <v>-1093</v>
      </c>
      <c r="H52" s="44">
        <v>-372</v>
      </c>
      <c r="I52" s="44">
        <v>0</v>
      </c>
      <c r="J52" s="44">
        <f t="shared" si="8"/>
        <v>-2066</v>
      </c>
      <c r="K52" s="44">
        <v>-2066</v>
      </c>
      <c r="L52" s="98"/>
    </row>
    <row r="53" spans="1:12" ht="15" x14ac:dyDescent="0.25">
      <c r="A53" s="116"/>
      <c r="B53" s="107"/>
      <c r="C53" s="117" t="s">
        <v>193</v>
      </c>
      <c r="D53" s="45">
        <v>0</v>
      </c>
      <c r="E53" s="43">
        <v>15</v>
      </c>
      <c r="F53" s="43">
        <v>15</v>
      </c>
      <c r="G53" s="44">
        <v>0</v>
      </c>
      <c r="H53" s="44">
        <v>38</v>
      </c>
      <c r="I53" s="44">
        <v>0</v>
      </c>
      <c r="J53" s="44">
        <f t="shared" si="8"/>
        <v>53</v>
      </c>
      <c r="K53" s="44">
        <v>53</v>
      </c>
      <c r="L53" s="98"/>
    </row>
    <row r="54" spans="1:12" ht="14.25" x14ac:dyDescent="0.2">
      <c r="A54" s="118"/>
      <c r="B54" s="119"/>
      <c r="C54" s="108"/>
      <c r="D54" s="42"/>
      <c r="E54" s="40"/>
      <c r="F54" s="40"/>
      <c r="G54" s="41"/>
      <c r="H54" s="41"/>
      <c r="I54" s="41"/>
      <c r="J54" s="41"/>
      <c r="K54" s="41"/>
      <c r="L54" s="98"/>
    </row>
    <row r="55" spans="1:12" ht="15" x14ac:dyDescent="0.25">
      <c r="A55" s="122"/>
      <c r="B55" s="130" t="s">
        <v>111</v>
      </c>
      <c r="C55" s="127" t="s">
        <v>112</v>
      </c>
      <c r="D55" s="48">
        <v>8</v>
      </c>
      <c r="E55" s="46">
        <v>0</v>
      </c>
      <c r="F55" s="46">
        <v>8</v>
      </c>
      <c r="G55" s="47">
        <v>1</v>
      </c>
      <c r="H55" s="47">
        <v>3</v>
      </c>
      <c r="I55" s="47">
        <v>0</v>
      </c>
      <c r="J55" s="47">
        <v>12</v>
      </c>
      <c r="K55" s="47">
        <f>J55</f>
        <v>12</v>
      </c>
      <c r="L55" s="98"/>
    </row>
    <row r="56" spans="1:12" ht="15" x14ac:dyDescent="0.25">
      <c r="A56" s="118"/>
      <c r="B56" s="132"/>
      <c r="C56" s="133"/>
      <c r="D56" s="42"/>
      <c r="E56" s="40"/>
      <c r="F56" s="40"/>
      <c r="G56" s="41"/>
      <c r="H56" s="41"/>
      <c r="I56" s="41"/>
      <c r="J56" s="41"/>
      <c r="K56" s="41"/>
      <c r="L56" s="98"/>
    </row>
    <row r="57" spans="1:12" ht="15" x14ac:dyDescent="0.25">
      <c r="A57" s="122"/>
      <c r="B57" s="134" t="s">
        <v>113</v>
      </c>
      <c r="C57" s="135" t="s">
        <v>198</v>
      </c>
      <c r="D57" s="48">
        <v>0</v>
      </c>
      <c r="E57" s="46">
        <v>167</v>
      </c>
      <c r="F57" s="46">
        <v>167</v>
      </c>
      <c r="G57" s="47">
        <v>15</v>
      </c>
      <c r="H57" s="47">
        <v>16</v>
      </c>
      <c r="I57" s="47">
        <v>0</v>
      </c>
      <c r="J57" s="47">
        <v>198</v>
      </c>
      <c r="K57" s="47">
        <f>J57</f>
        <v>198</v>
      </c>
      <c r="L57" s="98"/>
    </row>
    <row r="58" spans="1:12" ht="14.25" x14ac:dyDescent="0.2">
      <c r="A58" s="118"/>
      <c r="B58" s="119"/>
      <c r="C58" s="108"/>
      <c r="D58" s="42"/>
      <c r="E58" s="40"/>
      <c r="F58" s="40"/>
      <c r="G58" s="41"/>
      <c r="H58" s="41"/>
      <c r="I58" s="41"/>
      <c r="J58" s="41"/>
      <c r="K58" s="41"/>
      <c r="L58" s="98"/>
    </row>
    <row r="59" spans="1:12" ht="15" x14ac:dyDescent="0.25">
      <c r="A59" s="118"/>
      <c r="B59" s="134" t="s">
        <v>313</v>
      </c>
      <c r="C59" s="135" t="s">
        <v>199</v>
      </c>
      <c r="D59" s="57">
        <v>13136</v>
      </c>
      <c r="E59" s="58">
        <v>2278</v>
      </c>
      <c r="F59" s="58">
        <v>15414</v>
      </c>
      <c r="G59" s="59">
        <v>3082</v>
      </c>
      <c r="H59" s="59">
        <v>444</v>
      </c>
      <c r="I59" s="59">
        <v>151467</v>
      </c>
      <c r="J59" s="59">
        <v>170407</v>
      </c>
      <c r="K59" s="59">
        <f>J59</f>
        <v>170407</v>
      </c>
      <c r="L59" s="98"/>
    </row>
    <row r="60" spans="1:12" ht="15" x14ac:dyDescent="0.25">
      <c r="A60" s="118"/>
      <c r="B60" s="136"/>
      <c r="C60" s="137"/>
      <c r="D60" s="42"/>
      <c r="E60" s="40"/>
      <c r="F60" s="40"/>
      <c r="G60" s="41"/>
      <c r="H60" s="41"/>
      <c r="I60" s="41"/>
      <c r="J60" s="41"/>
      <c r="K60" s="41"/>
      <c r="L60" s="98"/>
    </row>
    <row r="61" spans="1:12" ht="15" x14ac:dyDescent="0.25">
      <c r="A61" s="118"/>
      <c r="B61" s="126" t="s">
        <v>314</v>
      </c>
      <c r="C61" s="127" t="s">
        <v>200</v>
      </c>
      <c r="D61" s="48">
        <f t="shared" ref="D61:I61" si="9">SUM(D62:D66)</f>
        <v>0</v>
      </c>
      <c r="E61" s="46">
        <f t="shared" si="9"/>
        <v>0</v>
      </c>
      <c r="F61" s="46">
        <f t="shared" si="9"/>
        <v>0</v>
      </c>
      <c r="G61" s="47">
        <f t="shared" si="9"/>
        <v>0</v>
      </c>
      <c r="H61" s="47">
        <f t="shared" si="9"/>
        <v>0</v>
      </c>
      <c r="I61" s="47">
        <f t="shared" si="9"/>
        <v>147475</v>
      </c>
      <c r="J61" s="47">
        <f>SUM(J62:J66)</f>
        <v>147475</v>
      </c>
      <c r="K61" s="47">
        <f t="shared" ref="K61:K66" si="10">J61</f>
        <v>147475</v>
      </c>
      <c r="L61" s="98"/>
    </row>
    <row r="62" spans="1:12" ht="14.25" x14ac:dyDescent="0.2">
      <c r="A62" s="116"/>
      <c r="B62" s="109"/>
      <c r="C62" s="108" t="s">
        <v>201</v>
      </c>
      <c r="D62" s="45">
        <v>0</v>
      </c>
      <c r="E62" s="43">
        <v>0</v>
      </c>
      <c r="F62" s="43">
        <v>0</v>
      </c>
      <c r="G62" s="44">
        <v>0</v>
      </c>
      <c r="H62" s="44">
        <v>0</v>
      </c>
      <c r="I62" s="44">
        <v>109237</v>
      </c>
      <c r="J62" s="44">
        <v>109237</v>
      </c>
      <c r="K62" s="44">
        <f t="shared" si="10"/>
        <v>109237</v>
      </c>
      <c r="L62" s="98"/>
    </row>
    <row r="63" spans="1:12" ht="14.25" x14ac:dyDescent="0.2">
      <c r="B63" s="109"/>
      <c r="C63" s="108" t="s">
        <v>202</v>
      </c>
      <c r="D63" s="45">
        <v>0</v>
      </c>
      <c r="E63" s="43">
        <v>0</v>
      </c>
      <c r="F63" s="43">
        <v>0</v>
      </c>
      <c r="G63" s="44">
        <v>0</v>
      </c>
      <c r="H63" s="44">
        <v>0</v>
      </c>
      <c r="I63" s="44">
        <v>5384</v>
      </c>
      <c r="J63" s="44">
        <v>5384</v>
      </c>
      <c r="K63" s="44">
        <f t="shared" si="10"/>
        <v>5384</v>
      </c>
      <c r="L63" s="98"/>
    </row>
    <row r="64" spans="1:12" ht="14.25" x14ac:dyDescent="0.2">
      <c r="A64" s="105"/>
      <c r="B64" s="109"/>
      <c r="C64" s="108" t="s">
        <v>203</v>
      </c>
      <c r="D64" s="45">
        <v>0</v>
      </c>
      <c r="E64" s="43">
        <v>0</v>
      </c>
      <c r="F64" s="43">
        <v>0</v>
      </c>
      <c r="G64" s="44">
        <v>0</v>
      </c>
      <c r="H64" s="44">
        <v>0</v>
      </c>
      <c r="I64" s="44">
        <v>29634</v>
      </c>
      <c r="J64" s="44">
        <v>29634</v>
      </c>
      <c r="K64" s="44">
        <f t="shared" si="10"/>
        <v>29634</v>
      </c>
      <c r="L64" s="98"/>
    </row>
    <row r="65" spans="1:12" ht="14.25" x14ac:dyDescent="0.2">
      <c r="B65" s="109"/>
      <c r="C65" s="108" t="s">
        <v>204</v>
      </c>
      <c r="D65" s="45">
        <v>0</v>
      </c>
      <c r="E65" s="43">
        <v>0</v>
      </c>
      <c r="F65" s="43">
        <v>0</v>
      </c>
      <c r="G65" s="44">
        <v>0</v>
      </c>
      <c r="H65" s="44">
        <v>0</v>
      </c>
      <c r="I65" s="44">
        <v>1278</v>
      </c>
      <c r="J65" s="44">
        <v>1278</v>
      </c>
      <c r="K65" s="44">
        <f t="shared" si="10"/>
        <v>1278</v>
      </c>
      <c r="L65" s="98"/>
    </row>
    <row r="66" spans="1:12" ht="14.25" x14ac:dyDescent="0.2">
      <c r="A66" s="105"/>
      <c r="B66" s="109"/>
      <c r="C66" s="108" t="s">
        <v>205</v>
      </c>
      <c r="D66" s="45">
        <v>0</v>
      </c>
      <c r="E66" s="43">
        <v>0</v>
      </c>
      <c r="F66" s="43">
        <v>0</v>
      </c>
      <c r="G66" s="44">
        <v>0</v>
      </c>
      <c r="H66" s="44">
        <v>0</v>
      </c>
      <c r="I66" s="44">
        <v>1942</v>
      </c>
      <c r="J66" s="44">
        <v>1942</v>
      </c>
      <c r="K66" s="44">
        <f t="shared" si="10"/>
        <v>1942</v>
      </c>
      <c r="L66" s="98"/>
    </row>
    <row r="67" spans="1:12" ht="14.25" x14ac:dyDescent="0.2">
      <c r="B67" s="109"/>
      <c r="C67" s="108"/>
      <c r="D67" s="42"/>
      <c r="E67" s="40"/>
      <c r="F67" s="40"/>
      <c r="G67" s="41"/>
      <c r="H67" s="41"/>
      <c r="I67" s="41"/>
      <c r="J67" s="41"/>
      <c r="K67" s="41"/>
      <c r="L67" s="98"/>
    </row>
    <row r="68" spans="1:12" ht="15" x14ac:dyDescent="0.25">
      <c r="A68" s="105"/>
      <c r="B68" s="126" t="s">
        <v>315</v>
      </c>
      <c r="C68" s="138" t="s">
        <v>206</v>
      </c>
      <c r="D68" s="48">
        <v>11997</v>
      </c>
      <c r="E68" s="46">
        <v>1925</v>
      </c>
      <c r="F68" s="46">
        <v>13922</v>
      </c>
      <c r="G68" s="47">
        <v>336</v>
      </c>
      <c r="H68" s="47">
        <v>247</v>
      </c>
      <c r="I68" s="47">
        <v>24</v>
      </c>
      <c r="J68" s="47">
        <v>14529</v>
      </c>
      <c r="K68" s="47">
        <f>J68</f>
        <v>14529</v>
      </c>
      <c r="L68" s="98"/>
    </row>
    <row r="69" spans="1:12" ht="15" x14ac:dyDescent="0.25">
      <c r="A69" s="105"/>
      <c r="B69" s="107"/>
      <c r="C69" s="139"/>
      <c r="D69" s="42"/>
      <c r="E69" s="40"/>
      <c r="F69" s="40"/>
      <c r="G69" s="41"/>
      <c r="H69" s="41"/>
      <c r="I69" s="41"/>
      <c r="J69" s="41"/>
      <c r="K69" s="41"/>
      <c r="L69" s="98"/>
    </row>
    <row r="70" spans="1:12" ht="15" x14ac:dyDescent="0.25">
      <c r="A70" s="131"/>
      <c r="B70" s="126" t="s">
        <v>316</v>
      </c>
      <c r="C70" s="127" t="s">
        <v>207</v>
      </c>
      <c r="D70" s="48">
        <f t="shared" ref="D70:I70" si="11">SUM(D71:D76)</f>
        <v>1139</v>
      </c>
      <c r="E70" s="46">
        <f t="shared" si="11"/>
        <v>353</v>
      </c>
      <c r="F70" s="46">
        <f t="shared" si="11"/>
        <v>1492</v>
      </c>
      <c r="G70" s="47">
        <f t="shared" si="11"/>
        <v>2746</v>
      </c>
      <c r="H70" s="47">
        <f t="shared" si="11"/>
        <v>197</v>
      </c>
      <c r="I70" s="47">
        <f t="shared" si="11"/>
        <v>3968</v>
      </c>
      <c r="J70" s="47">
        <f>SUM(J71:J76)</f>
        <v>8403</v>
      </c>
      <c r="K70" s="47">
        <f t="shared" ref="K70:K76" si="12">J70</f>
        <v>8403</v>
      </c>
      <c r="L70" s="98"/>
    </row>
    <row r="71" spans="1:12" ht="15" x14ac:dyDescent="0.25">
      <c r="A71" s="105"/>
      <c r="B71" s="107"/>
      <c r="C71" s="108" t="s">
        <v>208</v>
      </c>
      <c r="D71" s="45">
        <v>18</v>
      </c>
      <c r="E71" s="43">
        <v>0</v>
      </c>
      <c r="F71" s="43">
        <v>18</v>
      </c>
      <c r="G71" s="44">
        <v>13</v>
      </c>
      <c r="H71" s="44">
        <v>52</v>
      </c>
      <c r="I71" s="44">
        <v>2233</v>
      </c>
      <c r="J71" s="44">
        <v>2316</v>
      </c>
      <c r="K71" s="44">
        <f t="shared" si="12"/>
        <v>2316</v>
      </c>
      <c r="L71" s="98"/>
    </row>
    <row r="72" spans="1:12" ht="15" x14ac:dyDescent="0.25">
      <c r="A72" s="105"/>
      <c r="B72" s="107"/>
      <c r="C72" s="108" t="s">
        <v>209</v>
      </c>
      <c r="D72" s="45">
        <v>276</v>
      </c>
      <c r="E72" s="43">
        <v>0</v>
      </c>
      <c r="F72" s="43">
        <v>276</v>
      </c>
      <c r="G72" s="44">
        <v>0</v>
      </c>
      <c r="H72" s="44">
        <v>0</v>
      </c>
      <c r="I72" s="44">
        <v>0</v>
      </c>
      <c r="J72" s="44">
        <v>276</v>
      </c>
      <c r="K72" s="44">
        <f t="shared" si="12"/>
        <v>276</v>
      </c>
      <c r="L72" s="98"/>
    </row>
    <row r="73" spans="1:12" ht="15" x14ac:dyDescent="0.25">
      <c r="A73" s="116"/>
      <c r="B73" s="107"/>
      <c r="C73" s="108" t="s">
        <v>210</v>
      </c>
      <c r="D73" s="45">
        <v>777</v>
      </c>
      <c r="E73" s="43">
        <v>60</v>
      </c>
      <c r="F73" s="43">
        <v>837</v>
      </c>
      <c r="G73" s="44">
        <v>2</v>
      </c>
      <c r="H73" s="44">
        <v>0</v>
      </c>
      <c r="I73" s="44">
        <v>1379</v>
      </c>
      <c r="J73" s="44">
        <v>2218</v>
      </c>
      <c r="K73" s="44">
        <f t="shared" si="12"/>
        <v>2218</v>
      </c>
      <c r="L73" s="98"/>
    </row>
    <row r="74" spans="1:12" ht="15" x14ac:dyDescent="0.25">
      <c r="A74" s="116"/>
      <c r="B74" s="107"/>
      <c r="C74" s="108" t="s">
        <v>211</v>
      </c>
      <c r="D74" s="45">
        <v>0</v>
      </c>
      <c r="E74" s="43">
        <v>0</v>
      </c>
      <c r="F74" s="43">
        <v>0</v>
      </c>
      <c r="G74" s="44">
        <v>515</v>
      </c>
      <c r="H74" s="44">
        <v>22</v>
      </c>
      <c r="I74" s="44">
        <v>50</v>
      </c>
      <c r="J74" s="44">
        <v>587</v>
      </c>
      <c r="K74" s="44">
        <f t="shared" si="12"/>
        <v>587</v>
      </c>
      <c r="L74" s="98"/>
    </row>
    <row r="75" spans="1:12" ht="15" x14ac:dyDescent="0.25">
      <c r="A75" s="120"/>
      <c r="B75" s="107"/>
      <c r="C75" s="108" t="s">
        <v>212</v>
      </c>
      <c r="D75" s="45">
        <v>52</v>
      </c>
      <c r="E75" s="43">
        <v>0</v>
      </c>
      <c r="F75" s="43">
        <v>52</v>
      </c>
      <c r="G75" s="44">
        <v>32</v>
      </c>
      <c r="H75" s="44">
        <v>2</v>
      </c>
      <c r="I75" s="44">
        <v>0</v>
      </c>
      <c r="J75" s="44">
        <v>86</v>
      </c>
      <c r="K75" s="44">
        <f t="shared" si="12"/>
        <v>86</v>
      </c>
      <c r="L75" s="98"/>
    </row>
    <row r="76" spans="1:12" ht="15" x14ac:dyDescent="0.25">
      <c r="A76" s="118"/>
      <c r="B76" s="107"/>
      <c r="C76" s="108" t="s">
        <v>205</v>
      </c>
      <c r="D76" s="45">
        <v>16</v>
      </c>
      <c r="E76" s="43">
        <v>293</v>
      </c>
      <c r="F76" s="43">
        <v>309</v>
      </c>
      <c r="G76" s="44">
        <v>2184</v>
      </c>
      <c r="H76" s="44">
        <v>121</v>
      </c>
      <c r="I76" s="44">
        <v>306</v>
      </c>
      <c r="J76" s="44">
        <v>2920</v>
      </c>
      <c r="K76" s="44">
        <f t="shared" si="12"/>
        <v>2920</v>
      </c>
      <c r="L76" s="98"/>
    </row>
    <row r="77" spans="1:12" ht="15" x14ac:dyDescent="0.25">
      <c r="A77" s="122"/>
      <c r="B77" s="107"/>
      <c r="C77" s="108"/>
      <c r="D77" s="42"/>
      <c r="E77" s="40"/>
      <c r="F77" s="40"/>
      <c r="G77" s="41"/>
      <c r="H77" s="41"/>
      <c r="I77" s="41"/>
      <c r="J77" s="41"/>
      <c r="K77" s="41"/>
      <c r="L77" s="98"/>
    </row>
    <row r="78" spans="1:12" ht="15" x14ac:dyDescent="0.25">
      <c r="A78" s="118"/>
      <c r="B78" s="112" t="s">
        <v>131</v>
      </c>
      <c r="C78" s="123" t="s">
        <v>132</v>
      </c>
      <c r="D78" s="59">
        <f t="shared" ref="D78:I78" si="13">+D80+D82+D91+D98+D106+D84</f>
        <v>134392</v>
      </c>
      <c r="E78" s="59">
        <f t="shared" si="13"/>
        <v>1021</v>
      </c>
      <c r="F78" s="59">
        <f t="shared" si="13"/>
        <v>129987</v>
      </c>
      <c r="G78" s="59">
        <f t="shared" si="13"/>
        <v>15860</v>
      </c>
      <c r="H78" s="59">
        <f t="shared" si="13"/>
        <v>11273</v>
      </c>
      <c r="I78" s="59">
        <f t="shared" si="13"/>
        <v>3510</v>
      </c>
      <c r="J78" s="59">
        <f>+J80+J82+J91+J98+J106+J84</f>
        <v>160630</v>
      </c>
      <c r="K78" s="59">
        <v>17130</v>
      </c>
      <c r="L78" s="98"/>
    </row>
    <row r="79" spans="1:12" ht="15" x14ac:dyDescent="0.25">
      <c r="A79" s="118"/>
      <c r="B79" s="107"/>
      <c r="C79" s="108"/>
      <c r="D79" s="42"/>
      <c r="E79" s="40"/>
      <c r="F79" s="40"/>
      <c r="G79" s="41"/>
      <c r="H79" s="41"/>
      <c r="I79" s="41"/>
      <c r="J79" s="41"/>
      <c r="K79" s="41"/>
      <c r="L79" s="98"/>
    </row>
    <row r="80" spans="1:12" ht="15" x14ac:dyDescent="0.25">
      <c r="A80" s="122"/>
      <c r="B80" s="126" t="s">
        <v>394</v>
      </c>
      <c r="C80" s="127" t="s">
        <v>395</v>
      </c>
      <c r="D80" s="57">
        <v>10</v>
      </c>
      <c r="E80" s="58">
        <v>8</v>
      </c>
      <c r="F80" s="58">
        <v>18</v>
      </c>
      <c r="G80" s="59">
        <v>71</v>
      </c>
      <c r="H80" s="59">
        <v>105</v>
      </c>
      <c r="I80" s="59">
        <v>2</v>
      </c>
      <c r="J80" s="59">
        <v>196</v>
      </c>
      <c r="K80" s="59">
        <f>J80</f>
        <v>196</v>
      </c>
      <c r="L80" s="98"/>
    </row>
    <row r="81" spans="1:12" ht="15" x14ac:dyDescent="0.25">
      <c r="A81" s="122"/>
      <c r="B81" s="107"/>
      <c r="C81" s="108"/>
      <c r="D81" s="42"/>
      <c r="E81" s="40"/>
      <c r="F81" s="40"/>
      <c r="G81" s="41"/>
      <c r="H81" s="41"/>
      <c r="I81" s="41"/>
      <c r="J81" s="41"/>
      <c r="K81" s="41"/>
      <c r="L81" s="98"/>
    </row>
    <row r="82" spans="1:12" ht="15" x14ac:dyDescent="0.25">
      <c r="A82" s="122"/>
      <c r="B82" s="126" t="s">
        <v>397</v>
      </c>
      <c r="C82" s="127" t="s">
        <v>396</v>
      </c>
      <c r="D82" s="57">
        <v>0</v>
      </c>
      <c r="E82" s="58">
        <v>0</v>
      </c>
      <c r="F82" s="58">
        <v>0</v>
      </c>
      <c r="G82" s="59">
        <v>0</v>
      </c>
      <c r="H82" s="59">
        <v>0</v>
      </c>
      <c r="I82" s="59">
        <v>0</v>
      </c>
      <c r="J82" s="59">
        <v>0</v>
      </c>
      <c r="K82" s="59">
        <f>J82</f>
        <v>0</v>
      </c>
      <c r="L82" s="98"/>
    </row>
    <row r="83" spans="1:12" ht="15" x14ac:dyDescent="0.25">
      <c r="A83" s="118"/>
      <c r="B83" s="107"/>
      <c r="C83" s="108"/>
      <c r="D83" s="42"/>
      <c r="E83" s="40"/>
      <c r="F83" s="40"/>
      <c r="G83" s="41"/>
      <c r="H83" s="41"/>
      <c r="I83" s="41"/>
      <c r="J83" s="41"/>
      <c r="K83" s="41"/>
      <c r="L83" s="98"/>
    </row>
    <row r="84" spans="1:12" ht="15" x14ac:dyDescent="0.25">
      <c r="A84" s="118"/>
      <c r="B84" s="126" t="s">
        <v>133</v>
      </c>
      <c r="C84" s="129" t="s">
        <v>134</v>
      </c>
      <c r="D84" s="57">
        <f t="shared" ref="D84:E84" si="14">SUM(D85:D89)</f>
        <v>121256</v>
      </c>
      <c r="E84" s="58">
        <f t="shared" si="14"/>
        <v>547</v>
      </c>
      <c r="F84" s="58">
        <f t="shared" ref="F84:H84" si="15">SUM(F85:F89)</f>
        <v>116377</v>
      </c>
      <c r="G84" s="59">
        <f t="shared" si="15"/>
        <v>13938</v>
      </c>
      <c r="H84" s="59">
        <f t="shared" si="15"/>
        <v>9841</v>
      </c>
      <c r="I84" s="59">
        <f>SUM(I85:I89)</f>
        <v>3344</v>
      </c>
      <c r="J84" s="59">
        <f>SUM(J85:J89)</f>
        <v>143500</v>
      </c>
      <c r="K84" s="115">
        <v>0</v>
      </c>
      <c r="L84" s="98"/>
    </row>
    <row r="85" spans="1:12" ht="15" x14ac:dyDescent="0.25">
      <c r="A85" s="118"/>
      <c r="B85" s="107"/>
      <c r="C85" s="117" t="s">
        <v>194</v>
      </c>
      <c r="D85" s="45">
        <v>0</v>
      </c>
      <c r="E85" s="43">
        <v>377</v>
      </c>
      <c r="F85" s="43">
        <v>0</v>
      </c>
      <c r="G85" s="44">
        <v>8826</v>
      </c>
      <c r="H85" s="44">
        <v>1422</v>
      </c>
      <c r="I85" s="44">
        <v>31</v>
      </c>
      <c r="J85" s="44">
        <v>10279</v>
      </c>
      <c r="K85" s="41">
        <v>0</v>
      </c>
      <c r="L85" s="98"/>
    </row>
    <row r="86" spans="1:12" ht="15" x14ac:dyDescent="0.25">
      <c r="A86" s="122"/>
      <c r="B86" s="107"/>
      <c r="C86" s="117" t="s">
        <v>213</v>
      </c>
      <c r="D86" s="45">
        <v>5049</v>
      </c>
      <c r="E86" s="43">
        <v>0</v>
      </c>
      <c r="F86" s="43">
        <v>0</v>
      </c>
      <c r="G86" s="44">
        <v>38</v>
      </c>
      <c r="H86" s="44">
        <v>21</v>
      </c>
      <c r="I86" s="44">
        <v>117</v>
      </c>
      <c r="J86" s="44">
        <v>176</v>
      </c>
      <c r="K86" s="41">
        <v>0</v>
      </c>
      <c r="L86" s="98"/>
    </row>
    <row r="87" spans="1:12" ht="15" x14ac:dyDescent="0.25">
      <c r="A87" s="122"/>
      <c r="B87" s="107"/>
      <c r="C87" s="117" t="s">
        <v>195</v>
      </c>
      <c r="D87" s="45">
        <v>69740</v>
      </c>
      <c r="E87" s="43">
        <v>97</v>
      </c>
      <c r="F87" s="43">
        <v>69837</v>
      </c>
      <c r="G87" s="44">
        <v>0</v>
      </c>
      <c r="H87" s="44">
        <v>8398</v>
      </c>
      <c r="I87" s="44">
        <v>2772</v>
      </c>
      <c r="J87" s="44">
        <v>81007</v>
      </c>
      <c r="K87" s="41">
        <v>0</v>
      </c>
      <c r="L87" s="98"/>
    </row>
    <row r="88" spans="1:12" ht="15" x14ac:dyDescent="0.25">
      <c r="A88" s="118"/>
      <c r="B88" s="107"/>
      <c r="C88" s="117" t="s">
        <v>196</v>
      </c>
      <c r="D88" s="45">
        <v>16628</v>
      </c>
      <c r="E88" s="43">
        <v>71</v>
      </c>
      <c r="F88" s="43">
        <v>16699</v>
      </c>
      <c r="G88" s="44">
        <v>5074</v>
      </c>
      <c r="H88" s="44">
        <v>0</v>
      </c>
      <c r="I88" s="44">
        <v>424</v>
      </c>
      <c r="J88" s="44">
        <v>22197</v>
      </c>
      <c r="K88" s="41">
        <v>0</v>
      </c>
      <c r="L88" s="98"/>
    </row>
    <row r="89" spans="1:12" ht="15" x14ac:dyDescent="0.25">
      <c r="A89" s="116"/>
      <c r="B89" s="107"/>
      <c r="C89" s="121" t="s">
        <v>197</v>
      </c>
      <c r="D89" s="45">
        <v>29839</v>
      </c>
      <c r="E89" s="43">
        <v>2</v>
      </c>
      <c r="F89" s="43">
        <v>29841</v>
      </c>
      <c r="G89" s="44">
        <v>0</v>
      </c>
      <c r="H89" s="44">
        <v>0</v>
      </c>
      <c r="I89" s="44">
        <v>0</v>
      </c>
      <c r="J89" s="44">
        <v>29841</v>
      </c>
      <c r="K89" s="41">
        <v>0</v>
      </c>
      <c r="L89" s="98"/>
    </row>
    <row r="90" spans="1:12" ht="15" x14ac:dyDescent="0.25">
      <c r="B90" s="107"/>
      <c r="C90" s="121"/>
      <c r="D90" s="42"/>
      <c r="E90" s="40"/>
      <c r="F90" s="40"/>
      <c r="G90" s="41"/>
      <c r="H90" s="41"/>
      <c r="I90" s="41"/>
      <c r="J90" s="41"/>
      <c r="K90" s="41"/>
      <c r="L90" s="98"/>
    </row>
    <row r="91" spans="1:12" ht="15" x14ac:dyDescent="0.25">
      <c r="A91" s="105"/>
      <c r="B91" s="126" t="s">
        <v>135</v>
      </c>
      <c r="C91" s="129" t="s">
        <v>136</v>
      </c>
      <c r="D91" s="57">
        <f t="shared" ref="D91:H91" si="16">SUM(D92:D96)</f>
        <v>1178</v>
      </c>
      <c r="E91" s="58">
        <f t="shared" si="16"/>
        <v>104</v>
      </c>
      <c r="F91" s="58">
        <f t="shared" si="16"/>
        <v>1282</v>
      </c>
      <c r="G91" s="59">
        <f t="shared" si="16"/>
        <v>0</v>
      </c>
      <c r="H91" s="59">
        <f t="shared" si="16"/>
        <v>0</v>
      </c>
      <c r="I91" s="59">
        <f>SUM(I92:I96)</f>
        <v>0</v>
      </c>
      <c r="J91" s="59">
        <f>SUM(J92:J96)</f>
        <v>1282</v>
      </c>
      <c r="K91" s="59">
        <f t="shared" ref="K91:K96" si="17">J91</f>
        <v>1282</v>
      </c>
      <c r="L91" s="98"/>
    </row>
    <row r="92" spans="1:12" ht="15" x14ac:dyDescent="0.25">
      <c r="B92" s="107"/>
      <c r="C92" s="117" t="s">
        <v>214</v>
      </c>
      <c r="D92" s="45">
        <v>246</v>
      </c>
      <c r="E92" s="43">
        <v>0</v>
      </c>
      <c r="F92" s="43">
        <v>246</v>
      </c>
      <c r="G92" s="44">
        <v>0</v>
      </c>
      <c r="H92" s="44">
        <v>0</v>
      </c>
      <c r="I92" s="44">
        <v>0</v>
      </c>
      <c r="J92" s="44">
        <v>246</v>
      </c>
      <c r="K92" s="44">
        <f t="shared" si="17"/>
        <v>246</v>
      </c>
      <c r="L92" s="98"/>
    </row>
    <row r="93" spans="1:12" ht="15" x14ac:dyDescent="0.25">
      <c r="A93" s="105"/>
      <c r="B93" s="107"/>
      <c r="C93" s="121" t="s">
        <v>215</v>
      </c>
      <c r="D93" s="45">
        <v>531</v>
      </c>
      <c r="E93" s="43">
        <v>16</v>
      </c>
      <c r="F93" s="43">
        <v>547</v>
      </c>
      <c r="G93" s="44">
        <v>0</v>
      </c>
      <c r="H93" s="44">
        <v>0</v>
      </c>
      <c r="I93" s="44">
        <v>0</v>
      </c>
      <c r="J93" s="44">
        <v>547</v>
      </c>
      <c r="K93" s="44">
        <f t="shared" si="17"/>
        <v>547</v>
      </c>
      <c r="L93" s="98"/>
    </row>
    <row r="94" spans="1:12" ht="15" x14ac:dyDescent="0.25">
      <c r="A94" s="105"/>
      <c r="B94" s="107"/>
      <c r="C94" s="121" t="s">
        <v>216</v>
      </c>
      <c r="D94" s="45">
        <v>0</v>
      </c>
      <c r="E94" s="43">
        <v>0</v>
      </c>
      <c r="F94" s="43">
        <v>0</v>
      </c>
      <c r="G94" s="44">
        <v>0</v>
      </c>
      <c r="H94" s="44">
        <v>0</v>
      </c>
      <c r="I94" s="44">
        <v>0</v>
      </c>
      <c r="J94" s="44">
        <v>0</v>
      </c>
      <c r="K94" s="44">
        <f t="shared" si="17"/>
        <v>0</v>
      </c>
      <c r="L94" s="98"/>
    </row>
    <row r="95" spans="1:12" ht="15" x14ac:dyDescent="0.25">
      <c r="A95" s="131"/>
      <c r="B95" s="107"/>
      <c r="C95" s="117" t="s">
        <v>322</v>
      </c>
      <c r="D95" s="45">
        <v>34</v>
      </c>
      <c r="E95" s="43">
        <v>0</v>
      </c>
      <c r="F95" s="43">
        <v>34</v>
      </c>
      <c r="G95" s="44">
        <v>0</v>
      </c>
      <c r="H95" s="44">
        <v>0</v>
      </c>
      <c r="I95" s="44">
        <v>0</v>
      </c>
      <c r="J95" s="44">
        <v>34</v>
      </c>
      <c r="K95" s="44">
        <f t="shared" si="17"/>
        <v>34</v>
      </c>
      <c r="L95" s="98"/>
    </row>
    <row r="96" spans="1:12" ht="15" x14ac:dyDescent="0.25">
      <c r="A96" s="105"/>
      <c r="B96" s="107"/>
      <c r="C96" s="117" t="s">
        <v>217</v>
      </c>
      <c r="D96" s="45">
        <v>367</v>
      </c>
      <c r="E96" s="43">
        <v>88</v>
      </c>
      <c r="F96" s="43">
        <v>455</v>
      </c>
      <c r="G96" s="44">
        <v>0</v>
      </c>
      <c r="H96" s="44">
        <v>0</v>
      </c>
      <c r="I96" s="44">
        <v>0</v>
      </c>
      <c r="J96" s="44">
        <v>455</v>
      </c>
      <c r="K96" s="44">
        <f t="shared" si="17"/>
        <v>455</v>
      </c>
      <c r="L96" s="98"/>
    </row>
    <row r="97" spans="1:12" ht="15" x14ac:dyDescent="0.25">
      <c r="A97" s="105"/>
      <c r="B97" s="107"/>
      <c r="C97" s="121"/>
      <c r="D97" s="42"/>
      <c r="E97" s="40"/>
      <c r="F97" s="40"/>
      <c r="G97" s="41"/>
      <c r="H97" s="41"/>
      <c r="I97" s="41"/>
      <c r="J97" s="41"/>
      <c r="K97" s="41"/>
      <c r="L97" s="98"/>
    </row>
    <row r="98" spans="1:12" ht="15" x14ac:dyDescent="0.25">
      <c r="A98" s="116"/>
      <c r="B98" s="126" t="s">
        <v>139</v>
      </c>
      <c r="C98" s="129" t="s">
        <v>218</v>
      </c>
      <c r="D98" s="57">
        <f t="shared" ref="D98:H98" si="18">SUM(D99:D104)</f>
        <v>1572</v>
      </c>
      <c r="E98" s="58">
        <f t="shared" si="18"/>
        <v>362</v>
      </c>
      <c r="F98" s="58">
        <f t="shared" si="18"/>
        <v>1934</v>
      </c>
      <c r="G98" s="59">
        <f t="shared" si="18"/>
        <v>1851</v>
      </c>
      <c r="H98" s="59">
        <f t="shared" si="18"/>
        <v>1327</v>
      </c>
      <c r="I98" s="59">
        <f>SUM(I99:I104)</f>
        <v>164</v>
      </c>
      <c r="J98" s="59">
        <f>SUM(J99:J104)</f>
        <v>5276</v>
      </c>
      <c r="K98" s="59">
        <f t="shared" ref="K98:K104" si="19">J98</f>
        <v>5276</v>
      </c>
      <c r="L98" s="98"/>
    </row>
    <row r="99" spans="1:12" ht="15" x14ac:dyDescent="0.25">
      <c r="A99" s="116"/>
      <c r="B99" s="107"/>
      <c r="C99" s="140" t="s">
        <v>219</v>
      </c>
      <c r="D99" s="45">
        <v>724</v>
      </c>
      <c r="E99" s="43">
        <v>1</v>
      </c>
      <c r="F99" s="43">
        <v>725</v>
      </c>
      <c r="G99" s="44">
        <v>444</v>
      </c>
      <c r="H99" s="44">
        <v>0</v>
      </c>
      <c r="I99" s="44">
        <v>0</v>
      </c>
      <c r="J99" s="44">
        <v>1169</v>
      </c>
      <c r="K99" s="44">
        <f t="shared" si="19"/>
        <v>1169</v>
      </c>
      <c r="L99" s="98"/>
    </row>
    <row r="100" spans="1:12" ht="15" x14ac:dyDescent="0.25">
      <c r="A100" s="120"/>
      <c r="B100" s="107"/>
      <c r="C100" s="140" t="s">
        <v>220</v>
      </c>
      <c r="D100" s="45">
        <v>248</v>
      </c>
      <c r="E100" s="43">
        <v>0</v>
      </c>
      <c r="F100" s="43">
        <v>248</v>
      </c>
      <c r="G100" s="44">
        <v>1</v>
      </c>
      <c r="H100" s="44">
        <v>0</v>
      </c>
      <c r="I100" s="44">
        <v>0</v>
      </c>
      <c r="J100" s="44">
        <v>249</v>
      </c>
      <c r="K100" s="44">
        <f t="shared" si="19"/>
        <v>249</v>
      </c>
      <c r="L100" s="98"/>
    </row>
    <row r="101" spans="1:12" ht="15" x14ac:dyDescent="0.25">
      <c r="A101" s="118"/>
      <c r="B101" s="107"/>
      <c r="C101" s="140" t="s">
        <v>221</v>
      </c>
      <c r="D101" s="45">
        <v>68</v>
      </c>
      <c r="E101" s="43">
        <v>0</v>
      </c>
      <c r="F101" s="43">
        <v>68</v>
      </c>
      <c r="G101" s="44">
        <v>58</v>
      </c>
      <c r="H101" s="44">
        <v>0</v>
      </c>
      <c r="I101" s="44">
        <v>0</v>
      </c>
      <c r="J101" s="44">
        <v>126</v>
      </c>
      <c r="K101" s="44">
        <f t="shared" si="19"/>
        <v>126</v>
      </c>
      <c r="L101" s="98"/>
    </row>
    <row r="102" spans="1:12" ht="15" x14ac:dyDescent="0.25">
      <c r="A102" s="122"/>
      <c r="B102" s="107"/>
      <c r="C102" s="140" t="s">
        <v>222</v>
      </c>
      <c r="D102" s="45">
        <v>128</v>
      </c>
      <c r="E102" s="43">
        <v>0</v>
      </c>
      <c r="F102" s="43">
        <v>128</v>
      </c>
      <c r="G102" s="44">
        <v>0</v>
      </c>
      <c r="H102" s="44">
        <v>0</v>
      </c>
      <c r="I102" s="44">
        <v>0</v>
      </c>
      <c r="J102" s="44">
        <v>128</v>
      </c>
      <c r="K102" s="44">
        <f t="shared" si="19"/>
        <v>128</v>
      </c>
      <c r="L102" s="98"/>
    </row>
    <row r="103" spans="1:12" ht="15" x14ac:dyDescent="0.25">
      <c r="A103" s="122"/>
      <c r="B103" s="107"/>
      <c r="C103" s="140" t="s">
        <v>365</v>
      </c>
      <c r="D103" s="45">
        <v>-54</v>
      </c>
      <c r="E103" s="43">
        <v>0</v>
      </c>
      <c r="F103" s="43">
        <v>-54</v>
      </c>
      <c r="G103" s="44">
        <v>0</v>
      </c>
      <c r="H103" s="44">
        <v>0</v>
      </c>
      <c r="I103" s="44">
        <v>0</v>
      </c>
      <c r="J103" s="44">
        <v>-54</v>
      </c>
      <c r="K103" s="44">
        <f t="shared" si="19"/>
        <v>-54</v>
      </c>
      <c r="L103" s="98"/>
    </row>
    <row r="104" spans="1:12" ht="15" x14ac:dyDescent="0.25">
      <c r="A104" s="118"/>
      <c r="B104" s="107"/>
      <c r="C104" s="141" t="s">
        <v>223</v>
      </c>
      <c r="D104" s="45">
        <v>458</v>
      </c>
      <c r="E104" s="43">
        <v>361</v>
      </c>
      <c r="F104" s="43">
        <v>819</v>
      </c>
      <c r="G104" s="44">
        <v>1348</v>
      </c>
      <c r="H104" s="44">
        <v>1327</v>
      </c>
      <c r="I104" s="44">
        <v>164</v>
      </c>
      <c r="J104" s="44">
        <v>3658</v>
      </c>
      <c r="K104" s="44">
        <f t="shared" si="19"/>
        <v>3658</v>
      </c>
      <c r="L104" s="98"/>
    </row>
    <row r="105" spans="1:12" ht="15" x14ac:dyDescent="0.25">
      <c r="A105" s="118"/>
      <c r="B105" s="107"/>
      <c r="C105" s="121"/>
      <c r="D105" s="42"/>
      <c r="E105" s="40"/>
      <c r="F105" s="40"/>
      <c r="G105" s="41"/>
      <c r="H105" s="41"/>
      <c r="I105" s="41"/>
      <c r="J105" s="41"/>
      <c r="K105" s="41"/>
      <c r="L105" s="98"/>
    </row>
    <row r="106" spans="1:12" ht="15" x14ac:dyDescent="0.25">
      <c r="A106" s="118"/>
      <c r="B106" s="126" t="s">
        <v>317</v>
      </c>
      <c r="C106" s="142" t="s">
        <v>224</v>
      </c>
      <c r="D106" s="57">
        <f t="shared" ref="D106:H106" si="20">SUM(D107:D111)</f>
        <v>10376</v>
      </c>
      <c r="E106" s="58">
        <f t="shared" si="20"/>
        <v>0</v>
      </c>
      <c r="F106" s="58">
        <f t="shared" si="20"/>
        <v>10376</v>
      </c>
      <c r="G106" s="59">
        <f t="shared" si="20"/>
        <v>0</v>
      </c>
      <c r="H106" s="59">
        <f t="shared" si="20"/>
        <v>0</v>
      </c>
      <c r="I106" s="59">
        <f>SUM(I107:I111)</f>
        <v>0</v>
      </c>
      <c r="J106" s="59">
        <f>SUM(J107:J111)</f>
        <v>10376</v>
      </c>
      <c r="K106" s="59">
        <f t="shared" ref="K106:K111" si="21">J106</f>
        <v>10376</v>
      </c>
      <c r="L106" s="98"/>
    </row>
    <row r="107" spans="1:12" ht="14.25" x14ac:dyDescent="0.2">
      <c r="A107" s="118"/>
      <c r="B107" s="109" t="s">
        <v>318</v>
      </c>
      <c r="C107" s="143" t="s">
        <v>225</v>
      </c>
      <c r="D107" s="45">
        <v>1292</v>
      </c>
      <c r="E107" s="40">
        <v>0</v>
      </c>
      <c r="F107" s="43">
        <v>1292</v>
      </c>
      <c r="G107" s="41">
        <v>0</v>
      </c>
      <c r="H107" s="41">
        <v>0</v>
      </c>
      <c r="I107" s="41">
        <v>0</v>
      </c>
      <c r="J107" s="44">
        <v>1292</v>
      </c>
      <c r="K107" s="44">
        <f t="shared" si="21"/>
        <v>1292</v>
      </c>
      <c r="L107" s="98"/>
    </row>
    <row r="108" spans="1:12" ht="14.25" x14ac:dyDescent="0.2">
      <c r="A108" s="120"/>
      <c r="B108" s="109" t="s">
        <v>319</v>
      </c>
      <c r="C108" s="143" t="s">
        <v>226</v>
      </c>
      <c r="D108" s="45">
        <v>0</v>
      </c>
      <c r="E108" s="40">
        <v>0</v>
      </c>
      <c r="F108" s="43">
        <v>0</v>
      </c>
      <c r="G108" s="41">
        <v>0</v>
      </c>
      <c r="H108" s="41">
        <v>0</v>
      </c>
      <c r="I108" s="41">
        <v>0</v>
      </c>
      <c r="J108" s="44">
        <v>0</v>
      </c>
      <c r="K108" s="44">
        <f t="shared" si="21"/>
        <v>0</v>
      </c>
      <c r="L108" s="98"/>
    </row>
    <row r="109" spans="1:12" ht="14.25" x14ac:dyDescent="0.2">
      <c r="A109" s="116"/>
      <c r="B109" s="109"/>
      <c r="C109" s="141" t="s">
        <v>227</v>
      </c>
      <c r="D109" s="45">
        <v>8401</v>
      </c>
      <c r="E109" s="40">
        <v>0</v>
      </c>
      <c r="F109" s="43">
        <v>8401</v>
      </c>
      <c r="G109" s="41">
        <v>0</v>
      </c>
      <c r="H109" s="41">
        <v>0</v>
      </c>
      <c r="I109" s="41">
        <v>0</v>
      </c>
      <c r="J109" s="44">
        <v>8401</v>
      </c>
      <c r="K109" s="44">
        <f t="shared" si="21"/>
        <v>8401</v>
      </c>
      <c r="L109" s="98"/>
    </row>
    <row r="110" spans="1:12" ht="14.25" x14ac:dyDescent="0.2">
      <c r="B110" s="109"/>
      <c r="C110" s="141" t="s">
        <v>324</v>
      </c>
      <c r="D110" s="45">
        <v>683</v>
      </c>
      <c r="E110" s="40">
        <v>0</v>
      </c>
      <c r="F110" s="43">
        <v>683</v>
      </c>
      <c r="G110" s="41">
        <v>0</v>
      </c>
      <c r="H110" s="41">
        <v>0</v>
      </c>
      <c r="I110" s="41">
        <v>0</v>
      </c>
      <c r="J110" s="44">
        <v>683</v>
      </c>
      <c r="K110" s="44">
        <f t="shared" si="21"/>
        <v>683</v>
      </c>
      <c r="L110" s="98"/>
    </row>
    <row r="111" spans="1:12" ht="14.25" x14ac:dyDescent="0.2">
      <c r="B111" s="109" t="s">
        <v>320</v>
      </c>
      <c r="C111" s="143" t="s">
        <v>228</v>
      </c>
      <c r="D111" s="45">
        <v>0</v>
      </c>
      <c r="E111" s="40">
        <v>0</v>
      </c>
      <c r="F111" s="43">
        <v>0</v>
      </c>
      <c r="G111" s="41">
        <v>0</v>
      </c>
      <c r="H111" s="41">
        <v>0</v>
      </c>
      <c r="I111" s="41">
        <v>0</v>
      </c>
      <c r="J111" s="44">
        <v>0</v>
      </c>
      <c r="K111" s="44">
        <f t="shared" si="21"/>
        <v>0</v>
      </c>
      <c r="L111" s="98"/>
    </row>
    <row r="112" spans="1:12" ht="15" x14ac:dyDescent="0.25">
      <c r="B112" s="107"/>
      <c r="C112" s="117"/>
      <c r="D112" s="42"/>
      <c r="E112" s="40"/>
      <c r="F112" s="40"/>
      <c r="G112" s="41"/>
      <c r="H112" s="41"/>
      <c r="I112" s="41"/>
      <c r="J112" s="41"/>
      <c r="K112" s="41"/>
      <c r="L112" s="98"/>
    </row>
    <row r="113" spans="1:12" ht="15" x14ac:dyDescent="0.25">
      <c r="A113" s="105"/>
      <c r="B113" s="112" t="s">
        <v>321</v>
      </c>
      <c r="C113" s="144" t="s">
        <v>229</v>
      </c>
      <c r="D113" s="57">
        <v>1521</v>
      </c>
      <c r="E113" s="58">
        <v>1193</v>
      </c>
      <c r="F113" s="58">
        <v>2714</v>
      </c>
      <c r="G113" s="59">
        <v>96468</v>
      </c>
      <c r="H113" s="59">
        <v>11228</v>
      </c>
      <c r="I113" s="59">
        <v>3465</v>
      </c>
      <c r="J113" s="59">
        <v>113875</v>
      </c>
      <c r="K113" s="59">
        <f>J113</f>
        <v>113875</v>
      </c>
      <c r="L113" s="98"/>
    </row>
    <row r="114" spans="1:12" ht="15" x14ac:dyDescent="0.25">
      <c r="B114" s="124"/>
      <c r="C114" s="145"/>
      <c r="D114" s="42"/>
      <c r="E114" s="40"/>
      <c r="F114" s="40"/>
      <c r="G114" s="41"/>
      <c r="H114" s="41"/>
      <c r="I114" s="41"/>
      <c r="J114" s="41"/>
      <c r="K114" s="41"/>
      <c r="L114" s="98"/>
    </row>
    <row r="115" spans="1:12" ht="15" x14ac:dyDescent="0.25">
      <c r="A115" s="105"/>
      <c r="B115" s="112" t="s">
        <v>230</v>
      </c>
      <c r="C115" s="144" t="s">
        <v>231</v>
      </c>
      <c r="D115" s="48">
        <f t="shared" ref="D115:H115" si="22">SUM(D116:D119)</f>
        <v>921</v>
      </c>
      <c r="E115" s="46">
        <f t="shared" si="22"/>
        <v>654</v>
      </c>
      <c r="F115" s="46">
        <f t="shared" si="22"/>
        <v>1575</v>
      </c>
      <c r="G115" s="47">
        <f t="shared" si="22"/>
        <v>70390</v>
      </c>
      <c r="H115" s="47">
        <f t="shared" si="22"/>
        <v>10539</v>
      </c>
      <c r="I115" s="47">
        <f>SUM(I116:I119)</f>
        <v>2973</v>
      </c>
      <c r="J115" s="47">
        <f>SUM(J116:J119)</f>
        <v>85477</v>
      </c>
      <c r="K115" s="47">
        <f>J115</f>
        <v>85477</v>
      </c>
      <c r="L115" s="98"/>
    </row>
    <row r="116" spans="1:12" ht="15" x14ac:dyDescent="0.25">
      <c r="B116" s="124"/>
      <c r="C116" s="117" t="s">
        <v>232</v>
      </c>
      <c r="D116" s="45">
        <v>212</v>
      </c>
      <c r="E116" s="43">
        <v>2</v>
      </c>
      <c r="F116" s="43">
        <v>214</v>
      </c>
      <c r="G116" s="44">
        <v>38969</v>
      </c>
      <c r="H116" s="44">
        <v>719</v>
      </c>
      <c r="I116" s="44">
        <v>1232</v>
      </c>
      <c r="J116" s="44">
        <v>41134</v>
      </c>
      <c r="K116" s="44">
        <f>J116</f>
        <v>41134</v>
      </c>
      <c r="L116" s="98"/>
    </row>
    <row r="117" spans="1:12" ht="15" x14ac:dyDescent="0.25">
      <c r="A117" s="105"/>
      <c r="B117" s="124"/>
      <c r="C117" s="117" t="s">
        <v>233</v>
      </c>
      <c r="D117" s="45">
        <v>52</v>
      </c>
      <c r="E117" s="43">
        <v>81</v>
      </c>
      <c r="F117" s="43">
        <v>133</v>
      </c>
      <c r="G117" s="44">
        <v>2444</v>
      </c>
      <c r="H117" s="44">
        <v>2878</v>
      </c>
      <c r="I117" s="44">
        <v>1734</v>
      </c>
      <c r="J117" s="44">
        <v>7189</v>
      </c>
      <c r="K117" s="44">
        <f>J117</f>
        <v>7189</v>
      </c>
      <c r="L117" s="98"/>
    </row>
    <row r="118" spans="1:12" ht="15" x14ac:dyDescent="0.25">
      <c r="A118" s="105"/>
      <c r="B118" s="124"/>
      <c r="C118" s="117" t="s">
        <v>234</v>
      </c>
      <c r="D118" s="45">
        <v>501</v>
      </c>
      <c r="E118" s="43">
        <v>130</v>
      </c>
      <c r="F118" s="43">
        <v>631</v>
      </c>
      <c r="G118" s="44">
        <v>27806</v>
      </c>
      <c r="H118" s="44">
        <v>1847</v>
      </c>
      <c r="I118" s="44">
        <v>7</v>
      </c>
      <c r="J118" s="44">
        <v>30291</v>
      </c>
      <c r="K118" s="44">
        <f>J118</f>
        <v>30291</v>
      </c>
      <c r="L118" s="98"/>
    </row>
    <row r="119" spans="1:12" ht="15" x14ac:dyDescent="0.25">
      <c r="A119" s="131"/>
      <c r="B119" s="124"/>
      <c r="C119" s="117" t="s">
        <v>235</v>
      </c>
      <c r="D119" s="45">
        <v>156</v>
      </c>
      <c r="E119" s="43">
        <v>441</v>
      </c>
      <c r="F119" s="43">
        <v>597</v>
      </c>
      <c r="G119" s="44">
        <v>1171</v>
      </c>
      <c r="H119" s="44">
        <v>5095</v>
      </c>
      <c r="I119" s="44">
        <v>0</v>
      </c>
      <c r="J119" s="44">
        <v>6863</v>
      </c>
      <c r="K119" s="44">
        <f>J119</f>
        <v>6863</v>
      </c>
      <c r="L119" s="98"/>
    </row>
    <row r="120" spans="1:12" ht="15" x14ac:dyDescent="0.25">
      <c r="A120" s="105"/>
      <c r="B120" s="124"/>
      <c r="C120" s="145"/>
      <c r="D120" s="42"/>
      <c r="E120" s="40"/>
      <c r="F120" s="40"/>
      <c r="G120" s="41"/>
      <c r="H120" s="41"/>
      <c r="I120" s="41"/>
      <c r="J120" s="41"/>
      <c r="K120" s="41"/>
      <c r="L120" s="98"/>
    </row>
    <row r="121" spans="1:12" ht="15" x14ac:dyDescent="0.25">
      <c r="A121" s="105"/>
      <c r="B121" s="112" t="s">
        <v>236</v>
      </c>
      <c r="C121" s="144" t="s">
        <v>237</v>
      </c>
      <c r="D121" s="57">
        <f t="shared" ref="D121:H121" si="23">+D122+D128+D132+D135</f>
        <v>600</v>
      </c>
      <c r="E121" s="58">
        <f t="shared" si="23"/>
        <v>539</v>
      </c>
      <c r="F121" s="58">
        <f t="shared" si="23"/>
        <v>1139</v>
      </c>
      <c r="G121" s="59">
        <f t="shared" si="23"/>
        <v>26078</v>
      </c>
      <c r="H121" s="59">
        <f t="shared" si="23"/>
        <v>689</v>
      </c>
      <c r="I121" s="59">
        <f>+I122+I128+I132+I135</f>
        <v>492</v>
      </c>
      <c r="J121" s="59">
        <f>+J122+J128+J132+J135</f>
        <v>28398</v>
      </c>
      <c r="K121" s="59">
        <f t="shared" ref="K121:K136" si="24">J121</f>
        <v>28398</v>
      </c>
      <c r="L121" s="98"/>
    </row>
    <row r="122" spans="1:12" ht="14.25" x14ac:dyDescent="0.2">
      <c r="A122" s="116"/>
      <c r="B122" s="146"/>
      <c r="C122" s="108" t="s">
        <v>238</v>
      </c>
      <c r="D122" s="45">
        <f t="shared" ref="D122:E122" si="25">SUM(D123:D127)</f>
        <v>2</v>
      </c>
      <c r="E122" s="43">
        <f t="shared" si="25"/>
        <v>520</v>
      </c>
      <c r="F122" s="43">
        <f t="shared" ref="F122:H122" si="26">SUM(F123:F127)</f>
        <v>522</v>
      </c>
      <c r="G122" s="44">
        <f t="shared" si="26"/>
        <v>15596</v>
      </c>
      <c r="H122" s="44">
        <f t="shared" si="26"/>
        <v>0</v>
      </c>
      <c r="I122" s="44">
        <f>SUM(I123:I127)</f>
        <v>352</v>
      </c>
      <c r="J122" s="44">
        <f>SUM(J123:J127)</f>
        <v>16470</v>
      </c>
      <c r="K122" s="44">
        <f t="shared" si="24"/>
        <v>16470</v>
      </c>
      <c r="L122" s="98"/>
    </row>
    <row r="123" spans="1:12" ht="14.25" x14ac:dyDescent="0.2">
      <c r="A123" s="116"/>
      <c r="B123" s="109"/>
      <c r="C123" s="108" t="s">
        <v>239</v>
      </c>
      <c r="D123" s="45">
        <v>0</v>
      </c>
      <c r="E123" s="43">
        <v>96</v>
      </c>
      <c r="F123" s="43">
        <v>96</v>
      </c>
      <c r="G123" s="44">
        <v>148</v>
      </c>
      <c r="H123" s="44">
        <v>0</v>
      </c>
      <c r="I123" s="44">
        <v>8</v>
      </c>
      <c r="J123" s="44">
        <v>252</v>
      </c>
      <c r="K123" s="44">
        <f t="shared" si="24"/>
        <v>252</v>
      </c>
      <c r="L123" s="98"/>
    </row>
    <row r="124" spans="1:12" ht="14.25" x14ac:dyDescent="0.2">
      <c r="A124" s="120"/>
      <c r="B124" s="109"/>
      <c r="C124" s="117" t="s">
        <v>240</v>
      </c>
      <c r="D124" s="45">
        <v>0</v>
      </c>
      <c r="E124" s="43">
        <v>0</v>
      </c>
      <c r="F124" s="43">
        <v>0</v>
      </c>
      <c r="G124" s="44">
        <v>46</v>
      </c>
      <c r="H124" s="44">
        <v>0</v>
      </c>
      <c r="I124" s="44">
        <v>51</v>
      </c>
      <c r="J124" s="44">
        <v>97</v>
      </c>
      <c r="K124" s="44">
        <f t="shared" si="24"/>
        <v>97</v>
      </c>
      <c r="L124" s="98"/>
    </row>
    <row r="125" spans="1:12" ht="14.25" x14ac:dyDescent="0.2">
      <c r="A125" s="118"/>
      <c r="B125" s="109"/>
      <c r="C125" s="108" t="s">
        <v>241</v>
      </c>
      <c r="D125" s="45">
        <v>0</v>
      </c>
      <c r="E125" s="43">
        <v>424</v>
      </c>
      <c r="F125" s="43">
        <v>424</v>
      </c>
      <c r="G125" s="44">
        <v>10203</v>
      </c>
      <c r="H125" s="44">
        <v>0</v>
      </c>
      <c r="I125" s="44">
        <v>42</v>
      </c>
      <c r="J125" s="44">
        <v>10669</v>
      </c>
      <c r="K125" s="44">
        <f t="shared" si="24"/>
        <v>10669</v>
      </c>
      <c r="L125" s="98"/>
    </row>
    <row r="126" spans="1:12" ht="14.25" x14ac:dyDescent="0.2">
      <c r="A126" s="122"/>
      <c r="B126" s="109"/>
      <c r="C126" s="108" t="s">
        <v>242</v>
      </c>
      <c r="D126" s="45">
        <v>2</v>
      </c>
      <c r="E126" s="43">
        <v>0</v>
      </c>
      <c r="F126" s="43">
        <v>2</v>
      </c>
      <c r="G126" s="44">
        <v>5187</v>
      </c>
      <c r="H126" s="44">
        <v>0</v>
      </c>
      <c r="I126" s="44">
        <v>250</v>
      </c>
      <c r="J126" s="44">
        <v>5439</v>
      </c>
      <c r="K126" s="44">
        <f t="shared" si="24"/>
        <v>5439</v>
      </c>
      <c r="L126" s="98"/>
    </row>
    <row r="127" spans="1:12" ht="14.25" x14ac:dyDescent="0.2">
      <c r="A127" s="118"/>
      <c r="B127" s="109"/>
      <c r="C127" s="108" t="s">
        <v>243</v>
      </c>
      <c r="D127" s="45">
        <v>0</v>
      </c>
      <c r="E127" s="43">
        <v>0</v>
      </c>
      <c r="F127" s="43">
        <v>0</v>
      </c>
      <c r="G127" s="44">
        <v>12</v>
      </c>
      <c r="H127" s="44">
        <v>0</v>
      </c>
      <c r="I127" s="44">
        <v>1</v>
      </c>
      <c r="J127" s="44">
        <v>13</v>
      </c>
      <c r="K127" s="44">
        <f t="shared" si="24"/>
        <v>13</v>
      </c>
      <c r="L127" s="98"/>
    </row>
    <row r="128" spans="1:12" ht="14.25" x14ac:dyDescent="0.2">
      <c r="A128" s="118"/>
      <c r="B128" s="146"/>
      <c r="C128" s="108" t="s">
        <v>244</v>
      </c>
      <c r="D128" s="45">
        <f t="shared" ref="D128:H128" si="27">SUM(D129:D131)</f>
        <v>563</v>
      </c>
      <c r="E128" s="43">
        <f t="shared" si="27"/>
        <v>19</v>
      </c>
      <c r="F128" s="43">
        <f t="shared" si="27"/>
        <v>582</v>
      </c>
      <c r="G128" s="44">
        <f t="shared" si="27"/>
        <v>3533</v>
      </c>
      <c r="H128" s="44">
        <f t="shared" si="27"/>
        <v>688</v>
      </c>
      <c r="I128" s="44">
        <f>SUM(I129:I131)</f>
        <v>140</v>
      </c>
      <c r="J128" s="44">
        <f>SUM(J129:J131)</f>
        <v>4943</v>
      </c>
      <c r="K128" s="44">
        <f t="shared" si="24"/>
        <v>4943</v>
      </c>
      <c r="L128" s="98"/>
    </row>
    <row r="129" spans="1:12" ht="14.25" x14ac:dyDescent="0.2">
      <c r="A129" s="118"/>
      <c r="B129" s="109"/>
      <c r="C129" s="121" t="s">
        <v>245</v>
      </c>
      <c r="D129" s="45">
        <v>419</v>
      </c>
      <c r="E129" s="43">
        <v>0</v>
      </c>
      <c r="F129" s="43">
        <v>419</v>
      </c>
      <c r="G129" s="44">
        <v>135</v>
      </c>
      <c r="H129" s="44">
        <v>117</v>
      </c>
      <c r="I129" s="44">
        <v>0</v>
      </c>
      <c r="J129" s="44">
        <v>671</v>
      </c>
      <c r="K129" s="44">
        <f t="shared" si="24"/>
        <v>671</v>
      </c>
      <c r="L129" s="98"/>
    </row>
    <row r="130" spans="1:12" ht="14.25" x14ac:dyDescent="0.2">
      <c r="A130" s="118"/>
      <c r="B130" s="109"/>
      <c r="C130" s="121" t="s">
        <v>246</v>
      </c>
      <c r="D130" s="45">
        <v>0</v>
      </c>
      <c r="E130" s="43">
        <v>0</v>
      </c>
      <c r="F130" s="43">
        <v>0</v>
      </c>
      <c r="G130" s="44">
        <v>2092</v>
      </c>
      <c r="H130" s="44">
        <v>434</v>
      </c>
      <c r="I130" s="44">
        <v>105</v>
      </c>
      <c r="J130" s="44">
        <v>2631</v>
      </c>
      <c r="K130" s="44">
        <f t="shared" si="24"/>
        <v>2631</v>
      </c>
      <c r="L130" s="98"/>
    </row>
    <row r="131" spans="1:12" ht="14.25" x14ac:dyDescent="0.2">
      <c r="A131" s="118"/>
      <c r="B131" s="109"/>
      <c r="C131" s="108" t="s">
        <v>243</v>
      </c>
      <c r="D131" s="45">
        <v>144</v>
      </c>
      <c r="E131" s="43">
        <v>19</v>
      </c>
      <c r="F131" s="43">
        <v>163</v>
      </c>
      <c r="G131" s="44">
        <v>1306</v>
      </c>
      <c r="H131" s="44">
        <v>137</v>
      </c>
      <c r="I131" s="44">
        <v>35</v>
      </c>
      <c r="J131" s="44">
        <v>1641</v>
      </c>
      <c r="K131" s="44">
        <f t="shared" si="24"/>
        <v>1641</v>
      </c>
      <c r="L131" s="98"/>
    </row>
    <row r="132" spans="1:12" ht="14.25" x14ac:dyDescent="0.2">
      <c r="A132" s="120"/>
      <c r="B132" s="146"/>
      <c r="C132" s="108" t="s">
        <v>247</v>
      </c>
      <c r="D132" s="45">
        <f t="shared" ref="D132:H132" si="28">SUM(D133:D134)</f>
        <v>35</v>
      </c>
      <c r="E132" s="43">
        <f t="shared" si="28"/>
        <v>0</v>
      </c>
      <c r="F132" s="43">
        <f t="shared" si="28"/>
        <v>35</v>
      </c>
      <c r="G132" s="44">
        <f t="shared" si="28"/>
        <v>6947</v>
      </c>
      <c r="H132" s="44">
        <f t="shared" si="28"/>
        <v>1</v>
      </c>
      <c r="I132" s="44">
        <f>SUM(I133:I134)</f>
        <v>0</v>
      </c>
      <c r="J132" s="44">
        <f>SUM(J133:J134)</f>
        <v>6983</v>
      </c>
      <c r="K132" s="44">
        <f t="shared" si="24"/>
        <v>6983</v>
      </c>
      <c r="L132" s="98"/>
    </row>
    <row r="133" spans="1:12" ht="14.25" x14ac:dyDescent="0.2">
      <c r="A133" s="116"/>
      <c r="B133" s="109"/>
      <c r="C133" s="121" t="s">
        <v>248</v>
      </c>
      <c r="D133" s="45">
        <v>19</v>
      </c>
      <c r="E133" s="43">
        <v>0</v>
      </c>
      <c r="F133" s="43">
        <v>19</v>
      </c>
      <c r="G133" s="44">
        <v>5880</v>
      </c>
      <c r="H133" s="44">
        <v>0</v>
      </c>
      <c r="I133" s="44">
        <v>0</v>
      </c>
      <c r="J133" s="44">
        <v>5899</v>
      </c>
      <c r="K133" s="44">
        <f t="shared" si="24"/>
        <v>5899</v>
      </c>
      <c r="L133" s="98"/>
    </row>
    <row r="134" spans="1:12" ht="14.25" x14ac:dyDescent="0.2">
      <c r="B134" s="109"/>
      <c r="C134" s="108" t="s">
        <v>243</v>
      </c>
      <c r="D134" s="45">
        <v>16</v>
      </c>
      <c r="E134" s="43">
        <v>0</v>
      </c>
      <c r="F134" s="43">
        <v>16</v>
      </c>
      <c r="G134" s="44">
        <v>1067</v>
      </c>
      <c r="H134" s="44">
        <v>1</v>
      </c>
      <c r="I134" s="44">
        <v>0</v>
      </c>
      <c r="J134" s="44">
        <v>1084</v>
      </c>
      <c r="K134" s="44">
        <f t="shared" si="24"/>
        <v>1084</v>
      </c>
      <c r="L134" s="98"/>
    </row>
    <row r="135" spans="1:12" ht="14.25" x14ac:dyDescent="0.2">
      <c r="B135" s="146"/>
      <c r="C135" s="108" t="s">
        <v>249</v>
      </c>
      <c r="D135" s="45">
        <f t="shared" ref="D135:H135" si="29">+D136</f>
        <v>0</v>
      </c>
      <c r="E135" s="43">
        <f t="shared" si="29"/>
        <v>0</v>
      </c>
      <c r="F135" s="43">
        <f t="shared" si="29"/>
        <v>0</v>
      </c>
      <c r="G135" s="44">
        <f t="shared" si="29"/>
        <v>2</v>
      </c>
      <c r="H135" s="44">
        <f t="shared" si="29"/>
        <v>0</v>
      </c>
      <c r="I135" s="44">
        <f>+I136</f>
        <v>0</v>
      </c>
      <c r="J135" s="44">
        <f>+J136</f>
        <v>2</v>
      </c>
      <c r="K135" s="44">
        <f t="shared" si="24"/>
        <v>2</v>
      </c>
      <c r="L135" s="98"/>
    </row>
    <row r="136" spans="1:12" ht="14.25" x14ac:dyDescent="0.2">
      <c r="A136" s="105"/>
      <c r="B136" s="109"/>
      <c r="C136" s="108" t="s">
        <v>243</v>
      </c>
      <c r="D136" s="45">
        <v>0</v>
      </c>
      <c r="E136" s="43">
        <v>0</v>
      </c>
      <c r="F136" s="43">
        <v>0</v>
      </c>
      <c r="G136" s="44">
        <v>2</v>
      </c>
      <c r="H136" s="44">
        <v>0</v>
      </c>
      <c r="I136" s="44">
        <v>0</v>
      </c>
      <c r="J136" s="44">
        <v>2</v>
      </c>
      <c r="K136" s="44">
        <f t="shared" si="24"/>
        <v>2</v>
      </c>
      <c r="L136" s="98"/>
    </row>
    <row r="137" spans="1:12" ht="15" x14ac:dyDescent="0.25">
      <c r="A137" s="105"/>
      <c r="B137" s="107"/>
      <c r="C137" s="147"/>
      <c r="D137" s="148"/>
      <c r="E137" s="149"/>
      <c r="F137" s="149"/>
      <c r="G137" s="150"/>
      <c r="H137" s="150"/>
      <c r="I137" s="150"/>
      <c r="J137" s="150"/>
      <c r="K137" s="150"/>
      <c r="L137" s="98"/>
    </row>
    <row r="138" spans="1:12" ht="15" x14ac:dyDescent="0.25">
      <c r="B138" s="112" t="s">
        <v>250</v>
      </c>
      <c r="C138" s="151" t="s">
        <v>251</v>
      </c>
      <c r="D138" s="57">
        <v>28908</v>
      </c>
      <c r="E138" s="58">
        <v>9190</v>
      </c>
      <c r="F138" s="58">
        <v>38098</v>
      </c>
      <c r="G138" s="59">
        <v>120727</v>
      </c>
      <c r="H138" s="59">
        <v>39049</v>
      </c>
      <c r="I138" s="59">
        <v>4657</v>
      </c>
      <c r="J138" s="59">
        <v>202531</v>
      </c>
      <c r="K138" s="59">
        <f>J138</f>
        <v>202531</v>
      </c>
      <c r="L138" s="98"/>
    </row>
    <row r="139" spans="1:12" ht="15" x14ac:dyDescent="0.25">
      <c r="A139" s="105"/>
      <c r="B139" s="107"/>
      <c r="C139" s="152"/>
      <c r="D139" s="153"/>
      <c r="E139" s="154"/>
      <c r="F139" s="154"/>
      <c r="G139" s="155"/>
      <c r="H139" s="155"/>
      <c r="I139" s="155"/>
      <c r="J139" s="155"/>
      <c r="K139" s="155"/>
      <c r="L139" s="98"/>
    </row>
    <row r="140" spans="1:12" ht="15" x14ac:dyDescent="0.25">
      <c r="A140" s="105"/>
      <c r="B140" s="126" t="s">
        <v>252</v>
      </c>
      <c r="C140" s="138" t="s">
        <v>253</v>
      </c>
      <c r="D140" s="48">
        <v>1521</v>
      </c>
      <c r="E140" s="46">
        <v>1193</v>
      </c>
      <c r="F140" s="46">
        <v>2714</v>
      </c>
      <c r="G140" s="47">
        <v>96468</v>
      </c>
      <c r="H140" s="47">
        <v>11228</v>
      </c>
      <c r="I140" s="47">
        <v>3465</v>
      </c>
      <c r="J140" s="47">
        <v>113875</v>
      </c>
      <c r="K140" s="47">
        <f>J140</f>
        <v>113875</v>
      </c>
      <c r="L140" s="98"/>
    </row>
    <row r="141" spans="1:12" ht="14.25" x14ac:dyDescent="0.2">
      <c r="A141" s="131"/>
      <c r="B141" s="109"/>
      <c r="C141" s="117" t="s">
        <v>254</v>
      </c>
      <c r="D141" s="45">
        <v>1521</v>
      </c>
      <c r="E141" s="43">
        <v>1193</v>
      </c>
      <c r="F141" s="43">
        <v>2714</v>
      </c>
      <c r="G141" s="44">
        <v>96468</v>
      </c>
      <c r="H141" s="44">
        <v>11228</v>
      </c>
      <c r="I141" s="44">
        <v>3465</v>
      </c>
      <c r="J141" s="44">
        <v>113875</v>
      </c>
      <c r="K141" s="44">
        <f>J141</f>
        <v>113875</v>
      </c>
      <c r="L141" s="98"/>
    </row>
    <row r="142" spans="1:12" ht="15" x14ac:dyDescent="0.25">
      <c r="A142" s="105"/>
      <c r="B142" s="109"/>
      <c r="C142" s="117"/>
      <c r="D142" s="153"/>
      <c r="E142" s="154"/>
      <c r="F142" s="154"/>
      <c r="G142" s="155"/>
      <c r="H142" s="155"/>
      <c r="I142" s="155"/>
      <c r="J142" s="155"/>
      <c r="K142" s="155"/>
      <c r="L142" s="98"/>
    </row>
    <row r="143" spans="1:12" ht="15" x14ac:dyDescent="0.25">
      <c r="A143" s="105"/>
      <c r="B143" s="126" t="s">
        <v>255</v>
      </c>
      <c r="C143" s="138" t="s">
        <v>256</v>
      </c>
      <c r="D143" s="48">
        <f t="shared" ref="D143:H143" si="30">SUM(D144:D148)</f>
        <v>27387</v>
      </c>
      <c r="E143" s="46">
        <f t="shared" si="30"/>
        <v>7997</v>
      </c>
      <c r="F143" s="46">
        <f t="shared" si="30"/>
        <v>35384</v>
      </c>
      <c r="G143" s="47">
        <f t="shared" si="30"/>
        <v>24259</v>
      </c>
      <c r="H143" s="47">
        <f t="shared" si="30"/>
        <v>27821</v>
      </c>
      <c r="I143" s="47">
        <f>SUM(I144:I148)</f>
        <v>1192</v>
      </c>
      <c r="J143" s="47">
        <f>SUM(J144:J148)</f>
        <v>88656</v>
      </c>
      <c r="K143" s="47">
        <f t="shared" ref="K143:K148" si="31">J143</f>
        <v>88656</v>
      </c>
      <c r="L143" s="98"/>
    </row>
    <row r="144" spans="1:12" ht="14.25" x14ac:dyDescent="0.2">
      <c r="A144" s="116"/>
      <c r="B144" s="109"/>
      <c r="C144" s="121" t="s">
        <v>257</v>
      </c>
      <c r="D144" s="45">
        <v>29954</v>
      </c>
      <c r="E144" s="43">
        <v>12609</v>
      </c>
      <c r="F144" s="43">
        <v>42563</v>
      </c>
      <c r="G144" s="44">
        <v>106225</v>
      </c>
      <c r="H144" s="44">
        <v>45686</v>
      </c>
      <c r="I144" s="44">
        <v>4238</v>
      </c>
      <c r="J144" s="44">
        <v>198712</v>
      </c>
      <c r="K144" s="44">
        <f t="shared" si="31"/>
        <v>198712</v>
      </c>
      <c r="L144" s="98"/>
    </row>
    <row r="145" spans="1:12" ht="14.25" x14ac:dyDescent="0.2">
      <c r="A145" s="116"/>
      <c r="B145" s="109"/>
      <c r="C145" s="117" t="s">
        <v>258</v>
      </c>
      <c r="D145" s="45">
        <v>-368</v>
      </c>
      <c r="E145" s="43">
        <v>-1842</v>
      </c>
      <c r="F145" s="43">
        <v>-2210</v>
      </c>
      <c r="G145" s="44">
        <v>-3572</v>
      </c>
      <c r="H145" s="44">
        <v>-4913</v>
      </c>
      <c r="I145" s="44">
        <v>-62</v>
      </c>
      <c r="J145" s="44">
        <v>-10757</v>
      </c>
      <c r="K145" s="44">
        <f t="shared" si="31"/>
        <v>-10757</v>
      </c>
      <c r="L145" s="98"/>
    </row>
    <row r="146" spans="1:12" ht="14.25" x14ac:dyDescent="0.2">
      <c r="A146" s="120"/>
      <c r="B146" s="109"/>
      <c r="C146" s="121" t="s">
        <v>259</v>
      </c>
      <c r="D146" s="45">
        <v>-106</v>
      </c>
      <c r="E146" s="43">
        <v>-1897</v>
      </c>
      <c r="F146" s="43">
        <v>-2003</v>
      </c>
      <c r="G146" s="44">
        <v>-4986</v>
      </c>
      <c r="H146" s="44">
        <v>-321</v>
      </c>
      <c r="I146" s="44">
        <v>-6</v>
      </c>
      <c r="J146" s="44">
        <v>-7316</v>
      </c>
      <c r="K146" s="44">
        <f t="shared" si="31"/>
        <v>-7316</v>
      </c>
      <c r="L146" s="98"/>
    </row>
    <row r="147" spans="1:12" ht="14.25" x14ac:dyDescent="0.2">
      <c r="A147" s="118"/>
      <c r="B147" s="109"/>
      <c r="C147" s="117" t="s">
        <v>260</v>
      </c>
      <c r="D147" s="45">
        <v>-1172</v>
      </c>
      <c r="E147" s="43">
        <v>-219</v>
      </c>
      <c r="F147" s="43">
        <v>-1391</v>
      </c>
      <c r="G147" s="44">
        <v>-3018</v>
      </c>
      <c r="H147" s="44">
        <v>-2092</v>
      </c>
      <c r="I147" s="44">
        <v>-5</v>
      </c>
      <c r="J147" s="44">
        <v>-6506</v>
      </c>
      <c r="K147" s="44">
        <f t="shared" si="31"/>
        <v>-6506</v>
      </c>
      <c r="L147" s="98"/>
    </row>
    <row r="148" spans="1:12" ht="14.25" x14ac:dyDescent="0.2">
      <c r="A148" s="122"/>
      <c r="B148" s="109"/>
      <c r="C148" s="156" t="s">
        <v>261</v>
      </c>
      <c r="D148" s="45">
        <v>-921</v>
      </c>
      <c r="E148" s="43">
        <v>-654</v>
      </c>
      <c r="F148" s="43">
        <v>-1575</v>
      </c>
      <c r="G148" s="44">
        <v>-70390</v>
      </c>
      <c r="H148" s="44">
        <v>-10539</v>
      </c>
      <c r="I148" s="44">
        <v>-2973</v>
      </c>
      <c r="J148" s="44">
        <v>-85477</v>
      </c>
      <c r="K148" s="44">
        <f t="shared" si="31"/>
        <v>-85477</v>
      </c>
      <c r="L148" s="98"/>
    </row>
    <row r="149" spans="1:12" ht="15" x14ac:dyDescent="0.25">
      <c r="A149" s="118"/>
      <c r="B149" s="109"/>
      <c r="C149" s="117"/>
      <c r="D149" s="148"/>
      <c r="E149" s="149"/>
      <c r="F149" s="149"/>
      <c r="G149" s="150"/>
      <c r="H149" s="150"/>
      <c r="I149" s="150"/>
      <c r="J149" s="150"/>
      <c r="K149" s="150"/>
      <c r="L149" s="98"/>
    </row>
    <row r="150" spans="1:12" ht="15" x14ac:dyDescent="0.25">
      <c r="A150" s="118"/>
      <c r="B150" s="112" t="s">
        <v>148</v>
      </c>
      <c r="C150" s="144" t="s">
        <v>262</v>
      </c>
      <c r="D150" s="57">
        <f t="shared" ref="D150:H150" si="32">+D152+D164+D174</f>
        <v>6673</v>
      </c>
      <c r="E150" s="58">
        <f t="shared" si="32"/>
        <v>8129</v>
      </c>
      <c r="F150" s="58">
        <f t="shared" si="32"/>
        <v>11123</v>
      </c>
      <c r="G150" s="59">
        <f t="shared" si="32"/>
        <v>4601</v>
      </c>
      <c r="H150" s="59">
        <f t="shared" si="32"/>
        <v>606</v>
      </c>
      <c r="I150" s="59">
        <f>+I152+I164+I174</f>
        <v>0</v>
      </c>
      <c r="J150" s="59">
        <f>+J152+J164+J174</f>
        <v>16330</v>
      </c>
      <c r="K150" s="59">
        <v>12877</v>
      </c>
      <c r="L150" s="98"/>
    </row>
    <row r="151" spans="1:12" ht="15" x14ac:dyDescent="0.25">
      <c r="A151" s="118"/>
      <c r="B151" s="107"/>
      <c r="C151" s="108"/>
      <c r="D151" s="153"/>
      <c r="E151" s="154"/>
      <c r="F151" s="154"/>
      <c r="G151" s="155"/>
      <c r="H151" s="155"/>
      <c r="I151" s="155"/>
      <c r="J151" s="155"/>
      <c r="K151" s="155"/>
      <c r="L151" s="98"/>
    </row>
    <row r="152" spans="1:12" ht="15" x14ac:dyDescent="0.25">
      <c r="A152" s="118"/>
      <c r="B152" s="126" t="s">
        <v>157</v>
      </c>
      <c r="C152" s="129" t="s">
        <v>336</v>
      </c>
      <c r="D152" s="48">
        <f t="shared" ref="D152:E152" si="33">SUM(D154:D162)</f>
        <v>1033</v>
      </c>
      <c r="E152" s="46">
        <f t="shared" si="33"/>
        <v>231</v>
      </c>
      <c r="F152" s="46">
        <f t="shared" ref="F152:H152" si="34">SUM(F154:F162)</f>
        <v>1264</v>
      </c>
      <c r="G152" s="47">
        <f t="shared" si="34"/>
        <v>2379</v>
      </c>
      <c r="H152" s="47">
        <f t="shared" si="34"/>
        <v>400</v>
      </c>
      <c r="I152" s="47">
        <f>SUM(I154:I162)</f>
        <v>0</v>
      </c>
      <c r="J152" s="47">
        <f>SUM(J154:J162)</f>
        <v>4043</v>
      </c>
      <c r="K152" s="47">
        <f>J152</f>
        <v>4043</v>
      </c>
      <c r="L152" s="98"/>
    </row>
    <row r="153" spans="1:12" ht="15" x14ac:dyDescent="0.25">
      <c r="A153" s="120"/>
      <c r="B153" s="107"/>
      <c r="C153" s="108" t="s">
        <v>263</v>
      </c>
      <c r="D153" s="42"/>
      <c r="E153" s="40"/>
      <c r="F153" s="40"/>
      <c r="G153" s="41"/>
      <c r="H153" s="41"/>
      <c r="I153" s="41"/>
      <c r="J153" s="41"/>
      <c r="K153" s="41"/>
      <c r="L153" s="98"/>
    </row>
    <row r="154" spans="1:12" ht="15" x14ac:dyDescent="0.25">
      <c r="A154" s="116"/>
      <c r="B154" s="107"/>
      <c r="C154" s="108" t="s">
        <v>264</v>
      </c>
      <c r="D154" s="45">
        <v>217</v>
      </c>
      <c r="E154" s="43">
        <v>4</v>
      </c>
      <c r="F154" s="43">
        <v>221</v>
      </c>
      <c r="G154" s="44">
        <v>36</v>
      </c>
      <c r="H154" s="44">
        <v>10</v>
      </c>
      <c r="I154" s="44">
        <v>0</v>
      </c>
      <c r="J154" s="44">
        <v>267</v>
      </c>
      <c r="K154" s="44">
        <f>J154</f>
        <v>267</v>
      </c>
      <c r="L154" s="98"/>
    </row>
    <row r="155" spans="1:12" ht="15" x14ac:dyDescent="0.25">
      <c r="B155" s="107"/>
      <c r="C155" s="108" t="s">
        <v>265</v>
      </c>
      <c r="D155" s="45">
        <v>2</v>
      </c>
      <c r="E155" s="43">
        <v>0</v>
      </c>
      <c r="F155" s="43">
        <v>2</v>
      </c>
      <c r="G155" s="44">
        <v>119</v>
      </c>
      <c r="H155" s="44">
        <v>16</v>
      </c>
      <c r="I155" s="44">
        <v>0</v>
      </c>
      <c r="J155" s="44">
        <v>137</v>
      </c>
      <c r="K155" s="44">
        <f t="shared" ref="K155:K157" si="35">J155</f>
        <v>137</v>
      </c>
      <c r="L155" s="98"/>
    </row>
    <row r="156" spans="1:12" ht="15" x14ac:dyDescent="0.25">
      <c r="B156" s="107"/>
      <c r="C156" s="108" t="s">
        <v>266</v>
      </c>
      <c r="D156" s="45">
        <v>0</v>
      </c>
      <c r="E156" s="43">
        <v>0</v>
      </c>
      <c r="F156" s="43">
        <v>0</v>
      </c>
      <c r="G156" s="44">
        <v>5</v>
      </c>
      <c r="H156" s="44">
        <v>134</v>
      </c>
      <c r="I156" s="44">
        <v>0</v>
      </c>
      <c r="J156" s="44">
        <v>139</v>
      </c>
      <c r="K156" s="44">
        <f t="shared" si="35"/>
        <v>139</v>
      </c>
      <c r="L156" s="98"/>
    </row>
    <row r="157" spans="1:12" ht="15" x14ac:dyDescent="0.25">
      <c r="A157" s="105"/>
      <c r="B157" s="107"/>
      <c r="C157" s="121" t="s">
        <v>267</v>
      </c>
      <c r="D157" s="45">
        <v>0</v>
      </c>
      <c r="E157" s="43">
        <v>11</v>
      </c>
      <c r="F157" s="43">
        <v>11</v>
      </c>
      <c r="G157" s="44">
        <v>3</v>
      </c>
      <c r="H157" s="44">
        <v>0</v>
      </c>
      <c r="I157" s="44">
        <v>0</v>
      </c>
      <c r="J157" s="44">
        <v>14</v>
      </c>
      <c r="K157" s="44">
        <f t="shared" si="35"/>
        <v>14</v>
      </c>
      <c r="L157" s="98"/>
    </row>
    <row r="158" spans="1:12" ht="15" x14ac:dyDescent="0.25">
      <c r="A158" s="105"/>
      <c r="B158" s="107"/>
      <c r="C158" s="121" t="s">
        <v>268</v>
      </c>
      <c r="D158" s="42"/>
      <c r="E158" s="40"/>
      <c r="F158" s="40"/>
      <c r="G158" s="41"/>
      <c r="H158" s="41"/>
      <c r="I158" s="41"/>
      <c r="J158" s="41"/>
      <c r="K158" s="41"/>
      <c r="L158" s="98"/>
    </row>
    <row r="159" spans="1:12" ht="15" x14ac:dyDescent="0.25">
      <c r="B159" s="107"/>
      <c r="C159" s="157" t="s">
        <v>269</v>
      </c>
      <c r="D159" s="45">
        <v>192</v>
      </c>
      <c r="E159" s="43">
        <v>133</v>
      </c>
      <c r="F159" s="43">
        <v>325</v>
      </c>
      <c r="G159" s="44">
        <v>1713</v>
      </c>
      <c r="H159" s="44">
        <v>101</v>
      </c>
      <c r="I159" s="44">
        <v>0</v>
      </c>
      <c r="J159" s="44">
        <v>2139</v>
      </c>
      <c r="K159" s="44">
        <f>J159</f>
        <v>2139</v>
      </c>
      <c r="L159" s="98"/>
    </row>
    <row r="160" spans="1:12" ht="15" x14ac:dyDescent="0.25">
      <c r="A160" s="105"/>
      <c r="B160" s="107"/>
      <c r="C160" s="157" t="s">
        <v>270</v>
      </c>
      <c r="D160" s="45">
        <v>443</v>
      </c>
      <c r="E160" s="43">
        <v>49</v>
      </c>
      <c r="F160" s="43">
        <v>492</v>
      </c>
      <c r="G160" s="44">
        <v>487</v>
      </c>
      <c r="H160" s="44">
        <v>137</v>
      </c>
      <c r="I160" s="44">
        <v>0</v>
      </c>
      <c r="J160" s="44">
        <v>1116</v>
      </c>
      <c r="K160" s="44">
        <f t="shared" ref="K160:K162" si="36">J160</f>
        <v>1116</v>
      </c>
      <c r="L160" s="98"/>
    </row>
    <row r="161" spans="1:12" ht="15" x14ac:dyDescent="0.25">
      <c r="B161" s="107"/>
      <c r="C161" s="157" t="s">
        <v>271</v>
      </c>
      <c r="D161" s="45">
        <v>179</v>
      </c>
      <c r="E161" s="43">
        <v>34</v>
      </c>
      <c r="F161" s="43">
        <v>213</v>
      </c>
      <c r="G161" s="44">
        <v>16</v>
      </c>
      <c r="H161" s="44">
        <v>2</v>
      </c>
      <c r="I161" s="44">
        <v>0</v>
      </c>
      <c r="J161" s="44">
        <v>231</v>
      </c>
      <c r="K161" s="44">
        <f t="shared" si="36"/>
        <v>231</v>
      </c>
      <c r="L161" s="98"/>
    </row>
    <row r="162" spans="1:12" ht="15" x14ac:dyDescent="0.25">
      <c r="A162" s="105"/>
      <c r="B162" s="107"/>
      <c r="C162" s="157" t="s">
        <v>97</v>
      </c>
      <c r="D162" s="45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f t="shared" si="36"/>
        <v>0</v>
      </c>
      <c r="L162" s="98"/>
    </row>
    <row r="163" spans="1:12" ht="15" x14ac:dyDescent="0.25">
      <c r="B163" s="107"/>
      <c r="C163" s="108"/>
      <c r="D163" s="153"/>
      <c r="E163" s="154"/>
      <c r="F163" s="154"/>
      <c r="G163" s="155"/>
      <c r="H163" s="155"/>
      <c r="I163" s="155"/>
      <c r="J163" s="155"/>
      <c r="K163" s="155"/>
      <c r="L163" s="98"/>
    </row>
    <row r="164" spans="1:12" ht="15" x14ac:dyDescent="0.25">
      <c r="A164" s="105"/>
      <c r="B164" s="126" t="s">
        <v>162</v>
      </c>
      <c r="C164" s="129" t="s">
        <v>335</v>
      </c>
      <c r="D164" s="48">
        <f t="shared" ref="D164:H164" si="37">SUM(D165:D172)</f>
        <v>828</v>
      </c>
      <c r="E164" s="46">
        <f t="shared" si="37"/>
        <v>7158</v>
      </c>
      <c r="F164" s="46">
        <f t="shared" si="37"/>
        <v>7986</v>
      </c>
      <c r="G164" s="47">
        <f t="shared" si="37"/>
        <v>811</v>
      </c>
      <c r="H164" s="47">
        <f t="shared" si="37"/>
        <v>37</v>
      </c>
      <c r="I164" s="47">
        <f>SUM(I165:I172)</f>
        <v>0</v>
      </c>
      <c r="J164" s="47">
        <f>SUM(J165:J172)</f>
        <v>8834</v>
      </c>
      <c r="K164" s="47">
        <f>J164</f>
        <v>8834</v>
      </c>
      <c r="L164" s="98"/>
    </row>
    <row r="165" spans="1:12" ht="15" x14ac:dyDescent="0.25">
      <c r="A165" s="105"/>
      <c r="B165" s="107"/>
      <c r="C165" s="140" t="s">
        <v>352</v>
      </c>
      <c r="D165" s="45">
        <v>0</v>
      </c>
      <c r="E165" s="43">
        <v>7026</v>
      </c>
      <c r="F165" s="43">
        <v>7026</v>
      </c>
      <c r="G165" s="44">
        <v>33</v>
      </c>
      <c r="H165" s="44">
        <v>0</v>
      </c>
      <c r="I165" s="44">
        <v>0</v>
      </c>
      <c r="J165" s="44">
        <v>7059</v>
      </c>
      <c r="K165" s="44">
        <f>J165</f>
        <v>7059</v>
      </c>
      <c r="L165" s="98"/>
    </row>
    <row r="166" spans="1:12" ht="15" x14ac:dyDescent="0.25">
      <c r="A166" s="131"/>
      <c r="B166" s="107"/>
      <c r="C166" s="140" t="s">
        <v>272</v>
      </c>
      <c r="D166" s="45">
        <v>177</v>
      </c>
      <c r="E166" s="43">
        <v>0</v>
      </c>
      <c r="F166" s="43">
        <v>177</v>
      </c>
      <c r="G166" s="44">
        <v>0</v>
      </c>
      <c r="H166" s="44">
        <v>0</v>
      </c>
      <c r="I166" s="44">
        <v>0</v>
      </c>
      <c r="J166" s="44">
        <v>177</v>
      </c>
      <c r="K166" s="44">
        <f t="shared" ref="K166:K172" si="38">J166</f>
        <v>177</v>
      </c>
      <c r="L166" s="98"/>
    </row>
    <row r="167" spans="1:12" ht="15" x14ac:dyDescent="0.25">
      <c r="A167" s="105"/>
      <c r="B167" s="107"/>
      <c r="C167" s="140" t="s">
        <v>353</v>
      </c>
      <c r="D167" s="45">
        <v>33</v>
      </c>
      <c r="E167" s="43">
        <v>1</v>
      </c>
      <c r="F167" s="43">
        <v>34</v>
      </c>
      <c r="G167" s="44">
        <v>106</v>
      </c>
      <c r="H167" s="44">
        <v>0</v>
      </c>
      <c r="I167" s="44">
        <v>0</v>
      </c>
      <c r="J167" s="44">
        <v>140</v>
      </c>
      <c r="K167" s="44">
        <f t="shared" si="38"/>
        <v>140</v>
      </c>
      <c r="L167" s="98"/>
    </row>
    <row r="168" spans="1:12" ht="15" x14ac:dyDescent="0.25">
      <c r="A168" s="105"/>
      <c r="B168" s="107"/>
      <c r="C168" s="140" t="s">
        <v>322</v>
      </c>
      <c r="D168" s="45">
        <v>24</v>
      </c>
      <c r="E168" s="43">
        <v>0</v>
      </c>
      <c r="F168" s="43">
        <v>24</v>
      </c>
      <c r="G168" s="44">
        <v>0</v>
      </c>
      <c r="H168" s="44">
        <v>0</v>
      </c>
      <c r="I168" s="44">
        <v>0</v>
      </c>
      <c r="J168" s="44">
        <v>24</v>
      </c>
      <c r="K168" s="44">
        <f t="shared" si="38"/>
        <v>24</v>
      </c>
      <c r="L168" s="98"/>
    </row>
    <row r="169" spans="1:12" ht="15" x14ac:dyDescent="0.25">
      <c r="A169" s="116"/>
      <c r="B169" s="107"/>
      <c r="C169" s="140" t="s">
        <v>354</v>
      </c>
      <c r="D169" s="45">
        <v>53</v>
      </c>
      <c r="E169" s="43">
        <v>131</v>
      </c>
      <c r="F169" s="43">
        <v>184</v>
      </c>
      <c r="G169" s="44">
        <v>521</v>
      </c>
      <c r="H169" s="44">
        <v>17</v>
      </c>
      <c r="I169" s="44">
        <v>0</v>
      </c>
      <c r="J169" s="44">
        <v>722</v>
      </c>
      <c r="K169" s="44">
        <f t="shared" si="38"/>
        <v>722</v>
      </c>
      <c r="L169" s="98"/>
    </row>
    <row r="170" spans="1:12" ht="15" x14ac:dyDescent="0.25">
      <c r="A170" s="120"/>
      <c r="B170" s="107"/>
      <c r="C170" s="140" t="s">
        <v>273</v>
      </c>
      <c r="D170" s="45">
        <v>36</v>
      </c>
      <c r="E170" s="43">
        <v>0</v>
      </c>
      <c r="F170" s="43">
        <v>36</v>
      </c>
      <c r="G170" s="44">
        <v>147</v>
      </c>
      <c r="H170" s="44">
        <v>0</v>
      </c>
      <c r="I170" s="44">
        <v>0</v>
      </c>
      <c r="J170" s="44">
        <v>183</v>
      </c>
      <c r="K170" s="44">
        <f t="shared" si="38"/>
        <v>183</v>
      </c>
      <c r="L170" s="98"/>
    </row>
    <row r="171" spans="1:12" ht="15" x14ac:dyDescent="0.25">
      <c r="A171" s="118"/>
      <c r="B171" s="107"/>
      <c r="C171" s="140" t="s">
        <v>274</v>
      </c>
      <c r="D171" s="45">
        <v>505</v>
      </c>
      <c r="E171" s="43">
        <v>0</v>
      </c>
      <c r="F171" s="43">
        <v>505</v>
      </c>
      <c r="G171" s="44">
        <v>0</v>
      </c>
      <c r="H171" s="44">
        <v>0</v>
      </c>
      <c r="I171" s="44">
        <v>0</v>
      </c>
      <c r="J171" s="44">
        <v>505</v>
      </c>
      <c r="K171" s="44">
        <f t="shared" si="38"/>
        <v>505</v>
      </c>
      <c r="L171" s="98"/>
    </row>
    <row r="172" spans="1:12" ht="15" x14ac:dyDescent="0.25">
      <c r="A172" s="122"/>
      <c r="B172" s="107"/>
      <c r="C172" s="158" t="s">
        <v>97</v>
      </c>
      <c r="D172" s="45">
        <v>0</v>
      </c>
      <c r="E172" s="43">
        <v>0</v>
      </c>
      <c r="F172" s="43">
        <v>0</v>
      </c>
      <c r="G172" s="44">
        <v>4</v>
      </c>
      <c r="H172" s="44">
        <v>20</v>
      </c>
      <c r="I172" s="44">
        <v>0</v>
      </c>
      <c r="J172" s="44">
        <v>24</v>
      </c>
      <c r="K172" s="44">
        <f t="shared" si="38"/>
        <v>24</v>
      </c>
      <c r="L172" s="98"/>
    </row>
    <row r="173" spans="1:12" ht="15" x14ac:dyDescent="0.25">
      <c r="A173" s="118"/>
      <c r="B173" s="107"/>
      <c r="C173" s="117"/>
      <c r="D173" s="153"/>
      <c r="E173" s="154"/>
      <c r="F173" s="154"/>
      <c r="G173" s="155"/>
      <c r="H173" s="155"/>
      <c r="I173" s="155"/>
      <c r="J173" s="155"/>
      <c r="K173" s="155"/>
      <c r="L173" s="98"/>
    </row>
    <row r="174" spans="1:12" ht="15" x14ac:dyDescent="0.25">
      <c r="A174" s="118"/>
      <c r="B174" s="126" t="s">
        <v>307</v>
      </c>
      <c r="C174" s="129" t="s">
        <v>161</v>
      </c>
      <c r="D174" s="57">
        <f t="shared" ref="D174:H174" si="39">SUM(D175:D178)</f>
        <v>4812</v>
      </c>
      <c r="E174" s="58">
        <f t="shared" si="39"/>
        <v>740</v>
      </c>
      <c r="F174" s="58">
        <f t="shared" si="39"/>
        <v>1873</v>
      </c>
      <c r="G174" s="59">
        <f t="shared" si="39"/>
        <v>1411</v>
      </c>
      <c r="H174" s="59">
        <f t="shared" si="39"/>
        <v>169</v>
      </c>
      <c r="I174" s="59">
        <f>SUM(I175:I178)</f>
        <v>0</v>
      </c>
      <c r="J174" s="59">
        <f>SUM(J175:J178)</f>
        <v>3453</v>
      </c>
      <c r="K174" s="114">
        <v>0</v>
      </c>
      <c r="L174" s="203"/>
    </row>
    <row r="175" spans="1:12" ht="15" x14ac:dyDescent="0.25">
      <c r="A175" s="118"/>
      <c r="B175" s="107"/>
      <c r="C175" s="117" t="s">
        <v>338</v>
      </c>
      <c r="D175" s="45">
        <v>3461</v>
      </c>
      <c r="E175" s="45">
        <v>218</v>
      </c>
      <c r="F175" s="45">
        <v>0</v>
      </c>
      <c r="G175" s="44">
        <v>299</v>
      </c>
      <c r="H175" s="44">
        <v>11</v>
      </c>
      <c r="I175" s="44">
        <v>0</v>
      </c>
      <c r="J175" s="44">
        <v>310</v>
      </c>
      <c r="K175" s="41">
        <v>0</v>
      </c>
      <c r="L175" s="98"/>
    </row>
    <row r="176" spans="1:12" ht="15" x14ac:dyDescent="0.25">
      <c r="A176" s="122"/>
      <c r="B176" s="107"/>
      <c r="C176" s="117" t="s">
        <v>195</v>
      </c>
      <c r="D176" s="45">
        <v>1243</v>
      </c>
      <c r="E176" s="43">
        <v>518</v>
      </c>
      <c r="F176" s="43">
        <v>1761</v>
      </c>
      <c r="G176" s="44">
        <v>0</v>
      </c>
      <c r="H176" s="44">
        <v>158</v>
      </c>
      <c r="I176" s="44">
        <v>0</v>
      </c>
      <c r="J176" s="44">
        <v>1919</v>
      </c>
      <c r="K176" s="41">
        <v>0</v>
      </c>
      <c r="L176" s="98"/>
    </row>
    <row r="177" spans="1:12" ht="15" x14ac:dyDescent="0.25">
      <c r="A177" s="118"/>
      <c r="B177" s="107"/>
      <c r="C177" s="117" t="s">
        <v>196</v>
      </c>
      <c r="D177" s="45">
        <v>74</v>
      </c>
      <c r="E177" s="43">
        <v>4</v>
      </c>
      <c r="F177" s="43">
        <v>78</v>
      </c>
      <c r="G177" s="44">
        <v>1112</v>
      </c>
      <c r="H177" s="44">
        <v>0</v>
      </c>
      <c r="I177" s="44">
        <v>0</v>
      </c>
      <c r="J177" s="44">
        <v>1190</v>
      </c>
      <c r="K177" s="41">
        <v>0</v>
      </c>
      <c r="L177" s="98"/>
    </row>
    <row r="178" spans="1:12" ht="15" x14ac:dyDescent="0.25">
      <c r="B178" s="107"/>
      <c r="C178" s="121" t="s">
        <v>197</v>
      </c>
      <c r="D178" s="45">
        <v>34</v>
      </c>
      <c r="E178" s="43">
        <v>0</v>
      </c>
      <c r="F178" s="43">
        <v>34</v>
      </c>
      <c r="G178" s="44">
        <v>0</v>
      </c>
      <c r="H178" s="44">
        <v>0</v>
      </c>
      <c r="I178" s="44">
        <v>0</v>
      </c>
      <c r="J178" s="44">
        <v>34</v>
      </c>
      <c r="K178" s="41">
        <v>0</v>
      </c>
      <c r="L178" s="98"/>
    </row>
    <row r="179" spans="1:12" ht="15" x14ac:dyDescent="0.25">
      <c r="A179" s="105"/>
      <c r="B179" s="107"/>
      <c r="C179" s="121"/>
      <c r="D179" s="148"/>
      <c r="E179" s="149"/>
      <c r="F179" s="149"/>
      <c r="G179" s="150"/>
      <c r="H179" s="150"/>
      <c r="I179" s="150"/>
      <c r="J179" s="150"/>
      <c r="K179" s="150"/>
      <c r="L179" s="98"/>
    </row>
    <row r="180" spans="1:12" ht="15" x14ac:dyDescent="0.25">
      <c r="A180" s="105"/>
      <c r="B180" s="112" t="s">
        <v>275</v>
      </c>
      <c r="C180" s="151" t="s">
        <v>276</v>
      </c>
      <c r="D180" s="57">
        <f t="shared" ref="D180:E180" si="40">SUM(D181:D187)</f>
        <v>4562</v>
      </c>
      <c r="E180" s="58">
        <f t="shared" si="40"/>
        <v>4279</v>
      </c>
      <c r="F180" s="58">
        <f t="shared" ref="F180:H180" si="41">SUM(F181:F187)</f>
        <v>8841</v>
      </c>
      <c r="G180" s="59">
        <f t="shared" si="41"/>
        <v>10762</v>
      </c>
      <c r="H180" s="59">
        <f t="shared" si="41"/>
        <v>4937</v>
      </c>
      <c r="I180" s="59">
        <f>SUM(I181:I187)</f>
        <v>111</v>
      </c>
      <c r="J180" s="59">
        <f>SUM(J181:J187)</f>
        <v>24651</v>
      </c>
      <c r="K180" s="59">
        <f>J180</f>
        <v>24651</v>
      </c>
      <c r="L180" s="98"/>
    </row>
    <row r="181" spans="1:12" ht="15" x14ac:dyDescent="0.25">
      <c r="A181" s="131"/>
      <c r="B181" s="107"/>
      <c r="C181" s="117" t="s">
        <v>277</v>
      </c>
      <c r="D181" s="45">
        <v>4271</v>
      </c>
      <c r="E181" s="43">
        <v>3054</v>
      </c>
      <c r="F181" s="43">
        <v>7325</v>
      </c>
      <c r="G181" s="44">
        <v>5981</v>
      </c>
      <c r="H181" s="44">
        <v>4626</v>
      </c>
      <c r="I181" s="44">
        <v>82</v>
      </c>
      <c r="J181" s="44">
        <v>18014</v>
      </c>
      <c r="K181" s="44">
        <f>J181</f>
        <v>18014</v>
      </c>
      <c r="L181" s="98"/>
    </row>
    <row r="182" spans="1:12" ht="15" x14ac:dyDescent="0.25">
      <c r="A182" s="105"/>
      <c r="B182" s="107"/>
      <c r="C182" s="117" t="s">
        <v>278</v>
      </c>
      <c r="D182" s="45">
        <v>0</v>
      </c>
      <c r="E182" s="43">
        <v>564</v>
      </c>
      <c r="F182" s="43">
        <v>564</v>
      </c>
      <c r="G182" s="44">
        <v>49</v>
      </c>
      <c r="H182" s="44">
        <v>219</v>
      </c>
      <c r="I182" s="44">
        <v>0</v>
      </c>
      <c r="J182" s="44">
        <v>832</v>
      </c>
      <c r="K182" s="44">
        <f t="shared" ref="K182:K187" si="42">J182</f>
        <v>832</v>
      </c>
      <c r="L182" s="98"/>
    </row>
    <row r="183" spans="1:12" ht="15" x14ac:dyDescent="0.25">
      <c r="A183" s="105"/>
      <c r="B183" s="107"/>
      <c r="C183" s="117" t="s">
        <v>279</v>
      </c>
      <c r="D183" s="45">
        <v>-6</v>
      </c>
      <c r="E183" s="43">
        <v>-779</v>
      </c>
      <c r="F183" s="43">
        <v>-785</v>
      </c>
      <c r="G183" s="44">
        <v>-560</v>
      </c>
      <c r="H183" s="44">
        <v>-195</v>
      </c>
      <c r="I183" s="44">
        <v>-1</v>
      </c>
      <c r="J183" s="44">
        <v>-1541</v>
      </c>
      <c r="K183" s="44">
        <f t="shared" si="42"/>
        <v>-1541</v>
      </c>
      <c r="L183" s="98"/>
    </row>
    <row r="184" spans="1:12" ht="15" x14ac:dyDescent="0.25">
      <c r="A184" s="116"/>
      <c r="B184" s="107"/>
      <c r="C184" s="117" t="s">
        <v>280</v>
      </c>
      <c r="D184" s="45">
        <v>191</v>
      </c>
      <c r="E184" s="43">
        <v>107</v>
      </c>
      <c r="F184" s="43">
        <v>298</v>
      </c>
      <c r="G184" s="44">
        <v>355</v>
      </c>
      <c r="H184" s="44">
        <v>186</v>
      </c>
      <c r="I184" s="44">
        <v>24</v>
      </c>
      <c r="J184" s="44">
        <v>863</v>
      </c>
      <c r="K184" s="44">
        <f t="shared" si="42"/>
        <v>863</v>
      </c>
      <c r="L184" s="98"/>
    </row>
    <row r="185" spans="1:12" ht="15" x14ac:dyDescent="0.25">
      <c r="A185" s="116"/>
      <c r="B185" s="107"/>
      <c r="C185" s="117" t="s">
        <v>281</v>
      </c>
      <c r="D185" s="45">
        <v>79</v>
      </c>
      <c r="E185" s="43">
        <v>1316</v>
      </c>
      <c r="F185" s="43">
        <v>1395</v>
      </c>
      <c r="G185" s="44">
        <v>4847</v>
      </c>
      <c r="H185" s="44">
        <v>27</v>
      </c>
      <c r="I185" s="44">
        <v>0</v>
      </c>
      <c r="J185" s="44">
        <v>6269</v>
      </c>
      <c r="K185" s="44">
        <f t="shared" si="42"/>
        <v>6269</v>
      </c>
      <c r="L185" s="98"/>
    </row>
    <row r="186" spans="1:12" ht="15" x14ac:dyDescent="0.25">
      <c r="A186" s="120"/>
      <c r="B186" s="107"/>
      <c r="C186" s="117" t="s">
        <v>325</v>
      </c>
      <c r="D186" s="45">
        <v>27</v>
      </c>
      <c r="E186" s="43">
        <v>17</v>
      </c>
      <c r="F186" s="43">
        <v>44</v>
      </c>
      <c r="G186" s="44">
        <v>90</v>
      </c>
      <c r="H186" s="44">
        <v>75</v>
      </c>
      <c r="I186" s="44">
        <v>6</v>
      </c>
      <c r="J186" s="44">
        <v>215</v>
      </c>
      <c r="K186" s="44">
        <f t="shared" si="42"/>
        <v>215</v>
      </c>
      <c r="L186" s="98"/>
    </row>
    <row r="187" spans="1:12" ht="15" x14ac:dyDescent="0.25">
      <c r="A187" s="118"/>
      <c r="B187" s="107"/>
      <c r="C187" s="117" t="s">
        <v>282</v>
      </c>
      <c r="D187" s="45">
        <v>0</v>
      </c>
      <c r="E187" s="43">
        <v>0</v>
      </c>
      <c r="F187" s="43">
        <v>0</v>
      </c>
      <c r="G187" s="44">
        <v>0</v>
      </c>
      <c r="H187" s="44">
        <v>-1</v>
      </c>
      <c r="I187" s="44">
        <v>0</v>
      </c>
      <c r="J187" s="44">
        <v>-1</v>
      </c>
      <c r="K187" s="44">
        <f t="shared" si="42"/>
        <v>-1</v>
      </c>
      <c r="L187" s="98"/>
    </row>
    <row r="188" spans="1:12" ht="15" x14ac:dyDescent="0.25">
      <c r="B188" s="107"/>
      <c r="C188" s="117"/>
      <c r="D188" s="148"/>
      <c r="E188" s="149"/>
      <c r="F188" s="149"/>
      <c r="G188" s="150"/>
      <c r="H188" s="150"/>
      <c r="I188" s="150"/>
      <c r="J188" s="150"/>
      <c r="K188" s="150"/>
      <c r="L188" s="98"/>
    </row>
    <row r="189" spans="1:12" ht="15" x14ac:dyDescent="0.25">
      <c r="B189" s="126" t="s">
        <v>391</v>
      </c>
      <c r="C189" s="138" t="s">
        <v>392</v>
      </c>
      <c r="D189" s="57">
        <v>0</v>
      </c>
      <c r="E189" s="58">
        <v>-2</v>
      </c>
      <c r="F189" s="58">
        <v>-2</v>
      </c>
      <c r="G189" s="59">
        <v>-26</v>
      </c>
      <c r="H189" s="59">
        <v>70</v>
      </c>
      <c r="I189" s="59">
        <v>0</v>
      </c>
      <c r="J189" s="59">
        <v>42</v>
      </c>
      <c r="K189" s="59">
        <f>J189</f>
        <v>42</v>
      </c>
      <c r="L189" s="98"/>
    </row>
    <row r="190" spans="1:12" ht="15" x14ac:dyDescent="0.25">
      <c r="B190" s="126"/>
      <c r="C190" s="138"/>
      <c r="D190" s="57"/>
      <c r="E190" s="58"/>
      <c r="F190" s="58"/>
      <c r="G190" s="59"/>
      <c r="H190" s="59"/>
      <c r="I190" s="59"/>
      <c r="J190" s="59"/>
      <c r="K190" s="59"/>
      <c r="L190" s="98"/>
    </row>
    <row r="191" spans="1:12" ht="15" x14ac:dyDescent="0.25">
      <c r="B191" s="126" t="s">
        <v>283</v>
      </c>
      <c r="C191" s="138" t="s">
        <v>393</v>
      </c>
      <c r="D191" s="57">
        <v>9</v>
      </c>
      <c r="E191" s="58">
        <v>1</v>
      </c>
      <c r="F191" s="58">
        <v>10</v>
      </c>
      <c r="G191" s="59">
        <v>0</v>
      </c>
      <c r="H191" s="59">
        <v>0</v>
      </c>
      <c r="I191" s="59">
        <v>0</v>
      </c>
      <c r="J191" s="59">
        <v>10</v>
      </c>
      <c r="K191" s="59"/>
      <c r="L191" s="98"/>
    </row>
    <row r="192" spans="1:12" ht="15" x14ac:dyDescent="0.25">
      <c r="B192" s="107"/>
      <c r="C192" s="117"/>
      <c r="D192" s="148"/>
      <c r="E192" s="149"/>
      <c r="F192" s="149"/>
      <c r="G192" s="150"/>
      <c r="H192" s="150"/>
      <c r="I192" s="150"/>
      <c r="J192" s="150"/>
      <c r="K192" s="150"/>
      <c r="L192" s="98"/>
    </row>
    <row r="193" spans="2:12" ht="15" x14ac:dyDescent="0.25">
      <c r="B193" s="159" t="s">
        <v>284</v>
      </c>
      <c r="C193" s="135" t="s">
        <v>285</v>
      </c>
      <c r="D193" s="57">
        <f t="shared" ref="D193:H193" si="43">SUM(D194:D197)</f>
        <v>398</v>
      </c>
      <c r="E193" s="58">
        <f t="shared" si="43"/>
        <v>1264</v>
      </c>
      <c r="F193" s="58">
        <f t="shared" si="43"/>
        <v>1662</v>
      </c>
      <c r="G193" s="59">
        <f t="shared" si="43"/>
        <v>105</v>
      </c>
      <c r="H193" s="59">
        <f t="shared" si="43"/>
        <v>166</v>
      </c>
      <c r="I193" s="59">
        <f>SUM(I194:I197)</f>
        <v>2</v>
      </c>
      <c r="J193" s="59">
        <f>SUM(J194:J197)</f>
        <v>1935</v>
      </c>
      <c r="K193" s="59">
        <f>J193</f>
        <v>1935</v>
      </c>
      <c r="L193" s="98"/>
    </row>
    <row r="194" spans="2:12" ht="14.25" x14ac:dyDescent="0.2">
      <c r="B194" s="109"/>
      <c r="C194" s="117" t="s">
        <v>286</v>
      </c>
      <c r="D194" s="45">
        <v>405</v>
      </c>
      <c r="E194" s="43">
        <v>1354</v>
      </c>
      <c r="F194" s="43">
        <v>1759</v>
      </c>
      <c r="G194" s="44">
        <v>136</v>
      </c>
      <c r="H194" s="44">
        <v>387</v>
      </c>
      <c r="I194" s="44">
        <v>2</v>
      </c>
      <c r="J194" s="44">
        <v>2284</v>
      </c>
      <c r="K194" s="44">
        <f>J194</f>
        <v>2284</v>
      </c>
      <c r="L194" s="98"/>
    </row>
    <row r="195" spans="2:12" ht="14.25" x14ac:dyDescent="0.2">
      <c r="B195" s="109"/>
      <c r="C195" s="121" t="s">
        <v>287</v>
      </c>
      <c r="D195" s="45">
        <v>-7</v>
      </c>
      <c r="E195" s="43">
        <v>-100</v>
      </c>
      <c r="F195" s="43">
        <v>-107</v>
      </c>
      <c r="G195" s="44">
        <v>-31</v>
      </c>
      <c r="H195" s="44">
        <v>-221</v>
      </c>
      <c r="I195" s="44">
        <v>0</v>
      </c>
      <c r="J195" s="44">
        <v>-359</v>
      </c>
      <c r="K195" s="44">
        <f t="shared" ref="K195:K197" si="44">J195</f>
        <v>-359</v>
      </c>
      <c r="L195" s="98"/>
    </row>
    <row r="196" spans="2:12" ht="14.25" x14ac:dyDescent="0.2">
      <c r="B196" s="109"/>
      <c r="C196" s="117" t="s">
        <v>288</v>
      </c>
      <c r="D196" s="45">
        <v>0</v>
      </c>
      <c r="E196" s="43">
        <v>10</v>
      </c>
      <c r="F196" s="43">
        <v>10</v>
      </c>
      <c r="G196" s="44">
        <v>0</v>
      </c>
      <c r="H196" s="44">
        <v>0</v>
      </c>
      <c r="I196" s="44">
        <v>0</v>
      </c>
      <c r="J196" s="44">
        <v>10</v>
      </c>
      <c r="K196" s="44">
        <f t="shared" si="44"/>
        <v>10</v>
      </c>
      <c r="L196" s="98"/>
    </row>
    <row r="197" spans="2:12" ht="14.25" x14ac:dyDescent="0.2">
      <c r="B197" s="109"/>
      <c r="C197" s="117" t="s">
        <v>289</v>
      </c>
      <c r="D197" s="45">
        <v>0</v>
      </c>
      <c r="E197" s="43">
        <v>0</v>
      </c>
      <c r="F197" s="43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f t="shared" si="44"/>
        <v>0</v>
      </c>
      <c r="L197" s="98"/>
    </row>
    <row r="198" spans="2:12" ht="15" x14ac:dyDescent="0.25">
      <c r="B198" s="107"/>
      <c r="C198" s="117"/>
      <c r="D198" s="42"/>
      <c r="E198" s="40"/>
      <c r="F198" s="40"/>
      <c r="G198" s="41"/>
      <c r="H198" s="41"/>
      <c r="I198" s="41"/>
      <c r="J198" s="41"/>
      <c r="K198" s="41"/>
      <c r="L198" s="98"/>
    </row>
  </sheetData>
  <mergeCells count="7">
    <mergeCell ref="J6:J9"/>
    <mergeCell ref="K6:K9"/>
    <mergeCell ref="B6:C9"/>
    <mergeCell ref="D6:F8"/>
    <mergeCell ref="G6:G9"/>
    <mergeCell ref="H6:H9"/>
    <mergeCell ref="I6:I9"/>
  </mergeCells>
  <conditionalFormatting sqref="D30:J30">
    <cfRule type="cellIs" dxfId="409" priority="26" stopIfTrue="1" operator="notEqual">
      <formula>SUM(D32:D36)</formula>
    </cfRule>
  </conditionalFormatting>
  <conditionalFormatting sqref="D11:K11">
    <cfRule type="cellIs" dxfId="408" priority="22" stopIfTrue="1" operator="notEqual">
      <formula>D12+#REF!+D13+D14</formula>
    </cfRule>
  </conditionalFormatting>
  <conditionalFormatting sqref="D16:K16">
    <cfRule type="cellIs" dxfId="407" priority="20" stopIfTrue="1" operator="notEqual">
      <formula>D17+D20</formula>
    </cfRule>
  </conditionalFormatting>
  <conditionalFormatting sqref="D38:K38">
    <cfRule type="cellIs" dxfId="406" priority="18" stopIfTrue="1" operator="notEqual">
      <formula>SUM(D40:D44)</formula>
    </cfRule>
  </conditionalFormatting>
  <conditionalFormatting sqref="D48:K48">
    <cfRule type="cellIs" dxfId="405" priority="46" stopIfTrue="1" operator="notEqual">
      <formula>SUM(D49:D53)</formula>
    </cfRule>
  </conditionalFormatting>
  <conditionalFormatting sqref="D59:K59">
    <cfRule type="cellIs" dxfId="404" priority="59" stopIfTrue="1" operator="notEqual">
      <formula>D61+D68+D70</formula>
    </cfRule>
  </conditionalFormatting>
  <conditionalFormatting sqref="D91:K91">
    <cfRule type="cellIs" dxfId="403" priority="48" stopIfTrue="1" operator="notEqual">
      <formula>D92+D93+D94+D95+D96</formula>
    </cfRule>
  </conditionalFormatting>
  <conditionalFormatting sqref="D98:K98">
    <cfRule type="cellIs" dxfId="402" priority="45" stopIfTrue="1" operator="notEqual">
      <formula>SUM(D99:D104)</formula>
    </cfRule>
  </conditionalFormatting>
  <conditionalFormatting sqref="D106:K106">
    <cfRule type="cellIs" dxfId="401" priority="29" stopIfTrue="1" operator="notEqual">
      <formula>D107+D108+D109+D110+D111</formula>
    </cfRule>
  </conditionalFormatting>
  <conditionalFormatting sqref="D113:K113">
    <cfRule type="cellIs" dxfId="400" priority="51" stopIfTrue="1" operator="notEqual">
      <formula>#REF!+#REF!+#REF!+#REF!+#REF!+D123+D124+D125+D126+D127+D129+D130+D131+D133+D134+D136+#REF!+#REF!+#REF!+#REF!</formula>
    </cfRule>
  </conditionalFormatting>
  <conditionalFormatting sqref="D115:K115">
    <cfRule type="cellIs" dxfId="399" priority="24" stopIfTrue="1" operator="notEqual">
      <formula>SUM(D116:D119)</formula>
    </cfRule>
  </conditionalFormatting>
  <conditionalFormatting sqref="D143:K143">
    <cfRule type="cellIs" dxfId="398" priority="23" stopIfTrue="1" operator="notEqual">
      <formula>SUM(D144:D148)</formula>
    </cfRule>
  </conditionalFormatting>
  <conditionalFormatting sqref="D152:K152">
    <cfRule type="cellIs" dxfId="397" priority="27" stopIfTrue="1" operator="notEqual">
      <formula>SUM(D153:D162)</formula>
    </cfRule>
  </conditionalFormatting>
  <conditionalFormatting sqref="D164:K164">
    <cfRule type="cellIs" dxfId="396" priority="53" stopIfTrue="1" operator="notEqual">
      <formula>SUM(D165:D172)</formula>
    </cfRule>
  </conditionalFormatting>
  <conditionalFormatting sqref="D180:K180">
    <cfRule type="cellIs" dxfId="395" priority="52" stopIfTrue="1" operator="notEqual">
      <formula>SUM(D181:D187)</formula>
    </cfRule>
  </conditionalFormatting>
  <conditionalFormatting sqref="D189:K191">
    <cfRule type="cellIs" dxfId="394" priority="61" stopIfTrue="1" operator="notEqual">
      <formula>#REF!+#REF!</formula>
    </cfRule>
  </conditionalFormatting>
  <conditionalFormatting sqref="D193:K193">
    <cfRule type="cellIs" dxfId="393" priority="42" stopIfTrue="1" operator="notEqual">
      <formula>D194+D195+D196+D197</formula>
    </cfRule>
  </conditionalFormatting>
  <conditionalFormatting sqref="J28:K28">
    <cfRule type="cellIs" dxfId="392" priority="21" stopIfTrue="1" operator="notEqual">
      <formula>J30+J38</formula>
    </cfRule>
  </conditionalFormatting>
  <conditionalFormatting sqref="K30">
    <cfRule type="cellIs" dxfId="391" priority="19" stopIfTrue="1" operator="notEqual">
      <formula>SUM(K32:K36)</formula>
    </cfRule>
  </conditionalFormatting>
  <hyperlinks>
    <hyperlink ref="K5" location="Índice!A1" display="índice" xr:uid="{00000000-0004-0000-0700-000000000000}"/>
  </hyperlinks>
  <printOptions horizontalCentered="1"/>
  <pageMargins left="0.19685039370078741" right="0.19685039370078741" top="0.19685039370078741" bottom="0.19685039370078741" header="0" footer="0"/>
  <pageSetup paperSize="9" scale="60" fitToWidth="3" fitToHeight="3" orientation="landscape" r:id="rId1"/>
  <headerFooter alignWithMargins="0"/>
  <rowBreaks count="3" manualBreakCount="3">
    <brk id="58" min="1" max="10" man="1"/>
    <brk id="112" min="1" max="10" man="1"/>
    <brk id="149" min="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3">
    <pageSetUpPr fitToPage="1"/>
  </sheetPr>
  <dimension ref="A1:M209"/>
  <sheetViews>
    <sheetView showGridLines="0" zoomScale="90" zoomScaleNormal="90" zoomScaleSheetLayoutView="90" workbookViewId="0">
      <pane ySplit="9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70" customWidth="1"/>
    <col min="2" max="2" width="18.7109375" style="63" customWidth="1"/>
    <col min="3" max="3" width="90.7109375" style="63" customWidth="1"/>
    <col min="4" max="6" width="14.7109375" style="63" customWidth="1"/>
    <col min="7" max="7" width="16.28515625" style="63" customWidth="1"/>
    <col min="8" max="8" width="16.7109375" style="63" customWidth="1"/>
    <col min="9" max="9" width="16.28515625" style="63" customWidth="1"/>
    <col min="10" max="10" width="20.140625" style="63" bestFit="1" customWidth="1"/>
    <col min="11" max="11" width="19.85546875" style="63" customWidth="1"/>
    <col min="12" max="12" width="2.42578125" style="63" customWidth="1"/>
    <col min="13" max="16384" width="11.42578125" style="63"/>
  </cols>
  <sheetData>
    <row r="1" spans="1:11" x14ac:dyDescent="0.2">
      <c r="A1" s="63"/>
      <c r="B1" s="64"/>
      <c r="D1" s="65"/>
      <c r="E1" s="65"/>
      <c r="F1" s="65"/>
      <c r="G1" s="65"/>
      <c r="H1" s="65"/>
      <c r="I1" s="65"/>
      <c r="J1" s="65"/>
    </row>
    <row r="2" spans="1:11" ht="18" x14ac:dyDescent="0.25">
      <c r="A2" s="66"/>
      <c r="B2" s="67" t="s">
        <v>293</v>
      </c>
      <c r="C2" s="67"/>
      <c r="D2" s="68"/>
      <c r="E2" s="68"/>
      <c r="F2" s="68"/>
      <c r="G2" s="68"/>
      <c r="H2" s="68"/>
      <c r="I2" s="68"/>
      <c r="J2" s="68"/>
    </row>
    <row r="3" spans="1:11" ht="18.75" x14ac:dyDescent="0.3">
      <c r="A3"/>
      <c r="B3" s="69" t="s">
        <v>348</v>
      </c>
      <c r="C3" s="69"/>
      <c r="D3" s="68"/>
      <c r="E3" s="68"/>
      <c r="F3" s="68"/>
      <c r="G3" s="68"/>
      <c r="H3" s="68"/>
      <c r="I3" s="68"/>
      <c r="J3" s="68"/>
    </row>
    <row r="4" spans="1:11" ht="14.25" x14ac:dyDescent="0.2">
      <c r="B4" s="71" t="s">
        <v>292</v>
      </c>
      <c r="C4" s="71"/>
      <c r="D4" s="68"/>
      <c r="E4" s="68"/>
      <c r="F4" s="68"/>
      <c r="G4" s="68"/>
      <c r="H4" s="68"/>
      <c r="I4" s="68"/>
      <c r="J4" s="68"/>
    </row>
    <row r="5" spans="1:11" ht="15.75" thickBot="1" x14ac:dyDescent="0.3">
      <c r="A5" s="71"/>
      <c r="B5" s="72"/>
      <c r="C5" s="68"/>
      <c r="D5" s="68"/>
      <c r="E5" s="68"/>
      <c r="F5" s="68"/>
      <c r="G5" s="68"/>
      <c r="H5" s="68"/>
      <c r="I5" s="68"/>
      <c r="J5" s="68"/>
      <c r="K5" s="73" t="s">
        <v>323</v>
      </c>
    </row>
    <row r="6" spans="1:11" ht="13.5" customHeight="1" thickTop="1" thickBot="1" x14ac:dyDescent="0.25">
      <c r="B6" s="217" t="s">
        <v>0</v>
      </c>
      <c r="C6" s="218"/>
      <c r="D6" s="223" t="s">
        <v>1</v>
      </c>
      <c r="E6" s="223"/>
      <c r="F6" s="223"/>
      <c r="G6" s="215" t="s">
        <v>294</v>
      </c>
      <c r="H6" s="215" t="s">
        <v>295</v>
      </c>
      <c r="I6" s="215" t="s">
        <v>296</v>
      </c>
      <c r="J6" s="215" t="s">
        <v>301</v>
      </c>
      <c r="K6" s="215" t="s">
        <v>3</v>
      </c>
    </row>
    <row r="7" spans="1:11" ht="12.75" customHeight="1" thickTop="1" thickBot="1" x14ac:dyDescent="0.25">
      <c r="A7" s="71"/>
      <c r="B7" s="219"/>
      <c r="C7" s="220"/>
      <c r="D7" s="223"/>
      <c r="E7" s="223"/>
      <c r="F7" s="223"/>
      <c r="G7" s="216"/>
      <c r="H7" s="216"/>
      <c r="I7" s="216"/>
      <c r="J7" s="216"/>
      <c r="K7" s="216"/>
    </row>
    <row r="8" spans="1:11" ht="12.75" customHeight="1" thickTop="1" thickBot="1" x14ac:dyDescent="0.25">
      <c r="A8" s="71"/>
      <c r="B8" s="219"/>
      <c r="C8" s="220"/>
      <c r="D8" s="223"/>
      <c r="E8" s="223"/>
      <c r="F8" s="223"/>
      <c r="G8" s="216"/>
      <c r="H8" s="216"/>
      <c r="I8" s="216"/>
      <c r="J8" s="216"/>
      <c r="K8" s="216"/>
    </row>
    <row r="9" spans="1:11" ht="31.5" thickTop="1" thickBot="1" x14ac:dyDescent="0.25">
      <c r="A9" s="74"/>
      <c r="B9" s="221"/>
      <c r="C9" s="222"/>
      <c r="D9" s="62" t="s">
        <v>4</v>
      </c>
      <c r="E9" s="62" t="s">
        <v>5</v>
      </c>
      <c r="F9" s="62" t="s">
        <v>302</v>
      </c>
      <c r="G9" s="216"/>
      <c r="H9" s="216"/>
      <c r="I9" s="216"/>
      <c r="J9" s="216"/>
      <c r="K9" s="216"/>
    </row>
    <row r="10" spans="1:11" ht="15.75" thickTop="1" x14ac:dyDescent="0.25">
      <c r="A10" s="71"/>
      <c r="B10" s="11"/>
      <c r="C10" s="12"/>
      <c r="D10" s="10"/>
      <c r="E10" s="10"/>
      <c r="F10" s="10"/>
      <c r="G10" s="38"/>
      <c r="H10" s="38"/>
      <c r="I10" s="38"/>
      <c r="J10" s="39"/>
      <c r="K10" s="38"/>
    </row>
    <row r="11" spans="1:11" s="76" customFormat="1" ht="15" x14ac:dyDescent="0.25">
      <c r="A11" s="75"/>
      <c r="B11" s="13" t="s">
        <v>6</v>
      </c>
      <c r="C11" s="14" t="s">
        <v>7</v>
      </c>
      <c r="D11" s="200">
        <v>29954</v>
      </c>
      <c r="E11" s="200">
        <v>12609</v>
      </c>
      <c r="F11" s="200">
        <v>42563</v>
      </c>
      <c r="G11" s="201">
        <v>106225</v>
      </c>
      <c r="H11" s="201">
        <v>45686</v>
      </c>
      <c r="I11" s="201">
        <v>4238</v>
      </c>
      <c r="J11" s="202">
        <v>198712</v>
      </c>
      <c r="K11" s="201">
        <f>J11</f>
        <v>198712</v>
      </c>
    </row>
    <row r="12" spans="1:11" ht="15" x14ac:dyDescent="0.25">
      <c r="A12" s="77"/>
      <c r="B12" s="11"/>
      <c r="C12" s="15"/>
      <c r="D12" s="43"/>
      <c r="E12" s="43"/>
      <c r="F12" s="43"/>
      <c r="G12" s="44"/>
      <c r="H12" s="44"/>
      <c r="I12" s="44"/>
      <c r="J12" s="45"/>
      <c r="K12" s="44"/>
    </row>
    <row r="13" spans="1:11" s="76" customFormat="1" ht="15" x14ac:dyDescent="0.25">
      <c r="A13" s="78"/>
      <c r="B13" s="16" t="s">
        <v>8</v>
      </c>
      <c r="C13" s="17" t="s">
        <v>9</v>
      </c>
      <c r="D13" s="46">
        <f t="shared" ref="D13:I13" si="0">SUM(D14:D20)</f>
        <v>368</v>
      </c>
      <c r="E13" s="46">
        <f t="shared" si="0"/>
        <v>1842</v>
      </c>
      <c r="F13" s="46">
        <f t="shared" si="0"/>
        <v>2210</v>
      </c>
      <c r="G13" s="47">
        <f t="shared" si="0"/>
        <v>3572</v>
      </c>
      <c r="H13" s="47">
        <f t="shared" si="0"/>
        <v>4913</v>
      </c>
      <c r="I13" s="47">
        <f t="shared" si="0"/>
        <v>62</v>
      </c>
      <c r="J13" s="48">
        <f>SUM(J14:J20)</f>
        <v>10757</v>
      </c>
      <c r="K13" s="47">
        <f>J13</f>
        <v>10757</v>
      </c>
    </row>
    <row r="14" spans="1:11" ht="15" x14ac:dyDescent="0.25">
      <c r="A14" s="79"/>
      <c r="B14" s="11"/>
      <c r="C14" s="18" t="s">
        <v>10</v>
      </c>
      <c r="D14" s="43">
        <v>52</v>
      </c>
      <c r="E14" s="43">
        <v>346</v>
      </c>
      <c r="F14" s="43">
        <v>398</v>
      </c>
      <c r="G14" s="44">
        <v>108</v>
      </c>
      <c r="H14" s="44">
        <v>92</v>
      </c>
      <c r="I14" s="44">
        <v>0</v>
      </c>
      <c r="J14" s="45">
        <v>598</v>
      </c>
      <c r="K14" s="44">
        <f>J14</f>
        <v>598</v>
      </c>
    </row>
    <row r="15" spans="1:11" ht="15" x14ac:dyDescent="0.25">
      <c r="A15" s="79"/>
      <c r="B15" s="11"/>
      <c r="C15" s="18" t="s">
        <v>11</v>
      </c>
      <c r="D15" s="43">
        <v>152</v>
      </c>
      <c r="E15" s="43">
        <v>788</v>
      </c>
      <c r="F15" s="43">
        <v>940</v>
      </c>
      <c r="G15" s="44">
        <v>1422</v>
      </c>
      <c r="H15" s="44">
        <v>4184</v>
      </c>
      <c r="I15" s="44">
        <v>0</v>
      </c>
      <c r="J15" s="45">
        <v>6546</v>
      </c>
      <c r="K15" s="44">
        <f t="shared" ref="K15:K20" si="1">J15</f>
        <v>6546</v>
      </c>
    </row>
    <row r="16" spans="1:11" ht="15" x14ac:dyDescent="0.25">
      <c r="A16" s="83"/>
      <c r="B16" s="11"/>
      <c r="C16" s="18" t="s">
        <v>12</v>
      </c>
      <c r="D16" s="43">
        <v>0</v>
      </c>
      <c r="E16" s="43">
        <v>0</v>
      </c>
      <c r="F16" s="43">
        <v>0</v>
      </c>
      <c r="G16" s="44">
        <v>1165</v>
      </c>
      <c r="H16" s="44">
        <v>0</v>
      </c>
      <c r="I16" s="44">
        <v>48</v>
      </c>
      <c r="J16" s="45">
        <v>1213</v>
      </c>
      <c r="K16" s="44">
        <f t="shared" si="1"/>
        <v>1213</v>
      </c>
    </row>
    <row r="17" spans="1:12" ht="15" x14ac:dyDescent="0.25">
      <c r="A17" s="77"/>
      <c r="B17" s="11"/>
      <c r="C17" s="19" t="s">
        <v>13</v>
      </c>
      <c r="D17" s="43">
        <v>130</v>
      </c>
      <c r="E17" s="43">
        <v>474</v>
      </c>
      <c r="F17" s="43">
        <v>604</v>
      </c>
      <c r="G17" s="44">
        <v>358</v>
      </c>
      <c r="H17" s="44">
        <v>-201</v>
      </c>
      <c r="I17" s="44">
        <v>0</v>
      </c>
      <c r="J17" s="45">
        <v>761</v>
      </c>
      <c r="K17" s="44">
        <f t="shared" si="1"/>
        <v>761</v>
      </c>
    </row>
    <row r="18" spans="1:12" ht="15" x14ac:dyDescent="0.25">
      <c r="A18" s="79"/>
      <c r="B18" s="11"/>
      <c r="C18" s="19" t="s">
        <v>14</v>
      </c>
      <c r="D18" s="43">
        <v>4</v>
      </c>
      <c r="E18" s="43">
        <v>168</v>
      </c>
      <c r="F18" s="43">
        <v>172</v>
      </c>
      <c r="G18" s="44">
        <v>41</v>
      </c>
      <c r="H18" s="44">
        <v>142</v>
      </c>
      <c r="I18" s="44">
        <v>7</v>
      </c>
      <c r="J18" s="45">
        <v>362</v>
      </c>
      <c r="K18" s="44">
        <f t="shared" si="1"/>
        <v>362</v>
      </c>
    </row>
    <row r="19" spans="1:12" ht="15" x14ac:dyDescent="0.25">
      <c r="A19" s="84"/>
      <c r="B19" s="11"/>
      <c r="C19" s="18" t="s">
        <v>15</v>
      </c>
      <c r="D19" s="43">
        <v>2</v>
      </c>
      <c r="E19" s="43">
        <v>9</v>
      </c>
      <c r="F19" s="43">
        <v>11</v>
      </c>
      <c r="G19" s="44">
        <v>51</v>
      </c>
      <c r="H19" s="44">
        <v>606</v>
      </c>
      <c r="I19" s="44">
        <v>0</v>
      </c>
      <c r="J19" s="45">
        <v>668</v>
      </c>
      <c r="K19" s="44">
        <f t="shared" si="1"/>
        <v>668</v>
      </c>
    </row>
    <row r="20" spans="1:12" ht="15" x14ac:dyDescent="0.25">
      <c r="A20" s="77"/>
      <c r="B20" s="11"/>
      <c r="C20" s="18" t="s">
        <v>17</v>
      </c>
      <c r="D20" s="43">
        <v>28</v>
      </c>
      <c r="E20" s="43">
        <v>57</v>
      </c>
      <c r="F20" s="43">
        <v>85</v>
      </c>
      <c r="G20" s="44">
        <v>427</v>
      </c>
      <c r="H20" s="44">
        <v>90</v>
      </c>
      <c r="I20" s="44">
        <v>7</v>
      </c>
      <c r="J20" s="45">
        <v>609</v>
      </c>
      <c r="K20" s="44">
        <f t="shared" si="1"/>
        <v>609</v>
      </c>
    </row>
    <row r="21" spans="1:12" s="160" customFormat="1" ht="15" x14ac:dyDescent="0.25">
      <c r="A21" s="178"/>
      <c r="B21" s="107"/>
      <c r="C21" s="121"/>
      <c r="D21" s="40"/>
      <c r="E21" s="40"/>
      <c r="F21" s="40"/>
      <c r="G21" s="41"/>
      <c r="H21" s="41"/>
      <c r="I21" s="41"/>
      <c r="J21" s="42"/>
      <c r="K21" s="41"/>
    </row>
    <row r="22" spans="1:12" ht="15" x14ac:dyDescent="0.25">
      <c r="A22" s="84"/>
      <c r="B22" s="16" t="s">
        <v>18</v>
      </c>
      <c r="C22" s="21" t="s">
        <v>19</v>
      </c>
      <c r="D22" s="46">
        <f t="shared" ref="D22:I22" si="2">SUM(D23:D26)</f>
        <v>106</v>
      </c>
      <c r="E22" s="46">
        <f t="shared" si="2"/>
        <v>1897</v>
      </c>
      <c r="F22" s="46">
        <f t="shared" si="2"/>
        <v>2003</v>
      </c>
      <c r="G22" s="47">
        <f t="shared" si="2"/>
        <v>4986</v>
      </c>
      <c r="H22" s="47">
        <f t="shared" si="2"/>
        <v>321</v>
      </c>
      <c r="I22" s="47">
        <f t="shared" si="2"/>
        <v>6</v>
      </c>
      <c r="J22" s="48">
        <f>SUM(J23:J26)</f>
        <v>7316</v>
      </c>
      <c r="K22" s="47">
        <f>J22</f>
        <v>7316</v>
      </c>
    </row>
    <row r="23" spans="1:12" ht="15" x14ac:dyDescent="0.25">
      <c r="A23" s="85"/>
      <c r="B23" s="11"/>
      <c r="C23" s="18" t="s">
        <v>20</v>
      </c>
      <c r="D23" s="43">
        <v>79</v>
      </c>
      <c r="E23" s="43">
        <v>1316</v>
      </c>
      <c r="F23" s="43">
        <v>1395</v>
      </c>
      <c r="G23" s="44">
        <v>4847</v>
      </c>
      <c r="H23" s="44">
        <v>27</v>
      </c>
      <c r="I23" s="44">
        <v>0</v>
      </c>
      <c r="J23" s="45">
        <v>6269</v>
      </c>
      <c r="K23" s="44">
        <f t="shared" ref="K23:K26" si="3">J23</f>
        <v>6269</v>
      </c>
    </row>
    <row r="24" spans="1:12" ht="15" x14ac:dyDescent="0.25">
      <c r="B24" s="11"/>
      <c r="C24" s="18" t="s">
        <v>21</v>
      </c>
      <c r="D24" s="43">
        <v>27</v>
      </c>
      <c r="E24" s="43">
        <v>17</v>
      </c>
      <c r="F24" s="43">
        <v>44</v>
      </c>
      <c r="G24" s="44">
        <v>90</v>
      </c>
      <c r="H24" s="44">
        <v>75</v>
      </c>
      <c r="I24" s="44">
        <v>6</v>
      </c>
      <c r="J24" s="45">
        <v>215</v>
      </c>
      <c r="K24" s="44">
        <f t="shared" si="3"/>
        <v>215</v>
      </c>
    </row>
    <row r="25" spans="1:12" ht="15" x14ac:dyDescent="0.25">
      <c r="B25" s="11"/>
      <c r="C25" s="18" t="s">
        <v>399</v>
      </c>
      <c r="D25" s="43">
        <v>0</v>
      </c>
      <c r="E25" s="43">
        <v>0</v>
      </c>
      <c r="F25" s="43">
        <v>0</v>
      </c>
      <c r="G25" s="44">
        <v>0</v>
      </c>
      <c r="H25" s="44">
        <v>216</v>
      </c>
      <c r="I25" s="44">
        <v>0</v>
      </c>
      <c r="J25" s="45">
        <v>216</v>
      </c>
      <c r="K25" s="44"/>
    </row>
    <row r="26" spans="1:12" ht="15" x14ac:dyDescent="0.25">
      <c r="A26" s="71"/>
      <c r="B26" s="11"/>
      <c r="C26" s="18" t="s">
        <v>22</v>
      </c>
      <c r="D26" s="43">
        <v>0</v>
      </c>
      <c r="E26" s="43">
        <v>564</v>
      </c>
      <c r="F26" s="43">
        <v>564</v>
      </c>
      <c r="G26" s="44">
        <v>49</v>
      </c>
      <c r="H26" s="44">
        <v>3</v>
      </c>
      <c r="I26" s="44">
        <v>0</v>
      </c>
      <c r="J26" s="45">
        <v>616</v>
      </c>
      <c r="K26" s="44">
        <f t="shared" si="3"/>
        <v>616</v>
      </c>
    </row>
    <row r="27" spans="1:12" ht="15" x14ac:dyDescent="0.25">
      <c r="A27" s="71"/>
      <c r="B27" s="11"/>
      <c r="C27" s="22"/>
      <c r="D27" s="49"/>
      <c r="E27" s="49"/>
      <c r="F27" s="49"/>
      <c r="G27" s="50"/>
      <c r="H27" s="50"/>
      <c r="I27" s="50"/>
      <c r="J27" s="23"/>
      <c r="K27" s="50"/>
    </row>
    <row r="28" spans="1:12" ht="15" x14ac:dyDescent="0.25">
      <c r="A28" s="71"/>
      <c r="B28" s="16" t="s">
        <v>23</v>
      </c>
      <c r="C28" s="17" t="s">
        <v>300</v>
      </c>
      <c r="D28" s="46">
        <f t="shared" ref="D28:I28" si="4">SUM(D30:D34)</f>
        <v>29480</v>
      </c>
      <c r="E28" s="46">
        <f t="shared" si="4"/>
        <v>8870</v>
      </c>
      <c r="F28" s="46">
        <f t="shared" si="4"/>
        <v>38350</v>
      </c>
      <c r="G28" s="47">
        <f t="shared" si="4"/>
        <v>97667</v>
      </c>
      <c r="H28" s="47">
        <f t="shared" si="4"/>
        <v>40452</v>
      </c>
      <c r="I28" s="47">
        <f t="shared" si="4"/>
        <v>4170</v>
      </c>
      <c r="J28" s="48">
        <f>SUM(J30:J34)</f>
        <v>180639</v>
      </c>
      <c r="K28" s="47">
        <f>J28</f>
        <v>180639</v>
      </c>
      <c r="L28" s="72"/>
    </row>
    <row r="29" spans="1:12" ht="15" x14ac:dyDescent="0.25">
      <c r="A29" s="74"/>
      <c r="B29" s="11"/>
      <c r="C29" s="12" t="s">
        <v>24</v>
      </c>
      <c r="D29" s="43"/>
      <c r="E29" s="43"/>
      <c r="F29" s="43"/>
      <c r="G29" s="44"/>
      <c r="H29" s="44"/>
      <c r="I29" s="44"/>
      <c r="J29" s="45"/>
      <c r="K29" s="44"/>
    </row>
    <row r="30" spans="1:12" ht="15" x14ac:dyDescent="0.25">
      <c r="A30" s="71"/>
      <c r="B30" s="11"/>
      <c r="C30" s="22" t="s">
        <v>25</v>
      </c>
      <c r="D30" s="43">
        <v>4737</v>
      </c>
      <c r="E30" s="43">
        <v>4175</v>
      </c>
      <c r="F30" s="43">
        <v>8912</v>
      </c>
      <c r="G30" s="44">
        <v>26294</v>
      </c>
      <c r="H30" s="44">
        <v>19141</v>
      </c>
      <c r="I30" s="44">
        <v>1285</v>
      </c>
      <c r="J30" s="45">
        <v>55632</v>
      </c>
      <c r="K30" s="44">
        <f>J30</f>
        <v>55632</v>
      </c>
    </row>
    <row r="31" spans="1:12" ht="15" x14ac:dyDescent="0.25">
      <c r="A31" s="71"/>
      <c r="B31" s="11"/>
      <c r="C31" s="22" t="s">
        <v>26</v>
      </c>
      <c r="D31" s="43">
        <v>18240</v>
      </c>
      <c r="E31" s="43">
        <v>5063</v>
      </c>
      <c r="F31" s="43">
        <v>23303</v>
      </c>
      <c r="G31" s="44">
        <v>67997</v>
      </c>
      <c r="H31" s="44">
        <v>20574</v>
      </c>
      <c r="I31" s="44">
        <v>2574</v>
      </c>
      <c r="J31" s="45">
        <v>114448</v>
      </c>
      <c r="K31" s="44">
        <f t="shared" ref="K31:K34" si="5">J31</f>
        <v>114448</v>
      </c>
    </row>
    <row r="32" spans="1:12" ht="15" x14ac:dyDescent="0.25">
      <c r="A32" s="85"/>
      <c r="B32" s="11"/>
      <c r="C32" s="22" t="s">
        <v>27</v>
      </c>
      <c r="D32" s="43">
        <v>6940</v>
      </c>
      <c r="E32" s="43">
        <v>3270</v>
      </c>
      <c r="F32" s="43">
        <v>10210</v>
      </c>
      <c r="G32" s="44">
        <v>11720</v>
      </c>
      <c r="H32" s="44">
        <v>5928</v>
      </c>
      <c r="I32" s="44">
        <v>360</v>
      </c>
      <c r="J32" s="45">
        <v>28218</v>
      </c>
      <c r="K32" s="44">
        <f t="shared" si="5"/>
        <v>28218</v>
      </c>
    </row>
    <row r="33" spans="1:11" ht="15" x14ac:dyDescent="0.25">
      <c r="A33" s="84"/>
      <c r="B33" s="23"/>
      <c r="C33" s="24" t="s">
        <v>28</v>
      </c>
      <c r="D33" s="43">
        <v>37</v>
      </c>
      <c r="E33" s="43">
        <v>101</v>
      </c>
      <c r="F33" s="43">
        <v>138</v>
      </c>
      <c r="G33" s="44">
        <v>214</v>
      </c>
      <c r="H33" s="44">
        <v>43</v>
      </c>
      <c r="I33" s="44">
        <v>19</v>
      </c>
      <c r="J33" s="45">
        <v>414</v>
      </c>
      <c r="K33" s="44">
        <f t="shared" si="5"/>
        <v>414</v>
      </c>
    </row>
    <row r="34" spans="1:11" ht="15" x14ac:dyDescent="0.25">
      <c r="A34" s="79"/>
      <c r="B34" s="11"/>
      <c r="C34" s="20" t="s">
        <v>29</v>
      </c>
      <c r="D34" s="43">
        <v>-474</v>
      </c>
      <c r="E34" s="43">
        <v>-3739</v>
      </c>
      <c r="F34" s="43">
        <v>-4213</v>
      </c>
      <c r="G34" s="44">
        <v>-8558</v>
      </c>
      <c r="H34" s="44">
        <v>-5234</v>
      </c>
      <c r="I34" s="44">
        <v>-68</v>
      </c>
      <c r="J34" s="45">
        <v>-18073</v>
      </c>
      <c r="K34" s="44">
        <f t="shared" si="5"/>
        <v>-18073</v>
      </c>
    </row>
    <row r="35" spans="1:11" ht="15" x14ac:dyDescent="0.25">
      <c r="A35" s="77"/>
      <c r="B35" s="11"/>
      <c r="C35" s="20"/>
      <c r="D35" s="43"/>
      <c r="E35" s="43"/>
      <c r="F35" s="43"/>
      <c r="G35" s="44"/>
      <c r="H35" s="44"/>
      <c r="I35" s="44"/>
      <c r="J35" s="45"/>
      <c r="K35" s="44"/>
    </row>
    <row r="36" spans="1:11" ht="15" x14ac:dyDescent="0.25">
      <c r="A36" s="79"/>
      <c r="B36" s="16" t="s">
        <v>30</v>
      </c>
      <c r="C36" s="21" t="s">
        <v>31</v>
      </c>
      <c r="D36" s="46">
        <f t="shared" ref="D36:I36" si="6">SUM(D37:D42)</f>
        <v>1172</v>
      </c>
      <c r="E36" s="46">
        <f t="shared" si="6"/>
        <v>219</v>
      </c>
      <c r="F36" s="46">
        <f t="shared" si="6"/>
        <v>1391</v>
      </c>
      <c r="G36" s="47">
        <f t="shared" si="6"/>
        <v>3018</v>
      </c>
      <c r="H36" s="47">
        <f t="shared" si="6"/>
        <v>2092</v>
      </c>
      <c r="I36" s="47">
        <f t="shared" si="6"/>
        <v>5</v>
      </c>
      <c r="J36" s="48">
        <f>SUM(J37:J42)</f>
        <v>6506</v>
      </c>
      <c r="K36" s="47">
        <f t="shared" ref="K36:K42" si="7">J36</f>
        <v>6506</v>
      </c>
    </row>
    <row r="37" spans="1:11" ht="15" x14ac:dyDescent="0.25">
      <c r="A37" s="79"/>
      <c r="B37" s="11"/>
      <c r="C37" s="18" t="s">
        <v>32</v>
      </c>
      <c r="D37" s="43">
        <v>0</v>
      </c>
      <c r="E37" s="43">
        <v>5</v>
      </c>
      <c r="F37" s="43">
        <v>5</v>
      </c>
      <c r="G37" s="44">
        <v>1</v>
      </c>
      <c r="H37" s="44">
        <v>69</v>
      </c>
      <c r="I37" s="44">
        <v>0</v>
      </c>
      <c r="J37" s="45">
        <v>75</v>
      </c>
      <c r="K37" s="44">
        <f t="shared" si="7"/>
        <v>75</v>
      </c>
    </row>
    <row r="38" spans="1:11" ht="15" x14ac:dyDescent="0.25">
      <c r="A38" s="79"/>
      <c r="B38" s="11"/>
      <c r="C38" s="18" t="s">
        <v>33</v>
      </c>
      <c r="D38" s="43">
        <v>2</v>
      </c>
      <c r="E38" s="43">
        <v>71</v>
      </c>
      <c r="F38" s="43">
        <v>73</v>
      </c>
      <c r="G38" s="44">
        <v>145</v>
      </c>
      <c r="H38" s="44">
        <v>555</v>
      </c>
      <c r="I38" s="44">
        <v>0</v>
      </c>
      <c r="J38" s="45">
        <v>773</v>
      </c>
      <c r="K38" s="44">
        <f t="shared" si="7"/>
        <v>773</v>
      </c>
    </row>
    <row r="39" spans="1:11" ht="15" x14ac:dyDescent="0.25">
      <c r="A39" s="79"/>
      <c r="B39" s="11"/>
      <c r="C39" s="18" t="s">
        <v>34</v>
      </c>
      <c r="D39" s="43">
        <v>0</v>
      </c>
      <c r="E39" s="43">
        <v>96</v>
      </c>
      <c r="F39" s="43">
        <v>96</v>
      </c>
      <c r="G39" s="44">
        <v>1527</v>
      </c>
      <c r="H39" s="44">
        <v>292</v>
      </c>
      <c r="I39" s="44">
        <v>0</v>
      </c>
      <c r="J39" s="45">
        <v>1915</v>
      </c>
      <c r="K39" s="44">
        <f t="shared" si="7"/>
        <v>1915</v>
      </c>
    </row>
    <row r="40" spans="1:11" ht="15" x14ac:dyDescent="0.25">
      <c r="A40" s="77"/>
      <c r="B40" s="11"/>
      <c r="C40" s="18" t="s">
        <v>35</v>
      </c>
      <c r="D40" s="43">
        <v>0</v>
      </c>
      <c r="E40" s="43">
        <v>2</v>
      </c>
      <c r="F40" s="43">
        <v>2</v>
      </c>
      <c r="G40" s="44">
        <v>545</v>
      </c>
      <c r="H40" s="44">
        <v>418</v>
      </c>
      <c r="I40" s="44">
        <v>5</v>
      </c>
      <c r="J40" s="45">
        <v>970</v>
      </c>
      <c r="K40" s="44">
        <f t="shared" si="7"/>
        <v>970</v>
      </c>
    </row>
    <row r="41" spans="1:11" ht="15" x14ac:dyDescent="0.25">
      <c r="A41" s="77"/>
      <c r="B41" s="11"/>
      <c r="C41" s="19" t="s">
        <v>16</v>
      </c>
      <c r="D41" s="43">
        <v>331</v>
      </c>
      <c r="E41" s="43">
        <v>0</v>
      </c>
      <c r="F41" s="43">
        <v>331</v>
      </c>
      <c r="G41" s="44">
        <v>0</v>
      </c>
      <c r="H41" s="44">
        <v>0</v>
      </c>
      <c r="I41" s="44">
        <v>0</v>
      </c>
      <c r="J41" s="45">
        <v>331</v>
      </c>
      <c r="K41" s="44">
        <f t="shared" si="7"/>
        <v>331</v>
      </c>
    </row>
    <row r="42" spans="1:11" ht="15" x14ac:dyDescent="0.25">
      <c r="A42" s="77"/>
      <c r="B42" s="11"/>
      <c r="C42" s="18" t="s">
        <v>36</v>
      </c>
      <c r="D42" s="43">
        <v>839</v>
      </c>
      <c r="E42" s="43">
        <v>45</v>
      </c>
      <c r="F42" s="43">
        <v>884</v>
      </c>
      <c r="G42" s="44">
        <v>800</v>
      </c>
      <c r="H42" s="44">
        <v>758</v>
      </c>
      <c r="I42" s="44">
        <v>0</v>
      </c>
      <c r="J42" s="45">
        <v>2442</v>
      </c>
      <c r="K42" s="44">
        <f t="shared" si="7"/>
        <v>2442</v>
      </c>
    </row>
    <row r="43" spans="1:11" ht="15" x14ac:dyDescent="0.25">
      <c r="A43" s="79"/>
      <c r="B43" s="11"/>
      <c r="C43" s="20"/>
      <c r="D43" s="43"/>
      <c r="E43" s="43"/>
      <c r="F43" s="43"/>
      <c r="G43" s="44"/>
      <c r="H43" s="44"/>
      <c r="I43" s="44"/>
      <c r="J43" s="45"/>
      <c r="K43" s="44"/>
    </row>
    <row r="44" spans="1:11" ht="15" x14ac:dyDescent="0.25">
      <c r="A44" s="84"/>
      <c r="B44" s="16" t="s">
        <v>37</v>
      </c>
      <c r="C44" s="21" t="s">
        <v>38</v>
      </c>
      <c r="D44" s="46">
        <v>28308</v>
      </c>
      <c r="E44" s="46">
        <v>8651</v>
      </c>
      <c r="F44" s="46">
        <v>36959</v>
      </c>
      <c r="G44" s="47">
        <v>94649</v>
      </c>
      <c r="H44" s="47">
        <v>38360</v>
      </c>
      <c r="I44" s="47">
        <v>4165</v>
      </c>
      <c r="J44" s="48">
        <v>174133</v>
      </c>
      <c r="K44" s="47">
        <f>J44</f>
        <v>174133</v>
      </c>
    </row>
    <row r="45" spans="1:11" ht="15" x14ac:dyDescent="0.25">
      <c r="A45" s="85"/>
      <c r="B45" s="11"/>
      <c r="C45" s="22"/>
      <c r="D45" s="43"/>
      <c r="E45" s="43"/>
      <c r="F45" s="43"/>
      <c r="G45" s="44"/>
      <c r="H45" s="44"/>
      <c r="I45" s="44"/>
      <c r="J45" s="45"/>
      <c r="K45" s="44"/>
    </row>
    <row r="46" spans="1:11" ht="15" x14ac:dyDescent="0.25">
      <c r="A46" s="85"/>
      <c r="B46" s="13" t="s">
        <v>39</v>
      </c>
      <c r="C46" s="14" t="s">
        <v>40</v>
      </c>
      <c r="D46" s="200">
        <v>76192</v>
      </c>
      <c r="E46" s="200">
        <v>2300</v>
      </c>
      <c r="F46" s="200">
        <v>78492</v>
      </c>
      <c r="G46" s="201">
        <v>11835</v>
      </c>
      <c r="H46" s="201">
        <v>22417</v>
      </c>
      <c r="I46" s="201">
        <v>0</v>
      </c>
      <c r="J46" s="202">
        <v>112744</v>
      </c>
      <c r="K46" s="201">
        <f>J46</f>
        <v>112744</v>
      </c>
    </row>
    <row r="47" spans="1:11" ht="15" x14ac:dyDescent="0.25">
      <c r="A47" s="71"/>
      <c r="B47" s="11"/>
      <c r="C47" s="25"/>
      <c r="D47" s="43"/>
      <c r="E47" s="43"/>
      <c r="F47" s="43"/>
      <c r="G47" s="44"/>
      <c r="H47" s="44"/>
      <c r="I47" s="44"/>
      <c r="J47" s="45"/>
      <c r="K47" s="44"/>
    </row>
    <row r="48" spans="1:11" ht="15" x14ac:dyDescent="0.25">
      <c r="B48" s="16" t="s">
        <v>41</v>
      </c>
      <c r="C48" s="17" t="s">
        <v>42</v>
      </c>
      <c r="D48" s="46">
        <f t="shared" ref="D48:I48" si="8">SUM(D49:D50)</f>
        <v>53643</v>
      </c>
      <c r="E48" s="46">
        <f t="shared" si="8"/>
        <v>0</v>
      </c>
      <c r="F48" s="46">
        <f t="shared" si="8"/>
        <v>53643</v>
      </c>
      <c r="G48" s="47">
        <f t="shared" si="8"/>
        <v>2068</v>
      </c>
      <c r="H48" s="47">
        <f t="shared" si="8"/>
        <v>4603</v>
      </c>
      <c r="I48" s="47">
        <f t="shared" si="8"/>
        <v>0</v>
      </c>
      <c r="J48" s="48">
        <f>SUM(J49:J50)</f>
        <v>60314</v>
      </c>
      <c r="K48" s="47">
        <f>J48</f>
        <v>60314</v>
      </c>
    </row>
    <row r="49" spans="1:11" ht="15" x14ac:dyDescent="0.25">
      <c r="A49" s="71"/>
      <c r="B49" s="11"/>
      <c r="C49" s="20" t="s">
        <v>43</v>
      </c>
      <c r="D49" s="43">
        <v>53643</v>
      </c>
      <c r="E49" s="43">
        <v>0</v>
      </c>
      <c r="F49" s="43">
        <v>53643</v>
      </c>
      <c r="G49" s="44">
        <v>961</v>
      </c>
      <c r="H49" s="44">
        <v>4603</v>
      </c>
      <c r="I49" s="44">
        <v>0</v>
      </c>
      <c r="J49" s="45">
        <v>59207</v>
      </c>
      <c r="K49" s="44">
        <f>J49</f>
        <v>59207</v>
      </c>
    </row>
    <row r="50" spans="1:11" ht="15" x14ac:dyDescent="0.25">
      <c r="B50" s="11"/>
      <c r="C50" s="22" t="s">
        <v>44</v>
      </c>
      <c r="D50" s="43">
        <v>0</v>
      </c>
      <c r="E50" s="43">
        <v>0</v>
      </c>
      <c r="F50" s="43">
        <v>0</v>
      </c>
      <c r="G50" s="44">
        <v>1107</v>
      </c>
      <c r="H50" s="44">
        <v>0</v>
      </c>
      <c r="I50" s="44">
        <v>0</v>
      </c>
      <c r="J50" s="45">
        <v>1107</v>
      </c>
      <c r="K50" s="44">
        <f>J50</f>
        <v>1107</v>
      </c>
    </row>
    <row r="51" spans="1:11" ht="15" x14ac:dyDescent="0.25">
      <c r="A51" s="71"/>
      <c r="B51" s="11"/>
      <c r="C51" s="20"/>
      <c r="D51" s="43"/>
      <c r="E51" s="43"/>
      <c r="F51" s="43"/>
      <c r="G51" s="44"/>
      <c r="H51" s="44"/>
      <c r="I51" s="44"/>
      <c r="J51" s="45"/>
      <c r="K51" s="44"/>
    </row>
    <row r="52" spans="1:11" ht="15" x14ac:dyDescent="0.25">
      <c r="A52" s="71"/>
      <c r="B52" s="16" t="s">
        <v>45</v>
      </c>
      <c r="C52" s="26" t="s">
        <v>46</v>
      </c>
      <c r="D52" s="46">
        <f t="shared" ref="D52:I52" si="9">SUM(D53:D55)</f>
        <v>37</v>
      </c>
      <c r="E52" s="46">
        <f t="shared" si="9"/>
        <v>0</v>
      </c>
      <c r="F52" s="46">
        <f t="shared" si="9"/>
        <v>37</v>
      </c>
      <c r="G52" s="47">
        <f t="shared" si="9"/>
        <v>46</v>
      </c>
      <c r="H52" s="47">
        <f t="shared" si="9"/>
        <v>41</v>
      </c>
      <c r="I52" s="47">
        <f t="shared" si="9"/>
        <v>0</v>
      </c>
      <c r="J52" s="48">
        <f>SUM(J53:J55)</f>
        <v>124</v>
      </c>
      <c r="K52" s="47">
        <f>J52</f>
        <v>124</v>
      </c>
    </row>
    <row r="53" spans="1:11" ht="15" x14ac:dyDescent="0.25">
      <c r="A53" s="74"/>
      <c r="B53" s="11"/>
      <c r="C53" s="27" t="s">
        <v>47</v>
      </c>
      <c r="D53" s="43">
        <v>0</v>
      </c>
      <c r="E53" s="43">
        <v>0</v>
      </c>
      <c r="F53" s="43">
        <v>0</v>
      </c>
      <c r="G53" s="44">
        <v>45</v>
      </c>
      <c r="H53" s="44">
        <v>0</v>
      </c>
      <c r="I53" s="44">
        <v>0</v>
      </c>
      <c r="J53" s="45">
        <v>45</v>
      </c>
      <c r="K53" s="44">
        <f>J53</f>
        <v>45</v>
      </c>
    </row>
    <row r="54" spans="1:11" ht="15" x14ac:dyDescent="0.25">
      <c r="A54" s="71"/>
      <c r="B54" s="11"/>
      <c r="C54" s="28" t="s">
        <v>48</v>
      </c>
      <c r="D54" s="43">
        <v>0</v>
      </c>
      <c r="E54" s="43">
        <v>0</v>
      </c>
      <c r="F54" s="43">
        <v>0</v>
      </c>
      <c r="G54" s="44">
        <v>0</v>
      </c>
      <c r="H54" s="44">
        <v>39</v>
      </c>
      <c r="I54" s="44">
        <v>0</v>
      </c>
      <c r="J54" s="45">
        <v>39</v>
      </c>
      <c r="K54" s="44">
        <f t="shared" ref="K54:K55" si="10">J54</f>
        <v>39</v>
      </c>
    </row>
    <row r="55" spans="1:11" ht="15" x14ac:dyDescent="0.25">
      <c r="A55" s="71"/>
      <c r="B55" s="11"/>
      <c r="C55" s="20" t="s">
        <v>49</v>
      </c>
      <c r="D55" s="43">
        <v>37</v>
      </c>
      <c r="E55" s="43">
        <v>0</v>
      </c>
      <c r="F55" s="43">
        <v>37</v>
      </c>
      <c r="G55" s="44">
        <v>1</v>
      </c>
      <c r="H55" s="44">
        <v>2</v>
      </c>
      <c r="I55" s="44">
        <v>0</v>
      </c>
      <c r="J55" s="45">
        <v>40</v>
      </c>
      <c r="K55" s="44">
        <f t="shared" si="10"/>
        <v>40</v>
      </c>
    </row>
    <row r="56" spans="1:11" ht="15" x14ac:dyDescent="0.25">
      <c r="A56" s="85"/>
      <c r="B56" s="11"/>
      <c r="C56" s="20"/>
      <c r="D56" s="43"/>
      <c r="E56" s="43"/>
      <c r="F56" s="43"/>
      <c r="G56" s="44"/>
      <c r="H56" s="44"/>
      <c r="I56" s="44"/>
      <c r="J56" s="45"/>
      <c r="K56" s="44"/>
    </row>
    <row r="57" spans="1:11" ht="15" x14ac:dyDescent="0.25">
      <c r="A57" s="84"/>
      <c r="B57" s="16" t="s">
        <v>50</v>
      </c>
      <c r="C57" s="17" t="s">
        <v>51</v>
      </c>
      <c r="D57" s="46">
        <f t="shared" ref="D57:I57" si="11">SUM(D58:D77)</f>
        <v>21617</v>
      </c>
      <c r="E57" s="46">
        <f t="shared" si="11"/>
        <v>511</v>
      </c>
      <c r="F57" s="46">
        <f t="shared" si="11"/>
        <v>22128</v>
      </c>
      <c r="G57" s="47">
        <f t="shared" si="11"/>
        <v>8918</v>
      </c>
      <c r="H57" s="47">
        <f t="shared" si="11"/>
        <v>2334</v>
      </c>
      <c r="I57" s="47">
        <f t="shared" si="11"/>
        <v>0</v>
      </c>
      <c r="J57" s="48">
        <f>SUM(J58:J77)</f>
        <v>33380</v>
      </c>
      <c r="K57" s="47">
        <f>J57</f>
        <v>33380</v>
      </c>
    </row>
    <row r="58" spans="1:11" ht="15" x14ac:dyDescent="0.25">
      <c r="A58" s="79"/>
      <c r="B58" s="11"/>
      <c r="C58" s="12" t="s">
        <v>52</v>
      </c>
      <c r="D58" s="43">
        <v>3</v>
      </c>
      <c r="E58" s="43">
        <v>0</v>
      </c>
      <c r="F58" s="43">
        <v>3</v>
      </c>
      <c r="G58" s="44">
        <v>5188</v>
      </c>
      <c r="H58" s="44">
        <v>110</v>
      </c>
      <c r="I58" s="44">
        <v>0</v>
      </c>
      <c r="J58" s="45">
        <v>5301</v>
      </c>
      <c r="K58" s="44">
        <f>J58</f>
        <v>5301</v>
      </c>
    </row>
    <row r="59" spans="1:11" ht="15" x14ac:dyDescent="0.25">
      <c r="A59" s="77"/>
      <c r="B59" s="11"/>
      <c r="C59" s="22" t="s">
        <v>53</v>
      </c>
      <c r="D59" s="43">
        <v>0</v>
      </c>
      <c r="E59" s="43">
        <v>0</v>
      </c>
      <c r="F59" s="43">
        <v>0</v>
      </c>
      <c r="G59" s="44">
        <v>0</v>
      </c>
      <c r="H59" s="44">
        <v>0</v>
      </c>
      <c r="I59" s="44">
        <v>0</v>
      </c>
      <c r="J59" s="45">
        <v>0</v>
      </c>
      <c r="K59" s="44"/>
    </row>
    <row r="60" spans="1:11" ht="15" x14ac:dyDescent="0.25">
      <c r="A60" s="79"/>
      <c r="B60" s="11"/>
      <c r="C60" s="20" t="s">
        <v>54</v>
      </c>
      <c r="D60" s="43">
        <v>720</v>
      </c>
      <c r="E60" s="43">
        <v>0</v>
      </c>
      <c r="F60" s="43">
        <v>720</v>
      </c>
      <c r="G60" s="44">
        <v>16</v>
      </c>
      <c r="H60" s="44">
        <v>39</v>
      </c>
      <c r="I60" s="44">
        <v>0</v>
      </c>
      <c r="J60" s="45">
        <v>775</v>
      </c>
      <c r="K60" s="44">
        <f>J60</f>
        <v>775</v>
      </c>
    </row>
    <row r="61" spans="1:11" ht="15" x14ac:dyDescent="0.25">
      <c r="A61" s="79"/>
      <c r="B61" s="11"/>
      <c r="C61" s="20" t="s">
        <v>55</v>
      </c>
      <c r="D61" s="43">
        <v>275</v>
      </c>
      <c r="E61" s="43">
        <v>0</v>
      </c>
      <c r="F61" s="43">
        <v>275</v>
      </c>
      <c r="G61" s="44">
        <v>9</v>
      </c>
      <c r="H61" s="44">
        <v>18</v>
      </c>
      <c r="I61" s="44">
        <v>0</v>
      </c>
      <c r="J61" s="45">
        <v>302</v>
      </c>
      <c r="K61" s="44">
        <f t="shared" ref="K61:K77" si="12">J61</f>
        <v>302</v>
      </c>
    </row>
    <row r="62" spans="1:11" ht="15" x14ac:dyDescent="0.25">
      <c r="A62" s="79"/>
      <c r="B62" s="11"/>
      <c r="C62" s="20" t="s">
        <v>56</v>
      </c>
      <c r="D62" s="43">
        <v>17</v>
      </c>
      <c r="E62" s="43">
        <v>0</v>
      </c>
      <c r="F62" s="43">
        <v>17</v>
      </c>
      <c r="G62" s="44">
        <v>0</v>
      </c>
      <c r="H62" s="44">
        <v>0</v>
      </c>
      <c r="I62" s="44">
        <v>0</v>
      </c>
      <c r="J62" s="45">
        <v>17</v>
      </c>
      <c r="K62" s="44">
        <f t="shared" si="12"/>
        <v>17</v>
      </c>
    </row>
    <row r="63" spans="1:11" ht="15" x14ac:dyDescent="0.25">
      <c r="A63" s="79"/>
      <c r="B63" s="11"/>
      <c r="C63" s="20" t="s">
        <v>57</v>
      </c>
      <c r="D63" s="43">
        <v>6365</v>
      </c>
      <c r="E63" s="43">
        <v>0</v>
      </c>
      <c r="F63" s="43">
        <v>6365</v>
      </c>
      <c r="G63" s="44">
        <v>254</v>
      </c>
      <c r="H63" s="44">
        <v>495</v>
      </c>
      <c r="I63" s="44">
        <v>0</v>
      </c>
      <c r="J63" s="45">
        <v>7114</v>
      </c>
      <c r="K63" s="44">
        <f t="shared" si="12"/>
        <v>7114</v>
      </c>
    </row>
    <row r="64" spans="1:11" ht="15" x14ac:dyDescent="0.25">
      <c r="A64" s="79"/>
      <c r="B64" s="11"/>
      <c r="C64" s="20" t="s">
        <v>58</v>
      </c>
      <c r="D64" s="43">
        <v>9970</v>
      </c>
      <c r="E64" s="43">
        <v>0</v>
      </c>
      <c r="F64" s="43">
        <v>9970</v>
      </c>
      <c r="G64" s="44">
        <v>1197</v>
      </c>
      <c r="H64" s="44">
        <v>782</v>
      </c>
      <c r="I64" s="44">
        <v>0</v>
      </c>
      <c r="J64" s="45">
        <v>11949</v>
      </c>
      <c r="K64" s="44">
        <f t="shared" si="12"/>
        <v>11949</v>
      </c>
    </row>
    <row r="65" spans="1:11" ht="15" x14ac:dyDescent="0.25">
      <c r="A65" s="77"/>
      <c r="B65" s="11"/>
      <c r="C65" s="20" t="s">
        <v>59</v>
      </c>
      <c r="D65" s="43">
        <v>0</v>
      </c>
      <c r="E65" s="43">
        <v>0</v>
      </c>
      <c r="F65" s="43">
        <v>0</v>
      </c>
      <c r="G65" s="44">
        <v>311</v>
      </c>
      <c r="H65" s="44">
        <v>14</v>
      </c>
      <c r="I65" s="44">
        <v>0</v>
      </c>
      <c r="J65" s="45">
        <v>325</v>
      </c>
      <c r="K65" s="44">
        <f t="shared" si="12"/>
        <v>325</v>
      </c>
    </row>
    <row r="66" spans="1:11" ht="15" x14ac:dyDescent="0.25">
      <c r="A66" s="79"/>
      <c r="B66" s="11"/>
      <c r="C66" s="20" t="s">
        <v>60</v>
      </c>
      <c r="D66" s="43">
        <v>1444</v>
      </c>
      <c r="E66" s="43">
        <v>0</v>
      </c>
      <c r="F66" s="43">
        <v>1444</v>
      </c>
      <c r="G66" s="44">
        <v>27</v>
      </c>
      <c r="H66" s="44">
        <v>87</v>
      </c>
      <c r="I66" s="44">
        <v>0</v>
      </c>
      <c r="J66" s="45">
        <v>1558</v>
      </c>
      <c r="K66" s="44">
        <f t="shared" si="12"/>
        <v>1558</v>
      </c>
    </row>
    <row r="67" spans="1:11" ht="15" x14ac:dyDescent="0.25">
      <c r="A67" s="79"/>
      <c r="B67" s="11"/>
      <c r="C67" s="20" t="s">
        <v>61</v>
      </c>
      <c r="D67" s="43">
        <v>0</v>
      </c>
      <c r="E67" s="43">
        <v>0</v>
      </c>
      <c r="F67" s="43">
        <v>0</v>
      </c>
      <c r="G67" s="44">
        <v>267</v>
      </c>
      <c r="H67" s="44">
        <v>0</v>
      </c>
      <c r="I67" s="44">
        <v>0</v>
      </c>
      <c r="J67" s="45">
        <v>267</v>
      </c>
      <c r="K67" s="44">
        <f t="shared" si="12"/>
        <v>267</v>
      </c>
    </row>
    <row r="68" spans="1:11" ht="15" x14ac:dyDescent="0.25">
      <c r="A68" s="77"/>
      <c r="B68" s="11"/>
      <c r="C68" s="22" t="s">
        <v>62</v>
      </c>
      <c r="D68" s="43">
        <v>0</v>
      </c>
      <c r="E68" s="43">
        <v>0</v>
      </c>
      <c r="F68" s="43">
        <v>0</v>
      </c>
      <c r="G68" s="44">
        <v>443</v>
      </c>
      <c r="H68" s="44">
        <v>10</v>
      </c>
      <c r="I68" s="44">
        <v>0</v>
      </c>
      <c r="J68" s="45">
        <v>453</v>
      </c>
      <c r="K68" s="44">
        <f t="shared" si="12"/>
        <v>453</v>
      </c>
    </row>
    <row r="69" spans="1:11" ht="15" x14ac:dyDescent="0.25">
      <c r="A69" s="79"/>
      <c r="B69" s="11"/>
      <c r="C69" s="22" t="s">
        <v>63</v>
      </c>
      <c r="D69" s="43">
        <v>1325</v>
      </c>
      <c r="E69" s="43">
        <v>0</v>
      </c>
      <c r="F69" s="43">
        <v>1325</v>
      </c>
      <c r="G69" s="44">
        <v>21</v>
      </c>
      <c r="H69" s="44">
        <v>71</v>
      </c>
      <c r="I69" s="44">
        <v>0</v>
      </c>
      <c r="J69" s="45">
        <v>1417</v>
      </c>
      <c r="K69" s="44">
        <f t="shared" si="12"/>
        <v>1417</v>
      </c>
    </row>
    <row r="70" spans="1:11" ht="15" x14ac:dyDescent="0.25">
      <c r="A70" s="79"/>
      <c r="B70" s="11"/>
      <c r="C70" s="22" t="s">
        <v>64</v>
      </c>
      <c r="D70" s="43">
        <v>0</v>
      </c>
      <c r="E70" s="43">
        <v>0</v>
      </c>
      <c r="F70" s="43">
        <v>0</v>
      </c>
      <c r="G70" s="44">
        <v>0</v>
      </c>
      <c r="H70" s="44">
        <v>519</v>
      </c>
      <c r="I70" s="44">
        <v>0</v>
      </c>
      <c r="J70" s="45">
        <v>519</v>
      </c>
      <c r="K70" s="44">
        <f t="shared" si="12"/>
        <v>519</v>
      </c>
    </row>
    <row r="71" spans="1:11" ht="15" x14ac:dyDescent="0.25">
      <c r="A71" s="79"/>
      <c r="B71" s="11"/>
      <c r="C71" s="27" t="s">
        <v>65</v>
      </c>
      <c r="D71" s="43">
        <v>0</v>
      </c>
      <c r="E71" s="43">
        <v>0</v>
      </c>
      <c r="F71" s="43">
        <v>0</v>
      </c>
      <c r="G71" s="44">
        <v>75</v>
      </c>
      <c r="H71" s="44">
        <v>0</v>
      </c>
      <c r="I71" s="44">
        <v>0</v>
      </c>
      <c r="J71" s="45">
        <v>75</v>
      </c>
      <c r="K71" s="44">
        <f t="shared" si="12"/>
        <v>75</v>
      </c>
    </row>
    <row r="72" spans="1:11" ht="15" x14ac:dyDescent="0.25">
      <c r="A72" s="79"/>
      <c r="B72" s="11"/>
      <c r="C72" s="27" t="s">
        <v>66</v>
      </c>
      <c r="D72" s="43">
        <v>0</v>
      </c>
      <c r="E72" s="43">
        <v>0</v>
      </c>
      <c r="F72" s="43">
        <v>0</v>
      </c>
      <c r="G72" s="44">
        <v>0</v>
      </c>
      <c r="H72" s="44">
        <v>103</v>
      </c>
      <c r="I72" s="44">
        <v>0</v>
      </c>
      <c r="J72" s="45">
        <v>103</v>
      </c>
      <c r="K72" s="44">
        <f t="shared" si="12"/>
        <v>103</v>
      </c>
    </row>
    <row r="73" spans="1:11" ht="15" x14ac:dyDescent="0.25">
      <c r="A73" s="79"/>
      <c r="B73" s="11"/>
      <c r="C73" s="27" t="s">
        <v>67</v>
      </c>
      <c r="D73" s="43">
        <v>1409</v>
      </c>
      <c r="E73" s="43">
        <v>150</v>
      </c>
      <c r="F73" s="43">
        <v>1559</v>
      </c>
      <c r="G73" s="44">
        <v>0</v>
      </c>
      <c r="H73" s="44">
        <v>0</v>
      </c>
      <c r="I73" s="44">
        <v>0</v>
      </c>
      <c r="J73" s="45">
        <v>1559</v>
      </c>
      <c r="K73" s="44">
        <f t="shared" si="12"/>
        <v>1559</v>
      </c>
    </row>
    <row r="74" spans="1:11" ht="15" x14ac:dyDescent="0.25">
      <c r="A74" s="79"/>
      <c r="B74" s="11"/>
      <c r="C74" s="27" t="s">
        <v>387</v>
      </c>
      <c r="D74" s="43">
        <v>0</v>
      </c>
      <c r="E74" s="43">
        <v>0</v>
      </c>
      <c r="F74" s="43">
        <v>0</v>
      </c>
      <c r="G74" s="44">
        <v>0</v>
      </c>
      <c r="H74" s="44">
        <v>0</v>
      </c>
      <c r="I74" s="44">
        <v>0</v>
      </c>
      <c r="J74" s="45">
        <v>0</v>
      </c>
      <c r="K74" s="44">
        <f t="shared" si="12"/>
        <v>0</v>
      </c>
    </row>
    <row r="75" spans="1:11" ht="15" x14ac:dyDescent="0.25">
      <c r="A75" s="79"/>
      <c r="B75" s="11"/>
      <c r="C75" s="27" t="s">
        <v>388</v>
      </c>
      <c r="D75" s="43">
        <v>0</v>
      </c>
      <c r="E75" s="43">
        <v>0</v>
      </c>
      <c r="F75" s="43">
        <v>0</v>
      </c>
      <c r="G75" s="44">
        <v>0</v>
      </c>
      <c r="H75" s="44">
        <v>0</v>
      </c>
      <c r="I75" s="44">
        <v>0</v>
      </c>
      <c r="J75" s="45">
        <v>0</v>
      </c>
      <c r="K75" s="44">
        <f t="shared" si="12"/>
        <v>0</v>
      </c>
    </row>
    <row r="76" spans="1:11" ht="15" x14ac:dyDescent="0.25">
      <c r="A76" s="84"/>
      <c r="B76" s="11"/>
      <c r="C76" s="20" t="s">
        <v>68</v>
      </c>
      <c r="D76" s="43">
        <v>89</v>
      </c>
      <c r="E76" s="43">
        <v>0</v>
      </c>
      <c r="F76" s="43">
        <v>89</v>
      </c>
      <c r="G76" s="44">
        <v>1110</v>
      </c>
      <c r="H76" s="44">
        <v>50</v>
      </c>
      <c r="I76" s="44">
        <v>0</v>
      </c>
      <c r="J76" s="45">
        <v>1249</v>
      </c>
      <c r="K76" s="44">
        <f t="shared" si="12"/>
        <v>1249</v>
      </c>
    </row>
    <row r="77" spans="1:11" ht="15" x14ac:dyDescent="0.2">
      <c r="A77" s="85"/>
      <c r="B77" s="29"/>
      <c r="C77" s="30" t="s">
        <v>69</v>
      </c>
      <c r="D77" s="43">
        <v>0</v>
      </c>
      <c r="E77" s="43">
        <v>361</v>
      </c>
      <c r="F77" s="43">
        <v>361</v>
      </c>
      <c r="G77" s="44">
        <v>0</v>
      </c>
      <c r="H77" s="44">
        <v>36</v>
      </c>
      <c r="I77" s="44">
        <v>0</v>
      </c>
      <c r="J77" s="45">
        <v>397</v>
      </c>
      <c r="K77" s="44">
        <f t="shared" si="12"/>
        <v>397</v>
      </c>
    </row>
    <row r="78" spans="1:11" ht="15" x14ac:dyDescent="0.2">
      <c r="B78" s="29"/>
      <c r="C78" s="30"/>
      <c r="D78" s="43"/>
      <c r="E78" s="43"/>
      <c r="F78" s="43"/>
      <c r="G78" s="44"/>
      <c r="H78" s="44"/>
      <c r="I78" s="44"/>
      <c r="J78" s="45"/>
      <c r="K78" s="44"/>
    </row>
    <row r="79" spans="1:11" ht="15" x14ac:dyDescent="0.25">
      <c r="B79" s="16" t="s">
        <v>70</v>
      </c>
      <c r="C79" s="26" t="s">
        <v>71</v>
      </c>
      <c r="D79" s="46">
        <f t="shared" ref="D79:I79" si="13">SUM(D80:D89)</f>
        <v>895</v>
      </c>
      <c r="E79" s="46">
        <f t="shared" si="13"/>
        <v>1789</v>
      </c>
      <c r="F79" s="46">
        <f t="shared" si="13"/>
        <v>2684</v>
      </c>
      <c r="G79" s="47">
        <f t="shared" si="13"/>
        <v>803</v>
      </c>
      <c r="H79" s="47">
        <f t="shared" si="13"/>
        <v>15439</v>
      </c>
      <c r="I79" s="47">
        <f t="shared" si="13"/>
        <v>0</v>
      </c>
      <c r="J79" s="48">
        <f>SUM(J80:J89)</f>
        <v>18926</v>
      </c>
      <c r="K79" s="47">
        <f>J79</f>
        <v>18926</v>
      </c>
    </row>
    <row r="80" spans="1:11" ht="15" x14ac:dyDescent="0.25">
      <c r="A80" s="71"/>
      <c r="B80" s="11"/>
      <c r="C80" s="12" t="s">
        <v>72</v>
      </c>
      <c r="D80" s="43">
        <v>0</v>
      </c>
      <c r="E80" s="43">
        <v>0</v>
      </c>
      <c r="F80" s="43">
        <v>0</v>
      </c>
      <c r="G80" s="44">
        <v>37</v>
      </c>
      <c r="H80" s="44">
        <v>1664</v>
      </c>
      <c r="I80" s="44">
        <v>0</v>
      </c>
      <c r="J80" s="45">
        <v>1701</v>
      </c>
      <c r="K80" s="44">
        <f>J80</f>
        <v>1701</v>
      </c>
    </row>
    <row r="81" spans="1:11" ht="15" x14ac:dyDescent="0.25">
      <c r="B81" s="11"/>
      <c r="C81" s="12" t="s">
        <v>73</v>
      </c>
      <c r="D81" s="43">
        <v>0</v>
      </c>
      <c r="E81" s="43">
        <v>0</v>
      </c>
      <c r="F81" s="43">
        <v>0</v>
      </c>
      <c r="G81" s="44">
        <v>0</v>
      </c>
      <c r="H81" s="44">
        <v>11755</v>
      </c>
      <c r="I81" s="44">
        <v>0</v>
      </c>
      <c r="J81" s="45">
        <v>11755</v>
      </c>
      <c r="K81" s="44">
        <f t="shared" ref="K81:K89" si="14">J81</f>
        <v>11755</v>
      </c>
    </row>
    <row r="82" spans="1:11" ht="15" x14ac:dyDescent="0.25">
      <c r="A82" s="71"/>
      <c r="B82" s="11"/>
      <c r="C82" s="12" t="s">
        <v>74</v>
      </c>
      <c r="D82" s="43">
        <v>0</v>
      </c>
      <c r="E82" s="43">
        <v>0</v>
      </c>
      <c r="F82" s="43">
        <v>0</v>
      </c>
      <c r="G82" s="44">
        <v>0</v>
      </c>
      <c r="H82" s="44">
        <v>503</v>
      </c>
      <c r="I82" s="44">
        <v>0</v>
      </c>
      <c r="J82" s="45">
        <v>503</v>
      </c>
      <c r="K82" s="44">
        <f t="shared" si="14"/>
        <v>503</v>
      </c>
    </row>
    <row r="83" spans="1:11" ht="15" x14ac:dyDescent="0.25">
      <c r="B83" s="11"/>
      <c r="C83" s="12" t="s">
        <v>75</v>
      </c>
      <c r="D83" s="43">
        <v>0</v>
      </c>
      <c r="E83" s="43">
        <v>0</v>
      </c>
      <c r="F83" s="43">
        <v>0</v>
      </c>
      <c r="G83" s="44">
        <v>2</v>
      </c>
      <c r="H83" s="44">
        <v>127</v>
      </c>
      <c r="I83" s="44">
        <v>0</v>
      </c>
      <c r="J83" s="45">
        <v>129</v>
      </c>
      <c r="K83" s="44">
        <f t="shared" si="14"/>
        <v>129</v>
      </c>
    </row>
    <row r="84" spans="1:11" ht="15" x14ac:dyDescent="0.25">
      <c r="A84" s="71"/>
      <c r="B84" s="11"/>
      <c r="C84" s="12" t="s">
        <v>76</v>
      </c>
      <c r="D84" s="43">
        <v>0</v>
      </c>
      <c r="E84" s="43">
        <v>0</v>
      </c>
      <c r="F84" s="43">
        <v>0</v>
      </c>
      <c r="G84" s="44">
        <v>0</v>
      </c>
      <c r="H84" s="44">
        <v>157</v>
      </c>
      <c r="I84" s="44">
        <v>0</v>
      </c>
      <c r="J84" s="45">
        <v>157</v>
      </c>
      <c r="K84" s="44">
        <f t="shared" si="14"/>
        <v>157</v>
      </c>
    </row>
    <row r="85" spans="1:11" ht="15" x14ac:dyDescent="0.25">
      <c r="A85" s="71"/>
      <c r="B85" s="11"/>
      <c r="C85" s="12" t="s">
        <v>77</v>
      </c>
      <c r="D85" s="43">
        <v>479</v>
      </c>
      <c r="E85" s="43">
        <v>29</v>
      </c>
      <c r="F85" s="43">
        <v>508</v>
      </c>
      <c r="G85" s="44">
        <v>404</v>
      </c>
      <c r="H85" s="44">
        <v>0</v>
      </c>
      <c r="I85" s="44">
        <v>0</v>
      </c>
      <c r="J85" s="45">
        <v>912</v>
      </c>
      <c r="K85" s="44">
        <f t="shared" si="14"/>
        <v>912</v>
      </c>
    </row>
    <row r="86" spans="1:11" ht="15" x14ac:dyDescent="0.25">
      <c r="A86" s="74"/>
      <c r="B86" s="11"/>
      <c r="C86" s="12" t="s">
        <v>78</v>
      </c>
      <c r="D86" s="43">
        <v>8</v>
      </c>
      <c r="E86" s="43">
        <v>0</v>
      </c>
      <c r="F86" s="43">
        <v>8</v>
      </c>
      <c r="G86" s="44">
        <v>0</v>
      </c>
      <c r="H86" s="44">
        <v>0</v>
      </c>
      <c r="I86" s="44">
        <v>0</v>
      </c>
      <c r="J86" s="45">
        <v>8</v>
      </c>
      <c r="K86" s="44">
        <f t="shared" si="14"/>
        <v>8</v>
      </c>
    </row>
    <row r="87" spans="1:11" ht="15" x14ac:dyDescent="0.25">
      <c r="A87" s="71"/>
      <c r="B87" s="11"/>
      <c r="C87" s="12" t="s">
        <v>13</v>
      </c>
      <c r="D87" s="43">
        <v>408</v>
      </c>
      <c r="E87" s="43">
        <v>140</v>
      </c>
      <c r="F87" s="43">
        <v>548</v>
      </c>
      <c r="G87" s="44">
        <v>46</v>
      </c>
      <c r="H87" s="44">
        <v>1204</v>
      </c>
      <c r="I87" s="44">
        <v>0</v>
      </c>
      <c r="J87" s="45">
        <v>1798</v>
      </c>
      <c r="K87" s="44">
        <f t="shared" si="14"/>
        <v>1798</v>
      </c>
    </row>
    <row r="88" spans="1:11" ht="15" x14ac:dyDescent="0.25">
      <c r="A88" s="71"/>
      <c r="B88" s="11"/>
      <c r="C88" s="12" t="s">
        <v>79</v>
      </c>
      <c r="D88" s="43">
        <v>0</v>
      </c>
      <c r="E88" s="43">
        <v>1576</v>
      </c>
      <c r="F88" s="43">
        <v>1576</v>
      </c>
      <c r="G88" s="44">
        <v>0</v>
      </c>
      <c r="H88" s="44">
        <v>0</v>
      </c>
      <c r="I88" s="44">
        <v>0</v>
      </c>
      <c r="J88" s="45">
        <v>1576</v>
      </c>
      <c r="K88" s="44">
        <f t="shared" si="14"/>
        <v>1576</v>
      </c>
    </row>
    <row r="89" spans="1:11" ht="15" x14ac:dyDescent="0.25">
      <c r="A89" s="85"/>
      <c r="B89" s="11"/>
      <c r="C89" s="12" t="s">
        <v>80</v>
      </c>
      <c r="D89" s="43">
        <v>0</v>
      </c>
      <c r="E89" s="43">
        <v>44</v>
      </c>
      <c r="F89" s="43">
        <v>44</v>
      </c>
      <c r="G89" s="44">
        <v>314</v>
      </c>
      <c r="H89" s="44">
        <v>29</v>
      </c>
      <c r="I89" s="44">
        <v>0</v>
      </c>
      <c r="J89" s="45">
        <v>387</v>
      </c>
      <c r="K89" s="44">
        <f t="shared" si="14"/>
        <v>387</v>
      </c>
    </row>
    <row r="90" spans="1:11" ht="15" x14ac:dyDescent="0.25">
      <c r="A90" s="85"/>
      <c r="B90" s="11"/>
      <c r="C90" s="12"/>
      <c r="D90" s="43">
        <v>0</v>
      </c>
      <c r="E90" s="43">
        <v>0</v>
      </c>
      <c r="F90" s="43">
        <v>0</v>
      </c>
      <c r="G90" s="44">
        <v>0</v>
      </c>
      <c r="H90" s="44">
        <v>0</v>
      </c>
      <c r="I90" s="44">
        <v>0</v>
      </c>
      <c r="J90" s="45">
        <v>0</v>
      </c>
      <c r="K90" s="44"/>
    </row>
    <row r="91" spans="1:11" ht="15" x14ac:dyDescent="0.25">
      <c r="A91" s="84"/>
      <c r="B91" s="11"/>
      <c r="C91" s="31" t="s">
        <v>81</v>
      </c>
      <c r="D91" s="49">
        <v>1323</v>
      </c>
      <c r="E91" s="49">
        <v>0</v>
      </c>
      <c r="F91" s="49">
        <v>1323</v>
      </c>
      <c r="G91" s="50">
        <v>0</v>
      </c>
      <c r="H91" s="50">
        <v>0</v>
      </c>
      <c r="I91" s="50">
        <v>0</v>
      </c>
      <c r="J91" s="23">
        <v>1323</v>
      </c>
      <c r="K91" s="50">
        <f>J91</f>
        <v>1323</v>
      </c>
    </row>
    <row r="92" spans="1:11" ht="15" x14ac:dyDescent="0.25">
      <c r="A92" s="79"/>
      <c r="B92" s="11"/>
      <c r="C92" s="32" t="s">
        <v>82</v>
      </c>
      <c r="D92" s="43">
        <v>1316</v>
      </c>
      <c r="E92" s="43">
        <v>0</v>
      </c>
      <c r="F92" s="43">
        <v>1316</v>
      </c>
      <c r="G92" s="44">
        <v>0</v>
      </c>
      <c r="H92" s="44">
        <v>0</v>
      </c>
      <c r="I92" s="44">
        <v>0</v>
      </c>
      <c r="J92" s="45">
        <v>1316</v>
      </c>
      <c r="K92" s="44">
        <f>J92</f>
        <v>1316</v>
      </c>
    </row>
    <row r="93" spans="1:11" ht="15" x14ac:dyDescent="0.25">
      <c r="A93" s="77"/>
      <c r="B93" s="11"/>
      <c r="C93" s="32" t="s">
        <v>83</v>
      </c>
      <c r="D93" s="43">
        <v>0</v>
      </c>
      <c r="E93" s="43">
        <v>0</v>
      </c>
      <c r="F93" s="43">
        <v>0</v>
      </c>
      <c r="G93" s="44">
        <v>0</v>
      </c>
      <c r="H93" s="44">
        <v>0</v>
      </c>
      <c r="I93" s="44">
        <v>0</v>
      </c>
      <c r="J93" s="45">
        <v>0</v>
      </c>
      <c r="K93" s="44">
        <f>J93</f>
        <v>0</v>
      </c>
    </row>
    <row r="94" spans="1:11" ht="15" x14ac:dyDescent="0.25">
      <c r="A94" s="79"/>
      <c r="B94" s="11"/>
      <c r="C94" s="32" t="s">
        <v>84</v>
      </c>
      <c r="D94" s="43">
        <v>7</v>
      </c>
      <c r="E94" s="43">
        <v>0</v>
      </c>
      <c r="F94" s="43">
        <v>7</v>
      </c>
      <c r="G94" s="44">
        <v>0</v>
      </c>
      <c r="H94" s="44">
        <v>0</v>
      </c>
      <c r="I94" s="44">
        <v>0</v>
      </c>
      <c r="J94" s="45">
        <v>7</v>
      </c>
      <c r="K94" s="44">
        <f>J94</f>
        <v>7</v>
      </c>
    </row>
    <row r="95" spans="1:11" ht="15" x14ac:dyDescent="0.25">
      <c r="A95" s="77"/>
      <c r="B95" s="11"/>
      <c r="C95" s="20"/>
      <c r="D95" s="43"/>
      <c r="E95" s="43"/>
      <c r="F95" s="43"/>
      <c r="G95" s="44"/>
      <c r="H95" s="44"/>
      <c r="I95" s="44"/>
      <c r="J95" s="45"/>
      <c r="K95" s="44"/>
    </row>
    <row r="96" spans="1:11" ht="15" x14ac:dyDescent="0.25">
      <c r="A96" s="85"/>
      <c r="B96" s="13" t="s">
        <v>85</v>
      </c>
      <c r="C96" s="14" t="s">
        <v>86</v>
      </c>
      <c r="D96" s="200">
        <v>9881</v>
      </c>
      <c r="E96" s="200">
        <v>3861</v>
      </c>
      <c r="F96" s="200">
        <v>13442</v>
      </c>
      <c r="G96" s="201">
        <v>804</v>
      </c>
      <c r="H96" s="201">
        <v>600</v>
      </c>
      <c r="I96" s="201">
        <v>2921</v>
      </c>
      <c r="J96" s="202">
        <v>12439</v>
      </c>
      <c r="K96" s="201">
        <f>K98+K110+K118</f>
        <v>12439</v>
      </c>
    </row>
    <row r="97" spans="1:13" ht="15" x14ac:dyDescent="0.25">
      <c r="A97" s="79"/>
      <c r="B97" s="11"/>
      <c r="C97" s="20"/>
      <c r="D97" s="43"/>
      <c r="E97" s="43"/>
      <c r="F97" s="43"/>
      <c r="G97" s="44"/>
      <c r="H97" s="44"/>
      <c r="I97" s="44"/>
      <c r="J97" s="45"/>
      <c r="K97" s="44"/>
    </row>
    <row r="98" spans="1:13" ht="15" x14ac:dyDescent="0.25">
      <c r="A98" s="79"/>
      <c r="B98" s="16" t="s">
        <v>87</v>
      </c>
      <c r="C98" s="17" t="s">
        <v>88</v>
      </c>
      <c r="D98" s="46">
        <f t="shared" ref="D98:I98" si="15">SUM(D99:D108)</f>
        <v>4290</v>
      </c>
      <c r="E98" s="46">
        <f t="shared" si="15"/>
        <v>3700</v>
      </c>
      <c r="F98" s="46">
        <f t="shared" si="15"/>
        <v>7690</v>
      </c>
      <c r="G98" s="47">
        <f t="shared" si="15"/>
        <v>557</v>
      </c>
      <c r="H98" s="47">
        <f t="shared" si="15"/>
        <v>459</v>
      </c>
      <c r="I98" s="47">
        <f t="shared" si="15"/>
        <v>2921</v>
      </c>
      <c r="J98" s="48">
        <f>SUM(J99:J108)</f>
        <v>11627</v>
      </c>
      <c r="K98" s="47">
        <f>SUM(K99:K108)</f>
        <v>6299</v>
      </c>
      <c r="M98" s="65"/>
    </row>
    <row r="99" spans="1:13" ht="15" x14ac:dyDescent="0.25">
      <c r="A99" s="77"/>
      <c r="B99" s="11"/>
      <c r="C99" s="22" t="s">
        <v>89</v>
      </c>
      <c r="D99" s="43">
        <v>0</v>
      </c>
      <c r="E99" s="43">
        <v>4</v>
      </c>
      <c r="F99" s="43">
        <v>4</v>
      </c>
      <c r="G99" s="44">
        <v>0</v>
      </c>
      <c r="H99" s="44">
        <v>2</v>
      </c>
      <c r="I99" s="44">
        <v>2621</v>
      </c>
      <c r="J99" s="45">
        <f>SUM(F99:I99)</f>
        <v>2627</v>
      </c>
      <c r="K99" s="44">
        <v>112</v>
      </c>
    </row>
    <row r="100" spans="1:13" ht="15" x14ac:dyDescent="0.25">
      <c r="A100" s="79"/>
      <c r="B100" s="11"/>
      <c r="C100" s="20" t="s">
        <v>90</v>
      </c>
      <c r="D100" s="43">
        <v>1000</v>
      </c>
      <c r="E100" s="43">
        <v>1031</v>
      </c>
      <c r="F100" s="43">
        <v>2031</v>
      </c>
      <c r="G100" s="44">
        <v>0</v>
      </c>
      <c r="H100" s="44">
        <v>1</v>
      </c>
      <c r="I100" s="44">
        <v>7</v>
      </c>
      <c r="J100" s="45">
        <f t="shared" ref="J100:J108" si="16">SUM(F100:I100)</f>
        <v>2039</v>
      </c>
      <c r="K100" s="44">
        <v>2039</v>
      </c>
    </row>
    <row r="101" spans="1:13" ht="15" x14ac:dyDescent="0.25">
      <c r="A101" s="79"/>
      <c r="B101" s="11"/>
      <c r="C101" s="22" t="s">
        <v>91</v>
      </c>
      <c r="D101" s="43">
        <v>3</v>
      </c>
      <c r="E101" s="43">
        <v>0</v>
      </c>
      <c r="F101" s="43">
        <v>3</v>
      </c>
      <c r="G101" s="44">
        <v>0</v>
      </c>
      <c r="H101" s="44">
        <v>0</v>
      </c>
      <c r="I101" s="44">
        <v>0</v>
      </c>
      <c r="J101" s="45">
        <f t="shared" si="16"/>
        <v>3</v>
      </c>
      <c r="K101" s="44">
        <v>3</v>
      </c>
    </row>
    <row r="102" spans="1:13" ht="15" x14ac:dyDescent="0.25">
      <c r="A102" s="79"/>
      <c r="B102" s="11"/>
      <c r="C102" s="22" t="s">
        <v>367</v>
      </c>
      <c r="D102" s="43">
        <v>64</v>
      </c>
      <c r="E102" s="43">
        <v>0</v>
      </c>
      <c r="F102" s="43">
        <v>64</v>
      </c>
      <c r="G102" s="44">
        <v>0</v>
      </c>
      <c r="H102" s="44">
        <v>0</v>
      </c>
      <c r="I102" s="44">
        <v>0</v>
      </c>
      <c r="J102" s="45">
        <f t="shared" si="16"/>
        <v>64</v>
      </c>
      <c r="K102" s="44">
        <v>64</v>
      </c>
    </row>
    <row r="103" spans="1:13" ht="15" x14ac:dyDescent="0.25">
      <c r="A103" s="77"/>
      <c r="B103" s="11"/>
      <c r="C103" s="22" t="s">
        <v>92</v>
      </c>
      <c r="D103" s="43">
        <v>2006</v>
      </c>
      <c r="E103" s="43">
        <v>2326</v>
      </c>
      <c r="F103" s="43">
        <v>4032</v>
      </c>
      <c r="G103" s="44">
        <v>37</v>
      </c>
      <c r="H103" s="44">
        <v>36</v>
      </c>
      <c r="I103" s="44">
        <v>0</v>
      </c>
      <c r="J103" s="45">
        <f t="shared" si="16"/>
        <v>4105</v>
      </c>
      <c r="K103" s="44">
        <v>1292</v>
      </c>
    </row>
    <row r="104" spans="1:13" ht="15" x14ac:dyDescent="0.25">
      <c r="A104" s="79"/>
      <c r="B104" s="11"/>
      <c r="C104" s="20" t="s">
        <v>93</v>
      </c>
      <c r="D104" s="43">
        <v>136</v>
      </c>
      <c r="E104" s="43">
        <v>0</v>
      </c>
      <c r="F104" s="43">
        <v>136</v>
      </c>
      <c r="G104" s="44">
        <v>0</v>
      </c>
      <c r="H104" s="44">
        <v>0</v>
      </c>
      <c r="I104" s="44">
        <v>0</v>
      </c>
      <c r="J104" s="45">
        <f t="shared" si="16"/>
        <v>136</v>
      </c>
      <c r="K104" s="44">
        <v>136</v>
      </c>
    </row>
    <row r="105" spans="1:13" ht="15" x14ac:dyDescent="0.25">
      <c r="A105" s="79"/>
      <c r="B105" s="11"/>
      <c r="C105" s="22" t="s">
        <v>94</v>
      </c>
      <c r="D105" s="43">
        <v>166</v>
      </c>
      <c r="E105" s="43">
        <v>194</v>
      </c>
      <c r="F105" s="43">
        <v>360</v>
      </c>
      <c r="G105" s="44">
        <v>84</v>
      </c>
      <c r="H105" s="44">
        <v>145</v>
      </c>
      <c r="I105" s="44">
        <v>28</v>
      </c>
      <c r="J105" s="45">
        <f t="shared" si="16"/>
        <v>617</v>
      </c>
      <c r="K105" s="44">
        <v>617</v>
      </c>
    </row>
    <row r="106" spans="1:13" ht="15" x14ac:dyDescent="0.25">
      <c r="A106" s="79"/>
      <c r="B106" s="11"/>
      <c r="C106" s="22" t="s">
        <v>95</v>
      </c>
      <c r="D106" s="43">
        <v>523</v>
      </c>
      <c r="E106" s="43">
        <v>31</v>
      </c>
      <c r="F106" s="43">
        <v>554</v>
      </c>
      <c r="G106" s="44">
        <v>103</v>
      </c>
      <c r="H106" s="44">
        <v>175</v>
      </c>
      <c r="I106" s="44">
        <v>194</v>
      </c>
      <c r="J106" s="45">
        <f t="shared" si="16"/>
        <v>1026</v>
      </c>
      <c r="K106" s="44">
        <v>1026</v>
      </c>
    </row>
    <row r="107" spans="1:13" ht="15" x14ac:dyDescent="0.25">
      <c r="A107" s="79"/>
      <c r="B107" s="11"/>
      <c r="C107" s="22" t="s">
        <v>96</v>
      </c>
      <c r="D107" s="43">
        <v>392</v>
      </c>
      <c r="E107" s="43">
        <v>0</v>
      </c>
      <c r="F107" s="43">
        <v>392</v>
      </c>
      <c r="G107" s="44">
        <v>82</v>
      </c>
      <c r="H107" s="44">
        <v>89</v>
      </c>
      <c r="I107" s="44">
        <v>71</v>
      </c>
      <c r="J107" s="45">
        <f t="shared" si="16"/>
        <v>634</v>
      </c>
      <c r="K107" s="44">
        <v>634</v>
      </c>
    </row>
    <row r="108" spans="1:13" ht="15" x14ac:dyDescent="0.25">
      <c r="A108" s="79"/>
      <c r="B108" s="11"/>
      <c r="C108" s="22" t="s">
        <v>97</v>
      </c>
      <c r="D108" s="43">
        <v>0</v>
      </c>
      <c r="E108" s="43">
        <v>114</v>
      </c>
      <c r="F108" s="43">
        <v>114</v>
      </c>
      <c r="G108" s="44">
        <v>251</v>
      </c>
      <c r="H108" s="44">
        <v>11</v>
      </c>
      <c r="I108" s="44">
        <v>0</v>
      </c>
      <c r="J108" s="45">
        <f t="shared" si="16"/>
        <v>376</v>
      </c>
      <c r="K108" s="44">
        <v>376</v>
      </c>
    </row>
    <row r="109" spans="1:13" ht="15" x14ac:dyDescent="0.25">
      <c r="A109" s="71"/>
      <c r="B109" s="11"/>
      <c r="C109" s="22"/>
      <c r="D109" s="43"/>
      <c r="E109" s="43"/>
      <c r="F109" s="43"/>
      <c r="G109" s="44"/>
      <c r="H109" s="44"/>
      <c r="I109" s="44"/>
      <c r="J109" s="45"/>
      <c r="K109" s="44"/>
    </row>
    <row r="110" spans="1:13" ht="15" x14ac:dyDescent="0.25">
      <c r="B110" s="16" t="s">
        <v>103</v>
      </c>
      <c r="C110" s="17" t="s">
        <v>104</v>
      </c>
      <c r="D110" s="46">
        <f t="shared" ref="D110:I110" si="17">SUM(D111:D116)</f>
        <v>5236</v>
      </c>
      <c r="E110" s="46">
        <f t="shared" si="17"/>
        <v>161</v>
      </c>
      <c r="F110" s="46">
        <f t="shared" si="17"/>
        <v>5397</v>
      </c>
      <c r="G110" s="47">
        <f t="shared" si="17"/>
        <v>241</v>
      </c>
      <c r="H110" s="47">
        <f t="shared" si="17"/>
        <v>77</v>
      </c>
      <c r="I110" s="47">
        <f t="shared" si="17"/>
        <v>0</v>
      </c>
      <c r="J110" s="48">
        <f>SUM(J111:J116)</f>
        <v>5715</v>
      </c>
      <c r="K110" s="47">
        <f>J110</f>
        <v>5715</v>
      </c>
    </row>
    <row r="111" spans="1:13" ht="15" x14ac:dyDescent="0.25">
      <c r="A111" s="71"/>
      <c r="B111" s="11"/>
      <c r="C111" s="22" t="s">
        <v>105</v>
      </c>
      <c r="D111" s="43">
        <v>1703</v>
      </c>
      <c r="E111" s="43">
        <v>0</v>
      </c>
      <c r="F111" s="43">
        <v>1703</v>
      </c>
      <c r="G111" s="44">
        <v>0</v>
      </c>
      <c r="H111" s="44">
        <v>0</v>
      </c>
      <c r="I111" s="44">
        <v>0</v>
      </c>
      <c r="J111" s="45">
        <v>1703</v>
      </c>
      <c r="K111" s="44">
        <f>J111</f>
        <v>1703</v>
      </c>
    </row>
    <row r="112" spans="1:13" ht="15" x14ac:dyDescent="0.25">
      <c r="B112" s="11"/>
      <c r="C112" s="22" t="s">
        <v>106</v>
      </c>
      <c r="D112" s="43">
        <v>0</v>
      </c>
      <c r="E112" s="43">
        <v>0</v>
      </c>
      <c r="F112" s="43">
        <v>0</v>
      </c>
      <c r="G112" s="44">
        <v>0</v>
      </c>
      <c r="H112" s="44">
        <v>0</v>
      </c>
      <c r="I112" s="44">
        <v>0</v>
      </c>
      <c r="J112" s="45">
        <v>0</v>
      </c>
      <c r="K112" s="44">
        <f t="shared" ref="K112:K116" si="18">J112</f>
        <v>0</v>
      </c>
    </row>
    <row r="113" spans="1:11" ht="15" x14ac:dyDescent="0.25">
      <c r="A113" s="71"/>
      <c r="B113" s="11"/>
      <c r="C113" s="22" t="s">
        <v>107</v>
      </c>
      <c r="D113" s="43">
        <v>16</v>
      </c>
      <c r="E113" s="43">
        <v>149</v>
      </c>
      <c r="F113" s="43">
        <v>165</v>
      </c>
      <c r="G113" s="44">
        <v>187</v>
      </c>
      <c r="H113" s="44">
        <v>62</v>
      </c>
      <c r="I113" s="44">
        <v>0</v>
      </c>
      <c r="J113" s="45">
        <v>414</v>
      </c>
      <c r="K113" s="44">
        <f t="shared" si="18"/>
        <v>414</v>
      </c>
    </row>
    <row r="114" spans="1:11" ht="15" x14ac:dyDescent="0.25">
      <c r="A114" s="71"/>
      <c r="B114" s="11"/>
      <c r="C114" s="22" t="s">
        <v>108</v>
      </c>
      <c r="D114" s="43">
        <v>3498</v>
      </c>
      <c r="E114" s="43">
        <v>0</v>
      </c>
      <c r="F114" s="43">
        <v>3498</v>
      </c>
      <c r="G114" s="44">
        <v>0</v>
      </c>
      <c r="H114" s="44">
        <v>0</v>
      </c>
      <c r="I114" s="44">
        <v>0</v>
      </c>
      <c r="J114" s="45">
        <v>3498</v>
      </c>
      <c r="K114" s="44">
        <f t="shared" si="18"/>
        <v>3498</v>
      </c>
    </row>
    <row r="115" spans="1:11" ht="15" x14ac:dyDescent="0.25">
      <c r="A115" s="74"/>
      <c r="B115" s="11"/>
      <c r="C115" s="22" t="s">
        <v>109</v>
      </c>
      <c r="D115" s="43">
        <v>19</v>
      </c>
      <c r="E115" s="43">
        <v>0</v>
      </c>
      <c r="F115" s="43">
        <v>19</v>
      </c>
      <c r="G115" s="44">
        <v>0</v>
      </c>
      <c r="H115" s="44">
        <v>0</v>
      </c>
      <c r="I115" s="44">
        <v>0</v>
      </c>
      <c r="J115" s="45">
        <v>19</v>
      </c>
      <c r="K115" s="44">
        <f t="shared" si="18"/>
        <v>19</v>
      </c>
    </row>
    <row r="116" spans="1:11" ht="15" x14ac:dyDescent="0.25">
      <c r="A116" s="71"/>
      <c r="B116" s="11"/>
      <c r="C116" s="20" t="s">
        <v>110</v>
      </c>
      <c r="D116" s="43">
        <v>0</v>
      </c>
      <c r="E116" s="43">
        <v>12</v>
      </c>
      <c r="F116" s="43">
        <v>12</v>
      </c>
      <c r="G116" s="44">
        <v>54</v>
      </c>
      <c r="H116" s="44">
        <v>15</v>
      </c>
      <c r="I116" s="44">
        <v>0</v>
      </c>
      <c r="J116" s="45">
        <v>81</v>
      </c>
      <c r="K116" s="44">
        <f t="shared" si="18"/>
        <v>81</v>
      </c>
    </row>
    <row r="117" spans="1:11" ht="15" x14ac:dyDescent="0.25">
      <c r="A117" s="71"/>
      <c r="B117" s="11"/>
      <c r="C117" s="20"/>
      <c r="D117" s="43"/>
      <c r="E117" s="43"/>
      <c r="F117" s="43"/>
      <c r="G117" s="44"/>
      <c r="H117" s="44"/>
      <c r="I117" s="44"/>
      <c r="J117" s="45"/>
      <c r="K117" s="44"/>
    </row>
    <row r="118" spans="1:11" ht="15" x14ac:dyDescent="0.25">
      <c r="A118" s="85"/>
      <c r="B118" s="16" t="s">
        <v>111</v>
      </c>
      <c r="C118" s="21" t="s">
        <v>112</v>
      </c>
      <c r="D118" s="46">
        <v>355</v>
      </c>
      <c r="E118" s="46">
        <v>0</v>
      </c>
      <c r="F118" s="46">
        <v>355</v>
      </c>
      <c r="G118" s="47">
        <v>6</v>
      </c>
      <c r="H118" s="47">
        <v>64</v>
      </c>
      <c r="I118" s="47">
        <v>0</v>
      </c>
      <c r="J118" s="48">
        <v>425</v>
      </c>
      <c r="K118" s="47">
        <f>J118</f>
        <v>425</v>
      </c>
    </row>
    <row r="119" spans="1:11" ht="15" x14ac:dyDescent="0.25">
      <c r="A119" s="85"/>
      <c r="B119" s="11"/>
      <c r="C119" s="25"/>
      <c r="D119" s="43"/>
      <c r="E119" s="43"/>
      <c r="F119" s="43"/>
      <c r="G119" s="44"/>
      <c r="H119" s="44"/>
      <c r="I119" s="44"/>
      <c r="J119" s="45"/>
      <c r="K119" s="44"/>
    </row>
    <row r="120" spans="1:11" ht="15" x14ac:dyDescent="0.25">
      <c r="A120" s="85"/>
      <c r="B120" s="13" t="s">
        <v>113</v>
      </c>
      <c r="C120" s="14" t="s">
        <v>114</v>
      </c>
      <c r="D120" s="200">
        <v>59460</v>
      </c>
      <c r="E120" s="200">
        <v>206</v>
      </c>
      <c r="F120" s="200">
        <v>59666</v>
      </c>
      <c r="G120" s="201">
        <v>34349</v>
      </c>
      <c r="H120" s="201">
        <v>8218</v>
      </c>
      <c r="I120" s="201">
        <v>0</v>
      </c>
      <c r="J120" s="201">
        <v>102233</v>
      </c>
      <c r="K120" s="201">
        <f>J120</f>
        <v>102233</v>
      </c>
    </row>
    <row r="121" spans="1:11" ht="15" x14ac:dyDescent="0.25">
      <c r="A121" s="77"/>
      <c r="B121" s="11"/>
      <c r="C121" s="22"/>
      <c r="D121" s="43"/>
      <c r="E121" s="43"/>
      <c r="F121" s="43"/>
      <c r="G121" s="44"/>
      <c r="H121" s="44"/>
      <c r="I121" s="44"/>
      <c r="J121" s="45"/>
      <c r="K121" s="44"/>
    </row>
    <row r="122" spans="1:11" ht="15" x14ac:dyDescent="0.25">
      <c r="A122" s="79"/>
      <c r="B122" s="16" t="s">
        <v>115</v>
      </c>
      <c r="C122" s="26" t="s">
        <v>116</v>
      </c>
      <c r="D122" s="46">
        <f t="shared" ref="D122:I122" si="19">SUM(D123:D126)</f>
        <v>59437</v>
      </c>
      <c r="E122" s="46">
        <f t="shared" si="19"/>
        <v>0</v>
      </c>
      <c r="F122" s="46">
        <f t="shared" si="19"/>
        <v>59437</v>
      </c>
      <c r="G122" s="47">
        <f t="shared" si="19"/>
        <v>33141</v>
      </c>
      <c r="H122" s="47">
        <f t="shared" si="19"/>
        <v>5518</v>
      </c>
      <c r="I122" s="47">
        <f t="shared" si="19"/>
        <v>0</v>
      </c>
      <c r="J122" s="48">
        <f>SUM(J123:J126)</f>
        <v>98096</v>
      </c>
      <c r="K122" s="47">
        <f>J122</f>
        <v>98096</v>
      </c>
    </row>
    <row r="123" spans="1:11" ht="15" x14ac:dyDescent="0.25">
      <c r="A123" s="79"/>
      <c r="B123" s="11"/>
      <c r="C123" s="22" t="s">
        <v>117</v>
      </c>
      <c r="D123" s="43">
        <v>39891</v>
      </c>
      <c r="E123" s="43">
        <v>0</v>
      </c>
      <c r="F123" s="43">
        <v>39891</v>
      </c>
      <c r="G123" s="44">
        <v>32966</v>
      </c>
      <c r="H123" s="44">
        <v>4265</v>
      </c>
      <c r="I123" s="44">
        <v>0</v>
      </c>
      <c r="J123" s="45">
        <v>77122</v>
      </c>
      <c r="K123" s="44">
        <f>J123</f>
        <v>77122</v>
      </c>
    </row>
    <row r="124" spans="1:11" ht="15" x14ac:dyDescent="0.25">
      <c r="A124" s="79"/>
      <c r="B124" s="11"/>
      <c r="C124" s="22" t="s">
        <v>118</v>
      </c>
      <c r="D124" s="43">
        <v>18138</v>
      </c>
      <c r="E124" s="43">
        <v>0</v>
      </c>
      <c r="F124" s="43">
        <v>18138</v>
      </c>
      <c r="G124" s="44">
        <v>168</v>
      </c>
      <c r="H124" s="44">
        <v>1210</v>
      </c>
      <c r="I124" s="44">
        <v>0</v>
      </c>
      <c r="J124" s="45">
        <v>19516</v>
      </c>
      <c r="K124" s="44">
        <f t="shared" ref="K124:K126" si="20">J124</f>
        <v>19516</v>
      </c>
    </row>
    <row r="125" spans="1:11" ht="15" x14ac:dyDescent="0.25">
      <c r="A125" s="79"/>
      <c r="B125" s="11"/>
      <c r="C125" s="22" t="s">
        <v>119</v>
      </c>
      <c r="D125" s="43">
        <v>1408</v>
      </c>
      <c r="E125" s="43">
        <v>0</v>
      </c>
      <c r="F125" s="43">
        <v>1408</v>
      </c>
      <c r="G125" s="44">
        <v>7</v>
      </c>
      <c r="H125" s="44">
        <v>43</v>
      </c>
      <c r="I125" s="44">
        <v>0</v>
      </c>
      <c r="J125" s="45">
        <v>1458</v>
      </c>
      <c r="K125" s="44">
        <f t="shared" si="20"/>
        <v>1458</v>
      </c>
    </row>
    <row r="126" spans="1:11" ht="15" x14ac:dyDescent="0.25">
      <c r="A126" s="84"/>
      <c r="B126" s="11"/>
      <c r="C126" s="22" t="s">
        <v>80</v>
      </c>
      <c r="D126" s="43">
        <v>0</v>
      </c>
      <c r="E126" s="43">
        <v>0</v>
      </c>
      <c r="F126" s="43">
        <v>0</v>
      </c>
      <c r="G126" s="44">
        <v>0</v>
      </c>
      <c r="H126" s="44">
        <v>0</v>
      </c>
      <c r="I126" s="44">
        <v>0</v>
      </c>
      <c r="J126" s="45">
        <v>0</v>
      </c>
      <c r="K126" s="44">
        <f t="shared" si="20"/>
        <v>0</v>
      </c>
    </row>
    <row r="127" spans="1:11" ht="15" x14ac:dyDescent="0.25">
      <c r="A127" s="85"/>
      <c r="B127" s="11"/>
      <c r="C127" s="22"/>
      <c r="D127" s="43"/>
      <c r="E127" s="43"/>
      <c r="F127" s="43"/>
      <c r="G127" s="44"/>
      <c r="H127" s="44"/>
      <c r="I127" s="44"/>
      <c r="J127" s="45"/>
      <c r="K127" s="44"/>
    </row>
    <row r="128" spans="1:11" ht="15" x14ac:dyDescent="0.25">
      <c r="B128" s="16" t="s">
        <v>120</v>
      </c>
      <c r="C128" s="26" t="s">
        <v>121</v>
      </c>
      <c r="D128" s="46">
        <f t="shared" ref="D128:I128" si="21">SUM(D129:D132)</f>
        <v>23</v>
      </c>
      <c r="E128" s="46">
        <f t="shared" si="21"/>
        <v>206</v>
      </c>
      <c r="F128" s="46">
        <f t="shared" si="21"/>
        <v>229</v>
      </c>
      <c r="G128" s="47">
        <f t="shared" si="21"/>
        <v>1208</v>
      </c>
      <c r="H128" s="47">
        <f t="shared" si="21"/>
        <v>2700</v>
      </c>
      <c r="I128" s="47">
        <f t="shared" si="21"/>
        <v>0</v>
      </c>
      <c r="J128" s="48">
        <f>SUM(J129:J132)</f>
        <v>4137</v>
      </c>
      <c r="K128" s="47">
        <f>J128</f>
        <v>4137</v>
      </c>
    </row>
    <row r="129" spans="1:11" ht="15" x14ac:dyDescent="0.25">
      <c r="B129" s="11"/>
      <c r="C129" s="22" t="s">
        <v>122</v>
      </c>
      <c r="D129" s="43">
        <v>23</v>
      </c>
      <c r="E129" s="43">
        <v>0</v>
      </c>
      <c r="F129" s="43">
        <v>23</v>
      </c>
      <c r="G129" s="44">
        <v>1178</v>
      </c>
      <c r="H129" s="44">
        <v>138</v>
      </c>
      <c r="I129" s="44">
        <v>0</v>
      </c>
      <c r="J129" s="45">
        <v>1339</v>
      </c>
      <c r="K129" s="44">
        <f>J129</f>
        <v>1339</v>
      </c>
    </row>
    <row r="130" spans="1:11" ht="15" x14ac:dyDescent="0.25">
      <c r="A130" s="71"/>
      <c r="B130" s="11"/>
      <c r="C130" s="22" t="s">
        <v>123</v>
      </c>
      <c r="D130" s="43">
        <v>0</v>
      </c>
      <c r="E130" s="43">
        <v>0</v>
      </c>
      <c r="F130" s="43">
        <v>0</v>
      </c>
      <c r="G130" s="44">
        <v>0</v>
      </c>
      <c r="H130" s="44">
        <v>1848</v>
      </c>
      <c r="I130" s="44">
        <v>0</v>
      </c>
      <c r="J130" s="45">
        <v>1848</v>
      </c>
      <c r="K130" s="44">
        <f t="shared" ref="K130:K132" si="22">J130</f>
        <v>1848</v>
      </c>
    </row>
    <row r="131" spans="1:11" ht="15" x14ac:dyDescent="0.25">
      <c r="B131" s="11"/>
      <c r="C131" s="12" t="s">
        <v>124</v>
      </c>
      <c r="D131" s="43">
        <v>0</v>
      </c>
      <c r="E131" s="43">
        <v>0</v>
      </c>
      <c r="F131" s="43">
        <v>0</v>
      </c>
      <c r="G131" s="44">
        <v>0</v>
      </c>
      <c r="H131" s="44">
        <v>710</v>
      </c>
      <c r="I131" s="44">
        <v>0</v>
      </c>
      <c r="J131" s="45">
        <v>710</v>
      </c>
      <c r="K131" s="44">
        <f t="shared" si="22"/>
        <v>710</v>
      </c>
    </row>
    <row r="132" spans="1:11" ht="15" x14ac:dyDescent="0.25">
      <c r="A132" s="71"/>
      <c r="B132" s="11"/>
      <c r="C132" s="20" t="s">
        <v>80</v>
      </c>
      <c r="D132" s="43">
        <v>0</v>
      </c>
      <c r="E132" s="43">
        <v>206</v>
      </c>
      <c r="F132" s="43">
        <v>206</v>
      </c>
      <c r="G132" s="44">
        <v>30</v>
      </c>
      <c r="H132" s="44">
        <v>4</v>
      </c>
      <c r="I132" s="44">
        <v>0</v>
      </c>
      <c r="J132" s="45">
        <v>240</v>
      </c>
      <c r="K132" s="44">
        <f t="shared" si="22"/>
        <v>240</v>
      </c>
    </row>
    <row r="133" spans="1:11" ht="15" x14ac:dyDescent="0.25">
      <c r="B133" s="11"/>
      <c r="C133" s="20"/>
      <c r="D133" s="43"/>
      <c r="E133" s="43"/>
      <c r="F133" s="43"/>
      <c r="G133" s="44"/>
      <c r="H133" s="44"/>
      <c r="I133" s="44"/>
      <c r="J133" s="45"/>
      <c r="K133" s="44"/>
    </row>
    <row r="134" spans="1:11" ht="15" x14ac:dyDescent="0.25">
      <c r="A134" s="85"/>
      <c r="B134" s="13" t="s">
        <v>125</v>
      </c>
      <c r="C134" s="14" t="s">
        <v>126</v>
      </c>
      <c r="D134" s="200">
        <v>8284</v>
      </c>
      <c r="E134" s="200">
        <v>1969</v>
      </c>
      <c r="F134" s="200">
        <v>10253</v>
      </c>
      <c r="G134" s="201">
        <v>276</v>
      </c>
      <c r="H134" s="201">
        <v>247</v>
      </c>
      <c r="I134" s="201">
        <v>116080</v>
      </c>
      <c r="J134" s="202">
        <v>126856</v>
      </c>
      <c r="K134" s="201">
        <f>J134</f>
        <v>126856</v>
      </c>
    </row>
    <row r="135" spans="1:11" ht="15" x14ac:dyDescent="0.25">
      <c r="B135" s="11"/>
      <c r="C135" s="15"/>
      <c r="D135" s="43"/>
      <c r="E135" s="43"/>
      <c r="F135" s="43"/>
      <c r="G135" s="44"/>
      <c r="H135" s="44"/>
      <c r="I135" s="44"/>
      <c r="J135" s="45"/>
      <c r="K135" s="44"/>
    </row>
    <row r="136" spans="1:11" ht="15" x14ac:dyDescent="0.25">
      <c r="A136" s="71"/>
      <c r="B136" s="16" t="s">
        <v>306</v>
      </c>
      <c r="C136" s="21" t="s">
        <v>127</v>
      </c>
      <c r="D136" s="46">
        <v>0</v>
      </c>
      <c r="E136" s="46">
        <v>1507</v>
      </c>
      <c r="F136" s="46">
        <v>1507</v>
      </c>
      <c r="G136" s="47">
        <v>0</v>
      </c>
      <c r="H136" s="47">
        <v>0</v>
      </c>
      <c r="I136" s="47">
        <v>80717</v>
      </c>
      <c r="J136" s="48">
        <v>82224</v>
      </c>
      <c r="K136" s="47">
        <f>J136</f>
        <v>82224</v>
      </c>
    </row>
    <row r="137" spans="1:11" ht="15" x14ac:dyDescent="0.25">
      <c r="A137" s="71"/>
      <c r="B137" s="33"/>
      <c r="C137" s="34"/>
      <c r="D137" s="51"/>
      <c r="E137" s="51"/>
      <c r="F137" s="51"/>
      <c r="G137" s="52"/>
      <c r="H137" s="52"/>
      <c r="I137" s="52"/>
      <c r="J137" s="53"/>
      <c r="K137" s="52"/>
    </row>
    <row r="138" spans="1:11" ht="15" x14ac:dyDescent="0.25">
      <c r="A138" s="71"/>
      <c r="B138" s="16" t="s">
        <v>305</v>
      </c>
      <c r="C138" s="21" t="s">
        <v>128</v>
      </c>
      <c r="D138" s="46">
        <f t="shared" ref="D138:I138" si="23">SUM(D139:D142)</f>
        <v>1077</v>
      </c>
      <c r="E138" s="46">
        <f t="shared" si="23"/>
        <v>444</v>
      </c>
      <c r="F138" s="46">
        <f t="shared" si="23"/>
        <v>1521</v>
      </c>
      <c r="G138" s="47">
        <f t="shared" si="23"/>
        <v>0</v>
      </c>
      <c r="H138" s="47">
        <f t="shared" si="23"/>
        <v>0</v>
      </c>
      <c r="I138" s="47">
        <f t="shared" si="23"/>
        <v>35339</v>
      </c>
      <c r="J138" s="48">
        <f>SUM(J139:J142)</f>
        <v>36860</v>
      </c>
      <c r="K138" s="47">
        <f>J138</f>
        <v>36860</v>
      </c>
    </row>
    <row r="139" spans="1:11" ht="14.25" x14ac:dyDescent="0.2">
      <c r="A139" s="85"/>
      <c r="B139" s="35"/>
      <c r="C139" s="18" t="s">
        <v>297</v>
      </c>
      <c r="D139" s="43">
        <v>1077</v>
      </c>
      <c r="E139" s="43">
        <v>444</v>
      </c>
      <c r="F139" s="43">
        <v>1521</v>
      </c>
      <c r="G139" s="44">
        <v>0</v>
      </c>
      <c r="H139" s="44">
        <v>0</v>
      </c>
      <c r="I139" s="44">
        <v>15082</v>
      </c>
      <c r="J139" s="45">
        <v>16603</v>
      </c>
      <c r="K139" s="44">
        <f>J139</f>
        <v>16603</v>
      </c>
    </row>
    <row r="140" spans="1:11" ht="14.25" x14ac:dyDescent="0.2">
      <c r="A140" s="84"/>
      <c r="B140" s="35"/>
      <c r="C140" s="18" t="s">
        <v>298</v>
      </c>
      <c r="D140" s="43">
        <v>0</v>
      </c>
      <c r="E140" s="43">
        <v>0</v>
      </c>
      <c r="F140" s="43">
        <v>0</v>
      </c>
      <c r="G140" s="44">
        <v>0</v>
      </c>
      <c r="H140" s="44">
        <v>0</v>
      </c>
      <c r="I140" s="44">
        <v>10244</v>
      </c>
      <c r="J140" s="45">
        <v>10244</v>
      </c>
      <c r="K140" s="44">
        <f t="shared" ref="K140:K142" si="24">J140</f>
        <v>10244</v>
      </c>
    </row>
    <row r="141" spans="1:11" ht="14.25" x14ac:dyDescent="0.2">
      <c r="A141" s="79"/>
      <c r="B141" s="35"/>
      <c r="C141" s="18" t="s">
        <v>299</v>
      </c>
      <c r="D141" s="43">
        <v>0</v>
      </c>
      <c r="E141" s="43">
        <v>0</v>
      </c>
      <c r="F141" s="43">
        <v>0</v>
      </c>
      <c r="G141" s="44">
        <v>0</v>
      </c>
      <c r="H141" s="44">
        <v>0</v>
      </c>
      <c r="I141" s="44">
        <v>7804</v>
      </c>
      <c r="J141" s="45">
        <v>7804</v>
      </c>
      <c r="K141" s="44">
        <f t="shared" si="24"/>
        <v>7804</v>
      </c>
    </row>
    <row r="142" spans="1:11" ht="14.25" x14ac:dyDescent="0.2">
      <c r="A142" s="79"/>
      <c r="B142" s="35"/>
      <c r="C142" s="18" t="s">
        <v>401</v>
      </c>
      <c r="D142" s="43">
        <v>0</v>
      </c>
      <c r="E142" s="43">
        <v>0</v>
      </c>
      <c r="F142" s="43">
        <v>0</v>
      </c>
      <c r="G142" s="44">
        <v>0</v>
      </c>
      <c r="H142" s="44">
        <v>0</v>
      </c>
      <c r="I142" s="44">
        <v>2209</v>
      </c>
      <c r="J142" s="45">
        <v>2209</v>
      </c>
      <c r="K142" s="44">
        <f t="shared" si="24"/>
        <v>2209</v>
      </c>
    </row>
    <row r="143" spans="1:11" ht="15" x14ac:dyDescent="0.25">
      <c r="A143" s="79"/>
      <c r="B143" s="11"/>
      <c r="C143" s="22"/>
      <c r="D143" s="43"/>
      <c r="E143" s="43"/>
      <c r="F143" s="43"/>
      <c r="G143" s="44"/>
      <c r="H143" s="50"/>
      <c r="I143" s="44"/>
      <c r="J143" s="45"/>
      <c r="K143" s="44"/>
    </row>
    <row r="144" spans="1:11" ht="15" x14ac:dyDescent="0.25">
      <c r="A144" s="79"/>
      <c r="B144" s="16" t="s">
        <v>129</v>
      </c>
      <c r="C144" s="17" t="s">
        <v>130</v>
      </c>
      <c r="D144" s="46">
        <v>7207</v>
      </c>
      <c r="E144" s="46">
        <v>18</v>
      </c>
      <c r="F144" s="46">
        <v>7225</v>
      </c>
      <c r="G144" s="47">
        <v>276</v>
      </c>
      <c r="H144" s="47">
        <v>247</v>
      </c>
      <c r="I144" s="47">
        <v>24</v>
      </c>
      <c r="J144" s="48">
        <v>7772</v>
      </c>
      <c r="K144" s="47">
        <f>J144</f>
        <v>7772</v>
      </c>
    </row>
    <row r="145" spans="1:11" ht="15" x14ac:dyDescent="0.25">
      <c r="A145" s="79"/>
      <c r="B145" s="11"/>
      <c r="C145" s="15"/>
      <c r="D145" s="43"/>
      <c r="E145" s="43"/>
      <c r="F145" s="43"/>
      <c r="G145" s="44"/>
      <c r="H145" s="44"/>
      <c r="I145" s="44"/>
      <c r="J145" s="45"/>
      <c r="K145" s="44"/>
    </row>
    <row r="146" spans="1:11" ht="15" x14ac:dyDescent="0.25">
      <c r="A146" s="85"/>
      <c r="B146" s="13" t="s">
        <v>131</v>
      </c>
      <c r="C146" s="14" t="s">
        <v>132</v>
      </c>
      <c r="D146" s="200">
        <v>12708</v>
      </c>
      <c r="E146" s="200">
        <v>5980</v>
      </c>
      <c r="F146" s="200">
        <v>13262</v>
      </c>
      <c r="G146" s="201">
        <v>82787</v>
      </c>
      <c r="H146" s="201">
        <v>23888</v>
      </c>
      <c r="I146" s="201">
        <v>31004</v>
      </c>
      <c r="J146" s="202">
        <v>7440</v>
      </c>
      <c r="K146" s="201">
        <f>J146-J152</f>
        <v>-136060</v>
      </c>
    </row>
    <row r="147" spans="1:11" ht="15" x14ac:dyDescent="0.25">
      <c r="B147" s="11"/>
      <c r="C147" s="20"/>
      <c r="D147" s="43"/>
      <c r="E147" s="43"/>
      <c r="F147" s="43"/>
      <c r="G147" s="44"/>
      <c r="H147" s="44"/>
      <c r="I147" s="44"/>
      <c r="J147" s="45"/>
      <c r="K147" s="44"/>
    </row>
    <row r="148" spans="1:11" ht="15" x14ac:dyDescent="0.25">
      <c r="B148" s="126" t="s">
        <v>394</v>
      </c>
      <c r="C148" s="127" t="s">
        <v>395</v>
      </c>
      <c r="D148" s="46">
        <v>0</v>
      </c>
      <c r="E148" s="46">
        <v>0</v>
      </c>
      <c r="F148" s="46">
        <v>0</v>
      </c>
      <c r="G148" s="47">
        <v>0</v>
      </c>
      <c r="H148" s="47">
        <v>0</v>
      </c>
      <c r="I148" s="47">
        <v>0</v>
      </c>
      <c r="J148" s="48">
        <v>0</v>
      </c>
      <c r="K148" s="47">
        <f>J148</f>
        <v>0</v>
      </c>
    </row>
    <row r="149" spans="1:11" ht="15" x14ac:dyDescent="0.25">
      <c r="B149" s="11"/>
      <c r="C149" s="20"/>
      <c r="D149" s="43"/>
      <c r="E149" s="43"/>
      <c r="F149" s="43"/>
      <c r="G149" s="44"/>
      <c r="H149" s="44"/>
      <c r="I149" s="44"/>
      <c r="J149" s="45"/>
      <c r="K149" s="44"/>
    </row>
    <row r="150" spans="1:11" ht="15" x14ac:dyDescent="0.25">
      <c r="B150" s="126" t="s">
        <v>400</v>
      </c>
      <c r="C150" s="127" t="s">
        <v>396</v>
      </c>
      <c r="D150" s="46">
        <v>9</v>
      </c>
      <c r="E150" s="46">
        <v>5</v>
      </c>
      <c r="F150" s="46">
        <v>14</v>
      </c>
      <c r="G150" s="47">
        <v>39</v>
      </c>
      <c r="H150" s="47">
        <v>97</v>
      </c>
      <c r="I150" s="47">
        <v>0</v>
      </c>
      <c r="J150" s="48">
        <v>150</v>
      </c>
      <c r="K150" s="47">
        <f>+J150</f>
        <v>150</v>
      </c>
    </row>
    <row r="151" spans="1:11" ht="15" x14ac:dyDescent="0.25">
      <c r="A151" s="71"/>
      <c r="B151" s="11"/>
      <c r="C151" s="25"/>
      <c r="D151" s="43"/>
      <c r="E151" s="43"/>
      <c r="F151" s="43"/>
      <c r="G151" s="44"/>
      <c r="H151" s="44"/>
      <c r="I151" s="44"/>
      <c r="J151" s="45"/>
      <c r="K151" s="44"/>
    </row>
    <row r="152" spans="1:11" ht="15" x14ac:dyDescent="0.25">
      <c r="B152" s="16" t="s">
        <v>133</v>
      </c>
      <c r="C152" s="17" t="s">
        <v>134</v>
      </c>
      <c r="D152" s="48">
        <f t="shared" ref="D152:I152" si="25">SUM(D153:D157)</f>
        <v>10656</v>
      </c>
      <c r="E152" s="48">
        <f t="shared" si="25"/>
        <v>5225</v>
      </c>
      <c r="F152" s="48">
        <f t="shared" si="25"/>
        <v>10455</v>
      </c>
      <c r="G152" s="48">
        <f t="shared" si="25"/>
        <v>81007</v>
      </c>
      <c r="H152" s="48">
        <f t="shared" si="25"/>
        <v>22197</v>
      </c>
      <c r="I152" s="48">
        <f t="shared" si="25"/>
        <v>29841</v>
      </c>
      <c r="J152" s="48">
        <f>SUM(J153:J157)</f>
        <v>143500</v>
      </c>
      <c r="K152" s="47">
        <f>SUM(K153:K157)</f>
        <v>0</v>
      </c>
    </row>
    <row r="153" spans="1:11" ht="15" x14ac:dyDescent="0.25">
      <c r="A153" s="71"/>
      <c r="B153" s="11"/>
      <c r="C153" s="22" t="s">
        <v>98</v>
      </c>
      <c r="D153" s="43">
        <v>0</v>
      </c>
      <c r="E153" s="43">
        <v>5049</v>
      </c>
      <c r="F153" s="43">
        <v>0</v>
      </c>
      <c r="G153" s="44">
        <v>69740</v>
      </c>
      <c r="H153" s="44">
        <v>16628</v>
      </c>
      <c r="I153" s="44">
        <v>29839</v>
      </c>
      <c r="J153" s="45">
        <v>116207</v>
      </c>
      <c r="K153" s="44"/>
    </row>
    <row r="154" spans="1:11" ht="15" x14ac:dyDescent="0.25">
      <c r="B154" s="11"/>
      <c r="C154" s="22" t="s">
        <v>99</v>
      </c>
      <c r="D154" s="43">
        <v>377</v>
      </c>
      <c r="E154" s="43">
        <v>0</v>
      </c>
      <c r="F154" s="43">
        <v>0</v>
      </c>
      <c r="G154" s="44">
        <v>97</v>
      </c>
      <c r="H154" s="44">
        <v>71</v>
      </c>
      <c r="I154" s="44">
        <v>2</v>
      </c>
      <c r="J154" s="45">
        <v>170</v>
      </c>
      <c r="K154" s="44"/>
    </row>
    <row r="155" spans="1:11" ht="15" x14ac:dyDescent="0.25">
      <c r="A155" s="71"/>
      <c r="B155" s="11"/>
      <c r="C155" s="22" t="s">
        <v>100</v>
      </c>
      <c r="D155" s="43">
        <v>8826</v>
      </c>
      <c r="E155" s="43">
        <v>38</v>
      </c>
      <c r="F155" s="43">
        <v>8864</v>
      </c>
      <c r="G155" s="44">
        <v>0</v>
      </c>
      <c r="H155" s="44">
        <v>5074</v>
      </c>
      <c r="I155" s="44">
        <v>0</v>
      </c>
      <c r="J155" s="45">
        <v>13938</v>
      </c>
      <c r="K155" s="44"/>
    </row>
    <row r="156" spans="1:11" ht="15" x14ac:dyDescent="0.25">
      <c r="A156" s="79"/>
      <c r="B156" s="11"/>
      <c r="C156" s="22" t="s">
        <v>101</v>
      </c>
      <c r="D156" s="43">
        <v>1422</v>
      </c>
      <c r="E156" s="43">
        <v>21</v>
      </c>
      <c r="F156" s="43">
        <v>1443</v>
      </c>
      <c r="G156" s="44">
        <v>8398</v>
      </c>
      <c r="H156" s="44">
        <v>0</v>
      </c>
      <c r="I156" s="44">
        <v>0</v>
      </c>
      <c r="J156" s="45">
        <v>9841</v>
      </c>
      <c r="K156" s="44"/>
    </row>
    <row r="157" spans="1:11" ht="15" x14ac:dyDescent="0.25">
      <c r="A157" s="79"/>
      <c r="B157" s="11"/>
      <c r="C157" s="20" t="s">
        <v>102</v>
      </c>
      <c r="D157" s="43">
        <v>31</v>
      </c>
      <c r="E157" s="43">
        <v>117</v>
      </c>
      <c r="F157" s="43">
        <v>148</v>
      </c>
      <c r="G157" s="44">
        <v>2772</v>
      </c>
      <c r="H157" s="44">
        <v>424</v>
      </c>
      <c r="I157" s="44">
        <v>0</v>
      </c>
      <c r="J157" s="45">
        <v>3344</v>
      </c>
      <c r="K157" s="44"/>
    </row>
    <row r="158" spans="1:11" ht="15" x14ac:dyDescent="0.25">
      <c r="B158" s="11"/>
      <c r="C158" s="20"/>
      <c r="D158" s="43"/>
      <c r="E158" s="43"/>
      <c r="F158" s="43"/>
      <c r="G158" s="44"/>
      <c r="H158" s="44"/>
      <c r="I158" s="44"/>
      <c r="J158" s="45"/>
      <c r="K158" s="44"/>
    </row>
    <row r="159" spans="1:11" ht="15" x14ac:dyDescent="0.25">
      <c r="A159" s="71"/>
      <c r="B159" s="16" t="s">
        <v>135</v>
      </c>
      <c r="C159" s="17" t="s">
        <v>136</v>
      </c>
      <c r="D159" s="48">
        <f t="shared" ref="D159:I159" si="26">SUM(D160:D164)</f>
        <v>246</v>
      </c>
      <c r="E159" s="48">
        <f t="shared" si="26"/>
        <v>79</v>
      </c>
      <c r="F159" s="48">
        <f t="shared" si="26"/>
        <v>325</v>
      </c>
      <c r="G159" s="48">
        <f t="shared" si="26"/>
        <v>437</v>
      </c>
      <c r="H159" s="48">
        <f t="shared" si="26"/>
        <v>6</v>
      </c>
      <c r="I159" s="48">
        <f t="shared" si="26"/>
        <v>456</v>
      </c>
      <c r="J159" s="48">
        <f>SUM(J160:J164)</f>
        <v>1224</v>
      </c>
      <c r="K159" s="47">
        <f>J159</f>
        <v>1224</v>
      </c>
    </row>
    <row r="160" spans="1:11" ht="15" x14ac:dyDescent="0.25">
      <c r="A160" s="71"/>
      <c r="B160" s="11"/>
      <c r="C160" s="22" t="s">
        <v>137</v>
      </c>
      <c r="D160" s="43">
        <v>66</v>
      </c>
      <c r="E160" s="43">
        <v>16</v>
      </c>
      <c r="F160" s="43">
        <v>82</v>
      </c>
      <c r="G160" s="44">
        <v>359</v>
      </c>
      <c r="H160" s="44">
        <v>5</v>
      </c>
      <c r="I160" s="44">
        <v>456</v>
      </c>
      <c r="J160" s="45">
        <v>902</v>
      </c>
      <c r="K160" s="44">
        <f>J160</f>
        <v>902</v>
      </c>
    </row>
    <row r="161" spans="1:11" ht="15" x14ac:dyDescent="0.25">
      <c r="A161" s="71"/>
      <c r="B161" s="11"/>
      <c r="C161" s="22" t="s">
        <v>158</v>
      </c>
      <c r="D161" s="43">
        <v>0</v>
      </c>
      <c r="E161" s="43">
        <v>0</v>
      </c>
      <c r="F161" s="43">
        <v>0</v>
      </c>
      <c r="G161" s="44">
        <v>0</v>
      </c>
      <c r="H161" s="44">
        <v>0</v>
      </c>
      <c r="I161" s="44">
        <v>0</v>
      </c>
      <c r="J161" s="45">
        <v>0</v>
      </c>
      <c r="K161" s="44">
        <f t="shared" ref="K161:K164" si="27">J161</f>
        <v>0</v>
      </c>
    </row>
    <row r="162" spans="1:11" ht="15" x14ac:dyDescent="0.25">
      <c r="A162" s="71"/>
      <c r="B162" s="11"/>
      <c r="C162" s="22" t="s">
        <v>386</v>
      </c>
      <c r="D162" s="43">
        <v>0</v>
      </c>
      <c r="E162" s="43">
        <v>0</v>
      </c>
      <c r="F162" s="43">
        <v>0</v>
      </c>
      <c r="G162" s="44">
        <v>0</v>
      </c>
      <c r="H162" s="44">
        <v>0</v>
      </c>
      <c r="I162" s="44">
        <v>0</v>
      </c>
      <c r="J162" s="45">
        <v>0</v>
      </c>
      <c r="K162" s="44">
        <f t="shared" si="27"/>
        <v>0</v>
      </c>
    </row>
    <row r="163" spans="1:11" ht="15" x14ac:dyDescent="0.25">
      <c r="B163" s="11"/>
      <c r="C163" s="20" t="s">
        <v>138</v>
      </c>
      <c r="D163" s="43">
        <v>154</v>
      </c>
      <c r="E163" s="43">
        <v>49</v>
      </c>
      <c r="F163" s="43">
        <v>203</v>
      </c>
      <c r="G163" s="44">
        <v>73</v>
      </c>
      <c r="H163" s="44">
        <v>0</v>
      </c>
      <c r="I163" s="44">
        <v>0</v>
      </c>
      <c r="J163" s="45">
        <v>276</v>
      </c>
      <c r="K163" s="44">
        <f t="shared" si="27"/>
        <v>276</v>
      </c>
    </row>
    <row r="164" spans="1:11" ht="15" x14ac:dyDescent="0.25">
      <c r="A164" s="71"/>
      <c r="B164" s="11"/>
      <c r="C164" s="20" t="s">
        <v>36</v>
      </c>
      <c r="D164" s="43">
        <v>26</v>
      </c>
      <c r="E164" s="43">
        <v>14</v>
      </c>
      <c r="F164" s="43">
        <v>40</v>
      </c>
      <c r="G164" s="44">
        <v>5</v>
      </c>
      <c r="H164" s="44">
        <v>1</v>
      </c>
      <c r="I164" s="44">
        <v>0</v>
      </c>
      <c r="J164" s="45">
        <v>46</v>
      </c>
      <c r="K164" s="44">
        <f t="shared" si="27"/>
        <v>46</v>
      </c>
    </row>
    <row r="165" spans="1:11" ht="15" x14ac:dyDescent="0.25">
      <c r="B165" s="11"/>
      <c r="C165" s="20"/>
      <c r="D165" s="43"/>
      <c r="E165" s="43"/>
      <c r="F165" s="43"/>
      <c r="G165" s="44"/>
      <c r="H165" s="44"/>
      <c r="I165" s="44"/>
      <c r="J165" s="45"/>
      <c r="K165" s="44"/>
    </row>
    <row r="166" spans="1:11" ht="15" x14ac:dyDescent="0.25">
      <c r="A166" s="71"/>
      <c r="B166" s="16" t="s">
        <v>139</v>
      </c>
      <c r="C166" s="17" t="s">
        <v>140</v>
      </c>
      <c r="D166" s="48">
        <f t="shared" ref="D166:I166" si="28">SUM(D167:D174)</f>
        <v>1797</v>
      </c>
      <c r="E166" s="48">
        <f t="shared" si="28"/>
        <v>671</v>
      </c>
      <c r="F166" s="48">
        <f t="shared" si="28"/>
        <v>2468</v>
      </c>
      <c r="G166" s="48">
        <f t="shared" si="28"/>
        <v>1304</v>
      </c>
      <c r="H166" s="48">
        <f t="shared" si="28"/>
        <v>1588</v>
      </c>
      <c r="I166" s="48">
        <f t="shared" si="28"/>
        <v>706</v>
      </c>
      <c r="J166" s="48">
        <f>SUM(J167:J174)</f>
        <v>6066</v>
      </c>
      <c r="K166" s="47">
        <f>J166</f>
        <v>6066</v>
      </c>
    </row>
    <row r="167" spans="1:11" ht="15" x14ac:dyDescent="0.25">
      <c r="A167" s="71"/>
      <c r="B167" s="11"/>
      <c r="C167" s="22" t="s">
        <v>141</v>
      </c>
      <c r="D167" s="43">
        <v>0</v>
      </c>
      <c r="E167" s="43">
        <v>0</v>
      </c>
      <c r="F167" s="43">
        <v>0</v>
      </c>
      <c r="G167" s="44">
        <v>16</v>
      </c>
      <c r="H167" s="44">
        <v>65</v>
      </c>
      <c r="I167" s="44">
        <v>0</v>
      </c>
      <c r="J167" s="45">
        <v>81</v>
      </c>
      <c r="K167" s="44">
        <f>J167</f>
        <v>81</v>
      </c>
    </row>
    <row r="168" spans="1:11" ht="15" x14ac:dyDescent="0.25">
      <c r="A168" s="71"/>
      <c r="B168" s="11"/>
      <c r="C168" s="22" t="s">
        <v>142</v>
      </c>
      <c r="D168" s="43">
        <v>49</v>
      </c>
      <c r="E168" s="43">
        <v>12</v>
      </c>
      <c r="F168" s="43">
        <v>61</v>
      </c>
      <c r="G168" s="44">
        <v>97</v>
      </c>
      <c r="H168" s="44">
        <v>97</v>
      </c>
      <c r="I168" s="44">
        <v>0</v>
      </c>
      <c r="J168" s="45">
        <v>255</v>
      </c>
      <c r="K168" s="44">
        <f t="shared" ref="K168:K174" si="29">J168</f>
        <v>255</v>
      </c>
    </row>
    <row r="169" spans="1:11" ht="15" x14ac:dyDescent="0.25">
      <c r="A169" s="71"/>
      <c r="B169" s="11"/>
      <c r="C169" s="22" t="s">
        <v>143</v>
      </c>
      <c r="D169" s="43">
        <v>722</v>
      </c>
      <c r="E169" s="43">
        <v>0</v>
      </c>
      <c r="F169" s="43">
        <v>722</v>
      </c>
      <c r="G169" s="44">
        <v>126</v>
      </c>
      <c r="H169" s="44">
        <v>308</v>
      </c>
      <c r="I169" s="44">
        <v>507</v>
      </c>
      <c r="J169" s="45">
        <v>1663</v>
      </c>
      <c r="K169" s="44">
        <f t="shared" si="29"/>
        <v>1663</v>
      </c>
    </row>
    <row r="170" spans="1:11" ht="15" x14ac:dyDescent="0.25">
      <c r="A170" s="74"/>
      <c r="B170" s="11"/>
      <c r="C170" s="20" t="s">
        <v>144</v>
      </c>
      <c r="D170" s="43">
        <v>189</v>
      </c>
      <c r="E170" s="43">
        <v>406</v>
      </c>
      <c r="F170" s="43">
        <v>595</v>
      </c>
      <c r="G170" s="44">
        <v>269</v>
      </c>
      <c r="H170" s="44">
        <v>601</v>
      </c>
      <c r="I170" s="44">
        <v>50</v>
      </c>
      <c r="J170" s="45">
        <v>1515</v>
      </c>
      <c r="K170" s="44">
        <f t="shared" si="29"/>
        <v>1515</v>
      </c>
    </row>
    <row r="171" spans="1:11" ht="15" x14ac:dyDescent="0.25">
      <c r="A171" s="71"/>
      <c r="B171" s="11"/>
      <c r="C171" s="20" t="s">
        <v>145</v>
      </c>
      <c r="D171" s="43">
        <v>192</v>
      </c>
      <c r="E171" s="43">
        <v>0</v>
      </c>
      <c r="F171" s="43">
        <v>192</v>
      </c>
      <c r="G171" s="44">
        <v>39</v>
      </c>
      <c r="H171" s="44">
        <v>331</v>
      </c>
      <c r="I171" s="44">
        <v>0</v>
      </c>
      <c r="J171" s="45">
        <v>562</v>
      </c>
      <c r="K171" s="44">
        <f t="shared" si="29"/>
        <v>562</v>
      </c>
    </row>
    <row r="172" spans="1:11" ht="15" x14ac:dyDescent="0.25">
      <c r="A172" s="71"/>
      <c r="B172" s="11"/>
      <c r="C172" s="20" t="s">
        <v>146</v>
      </c>
      <c r="D172" s="43">
        <v>255</v>
      </c>
      <c r="E172" s="43">
        <v>81</v>
      </c>
      <c r="F172" s="43">
        <v>336</v>
      </c>
      <c r="G172" s="44">
        <v>368</v>
      </c>
      <c r="H172" s="44">
        <v>120</v>
      </c>
      <c r="I172" s="44">
        <v>66</v>
      </c>
      <c r="J172" s="45">
        <v>890</v>
      </c>
      <c r="K172" s="44">
        <f t="shared" si="29"/>
        <v>890</v>
      </c>
    </row>
    <row r="173" spans="1:11" ht="15" x14ac:dyDescent="0.25">
      <c r="A173" s="85"/>
      <c r="B173" s="11"/>
      <c r="C173" s="12" t="s">
        <v>365</v>
      </c>
      <c r="D173" s="43">
        <v>117</v>
      </c>
      <c r="E173" s="43">
        <v>0</v>
      </c>
      <c r="F173" s="43">
        <v>117</v>
      </c>
      <c r="G173" s="44">
        <v>0</v>
      </c>
      <c r="H173" s="44">
        <v>0</v>
      </c>
      <c r="I173" s="44">
        <v>0</v>
      </c>
      <c r="J173" s="45">
        <v>117</v>
      </c>
      <c r="K173" s="44">
        <f t="shared" si="29"/>
        <v>117</v>
      </c>
    </row>
    <row r="174" spans="1:11" ht="15" x14ac:dyDescent="0.25">
      <c r="A174" s="85"/>
      <c r="B174" s="11"/>
      <c r="C174" s="22" t="s">
        <v>147</v>
      </c>
      <c r="D174" s="43">
        <v>273</v>
      </c>
      <c r="E174" s="43">
        <v>172</v>
      </c>
      <c r="F174" s="43">
        <v>445</v>
      </c>
      <c r="G174" s="44">
        <v>389</v>
      </c>
      <c r="H174" s="44">
        <v>66</v>
      </c>
      <c r="I174" s="44">
        <v>83</v>
      </c>
      <c r="J174" s="45">
        <v>983</v>
      </c>
      <c r="K174" s="44">
        <f t="shared" si="29"/>
        <v>983</v>
      </c>
    </row>
    <row r="175" spans="1:11" ht="15" x14ac:dyDescent="0.25">
      <c r="A175" s="79"/>
      <c r="B175" s="11"/>
      <c r="C175" s="22"/>
      <c r="D175" s="43"/>
      <c r="E175" s="43"/>
      <c r="F175" s="43"/>
      <c r="G175" s="44"/>
      <c r="H175" s="44"/>
      <c r="I175" s="44"/>
      <c r="J175" s="45"/>
      <c r="K175" s="44"/>
    </row>
    <row r="176" spans="1:11" ht="15" x14ac:dyDescent="0.25">
      <c r="A176" s="85"/>
      <c r="B176" s="13" t="s">
        <v>148</v>
      </c>
      <c r="C176" s="14" t="s">
        <v>149</v>
      </c>
      <c r="D176" s="200">
        <v>1683</v>
      </c>
      <c r="E176" s="200">
        <v>4727</v>
      </c>
      <c r="F176" s="200">
        <v>2731</v>
      </c>
      <c r="G176" s="201">
        <v>7241</v>
      </c>
      <c r="H176" s="201">
        <v>3740</v>
      </c>
      <c r="I176" s="201">
        <v>43</v>
      </c>
      <c r="J176" s="202">
        <v>10302</v>
      </c>
      <c r="K176" s="201">
        <f>J176-J195</f>
        <v>6849</v>
      </c>
    </row>
    <row r="177" spans="1:11" ht="15" x14ac:dyDescent="0.25">
      <c r="A177" s="79"/>
      <c r="B177" s="11"/>
      <c r="C177" s="25"/>
      <c r="D177" s="43"/>
      <c r="E177" s="43"/>
      <c r="F177" s="43"/>
      <c r="G177" s="44"/>
      <c r="H177" s="44"/>
      <c r="I177" s="44"/>
      <c r="J177" s="45"/>
      <c r="K177" s="44"/>
    </row>
    <row r="178" spans="1:11" ht="15" x14ac:dyDescent="0.25">
      <c r="A178" s="79"/>
      <c r="B178" s="16" t="s">
        <v>150</v>
      </c>
      <c r="C178" s="17" t="s">
        <v>151</v>
      </c>
      <c r="D178" s="48">
        <f t="shared" ref="D178:I178" si="30">SUM(D179:D184)</f>
        <v>528</v>
      </c>
      <c r="E178" s="48">
        <f t="shared" si="30"/>
        <v>235</v>
      </c>
      <c r="F178" s="48">
        <f t="shared" si="30"/>
        <v>763</v>
      </c>
      <c r="G178" s="48">
        <f t="shared" si="30"/>
        <v>2247</v>
      </c>
      <c r="H178" s="48">
        <f t="shared" si="30"/>
        <v>2061</v>
      </c>
      <c r="I178" s="48">
        <f t="shared" si="30"/>
        <v>0</v>
      </c>
      <c r="J178" s="48">
        <f>SUM(J179:J184)</f>
        <v>5071</v>
      </c>
      <c r="K178" s="47">
        <f>J178</f>
        <v>5071</v>
      </c>
    </row>
    <row r="179" spans="1:11" ht="15" x14ac:dyDescent="0.25">
      <c r="A179" s="79"/>
      <c r="B179" s="11"/>
      <c r="C179" s="20" t="s">
        <v>152</v>
      </c>
      <c r="D179" s="43">
        <v>142</v>
      </c>
      <c r="E179" s="43">
        <v>0</v>
      </c>
      <c r="F179" s="43">
        <v>142</v>
      </c>
      <c r="G179" s="44">
        <v>2245</v>
      </c>
      <c r="H179" s="44">
        <v>105</v>
      </c>
      <c r="I179" s="44">
        <v>0</v>
      </c>
      <c r="J179" s="45">
        <v>2492</v>
      </c>
      <c r="K179" s="44">
        <f>J179</f>
        <v>2492</v>
      </c>
    </row>
    <row r="180" spans="1:11" ht="15" x14ac:dyDescent="0.25">
      <c r="A180" s="83"/>
      <c r="B180" s="11"/>
      <c r="C180" s="22" t="s">
        <v>153</v>
      </c>
      <c r="D180" s="43">
        <v>0</v>
      </c>
      <c r="E180" s="43">
        <v>0</v>
      </c>
      <c r="F180" s="43">
        <v>0</v>
      </c>
      <c r="G180" s="44">
        <v>0</v>
      </c>
      <c r="H180" s="44">
        <v>84</v>
      </c>
      <c r="I180" s="44">
        <v>0</v>
      </c>
      <c r="J180" s="45">
        <v>84</v>
      </c>
      <c r="K180" s="44">
        <f t="shared" ref="K180:K184" si="31">J180</f>
        <v>84</v>
      </c>
    </row>
    <row r="181" spans="1:11" ht="15" x14ac:dyDescent="0.25">
      <c r="A181" s="83"/>
      <c r="B181" s="11"/>
      <c r="C181" s="22" t="s">
        <v>154</v>
      </c>
      <c r="D181" s="43">
        <v>0</v>
      </c>
      <c r="E181" s="43">
        <v>0</v>
      </c>
      <c r="F181" s="43">
        <v>0</v>
      </c>
      <c r="G181" s="44">
        <v>0</v>
      </c>
      <c r="H181" s="44">
        <v>161</v>
      </c>
      <c r="I181" s="44">
        <v>0</v>
      </c>
      <c r="J181" s="45">
        <v>161</v>
      </c>
      <c r="K181" s="44">
        <f t="shared" si="31"/>
        <v>161</v>
      </c>
    </row>
    <row r="182" spans="1:11" ht="15" x14ac:dyDescent="0.25">
      <c r="A182" s="83"/>
      <c r="B182" s="11"/>
      <c r="C182" s="22" t="s">
        <v>155</v>
      </c>
      <c r="D182" s="43">
        <v>0</v>
      </c>
      <c r="E182" s="43">
        <v>0</v>
      </c>
      <c r="F182" s="43">
        <v>0</v>
      </c>
      <c r="G182" s="44">
        <v>0</v>
      </c>
      <c r="H182" s="44">
        <v>1711</v>
      </c>
      <c r="I182" s="44">
        <v>0</v>
      </c>
      <c r="J182" s="45">
        <v>1711</v>
      </c>
      <c r="K182" s="44">
        <f t="shared" si="31"/>
        <v>1711</v>
      </c>
    </row>
    <row r="183" spans="1:11" ht="15" x14ac:dyDescent="0.25">
      <c r="A183" s="77"/>
      <c r="B183" s="11"/>
      <c r="C183" s="22" t="s">
        <v>156</v>
      </c>
      <c r="D183" s="43">
        <v>0</v>
      </c>
      <c r="E183" s="43">
        <v>235</v>
      </c>
      <c r="F183" s="43">
        <v>235</v>
      </c>
      <c r="G183" s="44">
        <v>0</v>
      </c>
      <c r="H183" s="44">
        <v>0</v>
      </c>
      <c r="I183" s="44">
        <v>0</v>
      </c>
      <c r="J183" s="45">
        <v>235</v>
      </c>
      <c r="K183" s="44">
        <f t="shared" si="31"/>
        <v>235</v>
      </c>
    </row>
    <row r="184" spans="1:11" ht="15" x14ac:dyDescent="0.25">
      <c r="A184" s="77"/>
      <c r="B184" s="11"/>
      <c r="C184" s="22" t="s">
        <v>36</v>
      </c>
      <c r="D184" s="43">
        <v>386</v>
      </c>
      <c r="E184" s="43">
        <v>0</v>
      </c>
      <c r="F184" s="43">
        <v>386</v>
      </c>
      <c r="G184" s="44">
        <v>2</v>
      </c>
      <c r="H184" s="44">
        <v>0</v>
      </c>
      <c r="I184" s="44">
        <v>0</v>
      </c>
      <c r="J184" s="45">
        <v>388</v>
      </c>
      <c r="K184" s="44">
        <f t="shared" si="31"/>
        <v>388</v>
      </c>
    </row>
    <row r="185" spans="1:11" ht="15" x14ac:dyDescent="0.25">
      <c r="A185" s="79"/>
      <c r="B185" s="11"/>
      <c r="C185" s="25"/>
      <c r="D185" s="43"/>
      <c r="E185" s="43"/>
      <c r="F185" s="43"/>
      <c r="G185" s="44"/>
      <c r="H185" s="44"/>
      <c r="I185" s="44"/>
      <c r="J185" s="45"/>
      <c r="K185" s="44"/>
    </row>
    <row r="186" spans="1:11" ht="15" x14ac:dyDescent="0.25">
      <c r="A186" s="79"/>
      <c r="B186" s="16" t="s">
        <v>157</v>
      </c>
      <c r="C186" s="17" t="s">
        <v>337</v>
      </c>
      <c r="D186" s="48">
        <f t="shared" ref="D186:I186" si="32">SUM(D187:D193)</f>
        <v>676</v>
      </c>
      <c r="E186" s="48">
        <f t="shared" si="32"/>
        <v>558</v>
      </c>
      <c r="F186" s="48">
        <f t="shared" si="32"/>
        <v>1234</v>
      </c>
      <c r="G186" s="48">
        <f t="shared" si="32"/>
        <v>2878</v>
      </c>
      <c r="H186" s="48">
        <f t="shared" si="32"/>
        <v>345</v>
      </c>
      <c r="I186" s="48">
        <f t="shared" si="32"/>
        <v>9</v>
      </c>
      <c r="J186" s="48">
        <f>SUM(J187:J193)</f>
        <v>4466</v>
      </c>
      <c r="K186" s="47">
        <f>J186</f>
        <v>4466</v>
      </c>
    </row>
    <row r="187" spans="1:11" ht="15" x14ac:dyDescent="0.25">
      <c r="A187" s="83"/>
      <c r="B187" s="11"/>
      <c r="C187" s="22" t="s">
        <v>158</v>
      </c>
      <c r="D187" s="43">
        <v>554</v>
      </c>
      <c r="E187" s="43">
        <v>419</v>
      </c>
      <c r="F187" s="43">
        <v>973</v>
      </c>
      <c r="G187" s="44">
        <v>1310</v>
      </c>
      <c r="H187" s="44">
        <v>225</v>
      </c>
      <c r="I187" s="44">
        <v>9</v>
      </c>
      <c r="J187" s="45">
        <v>2517</v>
      </c>
      <c r="K187" s="44">
        <f>J187</f>
        <v>2517</v>
      </c>
    </row>
    <row r="188" spans="1:11" ht="15" x14ac:dyDescent="0.25">
      <c r="A188" s="83"/>
      <c r="B188" s="11"/>
      <c r="C188" s="22" t="s">
        <v>303</v>
      </c>
      <c r="D188" s="43">
        <v>2</v>
      </c>
      <c r="E188" s="43">
        <v>1</v>
      </c>
      <c r="F188" s="43">
        <v>3</v>
      </c>
      <c r="G188" s="44">
        <v>1097</v>
      </c>
      <c r="H188" s="44">
        <v>0</v>
      </c>
      <c r="I188" s="44">
        <v>0</v>
      </c>
      <c r="J188" s="45">
        <v>1100</v>
      </c>
      <c r="K188" s="44">
        <f t="shared" ref="K188:K193" si="33">J188</f>
        <v>1100</v>
      </c>
    </row>
    <row r="189" spans="1:11" ht="15" x14ac:dyDescent="0.25">
      <c r="A189" s="79"/>
      <c r="B189" s="11"/>
      <c r="C189" s="20" t="s">
        <v>159</v>
      </c>
      <c r="D189" s="43">
        <v>119</v>
      </c>
      <c r="E189" s="43">
        <v>28</v>
      </c>
      <c r="F189" s="43">
        <v>147</v>
      </c>
      <c r="G189" s="44">
        <v>115</v>
      </c>
      <c r="H189" s="44">
        <v>119</v>
      </c>
      <c r="I189" s="44">
        <v>0</v>
      </c>
      <c r="J189" s="45">
        <v>381</v>
      </c>
      <c r="K189" s="44">
        <f t="shared" si="33"/>
        <v>381</v>
      </c>
    </row>
    <row r="190" spans="1:11" ht="15" x14ac:dyDescent="0.25">
      <c r="A190" s="79"/>
      <c r="B190" s="11"/>
      <c r="C190" s="20" t="s">
        <v>304</v>
      </c>
      <c r="D190" s="43">
        <v>1</v>
      </c>
      <c r="E190" s="43">
        <v>0</v>
      </c>
      <c r="F190" s="43">
        <v>1</v>
      </c>
      <c r="G190" s="44">
        <v>105</v>
      </c>
      <c r="H190" s="44">
        <v>0</v>
      </c>
      <c r="I190" s="44">
        <v>0</v>
      </c>
      <c r="J190" s="45">
        <v>106</v>
      </c>
      <c r="K190" s="44">
        <f t="shared" si="33"/>
        <v>106</v>
      </c>
    </row>
    <row r="191" spans="1:11" ht="15" x14ac:dyDescent="0.25">
      <c r="A191" s="79"/>
      <c r="B191" s="11"/>
      <c r="C191" s="20" t="s">
        <v>386</v>
      </c>
      <c r="D191" s="43">
        <v>0</v>
      </c>
      <c r="E191" s="43">
        <v>0</v>
      </c>
      <c r="F191" s="43">
        <v>0</v>
      </c>
      <c r="G191" s="44">
        <v>0</v>
      </c>
      <c r="H191" s="44">
        <v>0</v>
      </c>
      <c r="I191" s="44">
        <v>0</v>
      </c>
      <c r="J191" s="45">
        <v>0</v>
      </c>
      <c r="K191" s="44">
        <f t="shared" si="33"/>
        <v>0</v>
      </c>
    </row>
    <row r="192" spans="1:11" ht="15" x14ac:dyDescent="0.25">
      <c r="A192" s="84"/>
      <c r="B192" s="11"/>
      <c r="C192" s="22" t="s">
        <v>160</v>
      </c>
      <c r="D192" s="43">
        <v>0</v>
      </c>
      <c r="E192" s="43">
        <v>95</v>
      </c>
      <c r="F192" s="43">
        <v>95</v>
      </c>
      <c r="G192" s="44">
        <v>214</v>
      </c>
      <c r="H192" s="44">
        <v>1</v>
      </c>
      <c r="I192" s="44">
        <v>0</v>
      </c>
      <c r="J192" s="45">
        <v>310</v>
      </c>
      <c r="K192" s="44">
        <f t="shared" si="33"/>
        <v>310</v>
      </c>
    </row>
    <row r="193" spans="1:11" ht="15" x14ac:dyDescent="0.25">
      <c r="A193" s="85"/>
      <c r="B193" s="11"/>
      <c r="C193" s="22" t="s">
        <v>97</v>
      </c>
      <c r="D193" s="43">
        <v>0</v>
      </c>
      <c r="E193" s="43">
        <v>15</v>
      </c>
      <c r="F193" s="43">
        <v>15</v>
      </c>
      <c r="G193" s="44">
        <v>37</v>
      </c>
      <c r="H193" s="44">
        <v>0</v>
      </c>
      <c r="I193" s="44">
        <v>0</v>
      </c>
      <c r="J193" s="45">
        <v>52</v>
      </c>
      <c r="K193" s="44">
        <f t="shared" si="33"/>
        <v>52</v>
      </c>
    </row>
    <row r="194" spans="1:11" ht="15" x14ac:dyDescent="0.25">
      <c r="B194" s="11"/>
      <c r="C194" s="25"/>
      <c r="D194" s="43"/>
      <c r="E194" s="43"/>
      <c r="F194" s="43"/>
      <c r="G194" s="44"/>
      <c r="H194" s="44"/>
      <c r="I194" s="44"/>
      <c r="J194" s="45"/>
      <c r="K194" s="44"/>
    </row>
    <row r="195" spans="1:11" ht="15" x14ac:dyDescent="0.25">
      <c r="B195" s="16" t="s">
        <v>307</v>
      </c>
      <c r="C195" s="17" t="s">
        <v>161</v>
      </c>
      <c r="D195" s="46">
        <f t="shared" ref="D195:I195" si="34">SUM(D196:D199)</f>
        <v>225</v>
      </c>
      <c r="E195" s="46">
        <f t="shared" si="34"/>
        <v>3764</v>
      </c>
      <c r="F195" s="46">
        <f t="shared" si="34"/>
        <v>310</v>
      </c>
      <c r="G195" s="47">
        <f t="shared" si="34"/>
        <v>1919</v>
      </c>
      <c r="H195" s="47">
        <f t="shared" si="34"/>
        <v>1190</v>
      </c>
      <c r="I195" s="47">
        <f t="shared" si="34"/>
        <v>34</v>
      </c>
      <c r="J195" s="48">
        <f>SUM(J196:J199)</f>
        <v>3453</v>
      </c>
      <c r="K195" s="47">
        <v>0</v>
      </c>
    </row>
    <row r="196" spans="1:11" ht="15" x14ac:dyDescent="0.25">
      <c r="A196" s="71"/>
      <c r="B196" s="11"/>
      <c r="C196" s="22" t="s">
        <v>339</v>
      </c>
      <c r="D196" s="43">
        <v>218</v>
      </c>
      <c r="E196" s="43">
        <v>3461</v>
      </c>
      <c r="F196" s="43">
        <v>0</v>
      </c>
      <c r="G196" s="44">
        <v>1761</v>
      </c>
      <c r="H196" s="44">
        <v>78</v>
      </c>
      <c r="I196" s="44">
        <v>34</v>
      </c>
      <c r="J196" s="45">
        <v>1873</v>
      </c>
      <c r="K196" s="44">
        <v>0</v>
      </c>
    </row>
    <row r="197" spans="1:11" ht="15" x14ac:dyDescent="0.25">
      <c r="A197" s="71"/>
      <c r="B197" s="11"/>
      <c r="C197" s="22" t="s">
        <v>100</v>
      </c>
      <c r="D197" s="43">
        <v>6</v>
      </c>
      <c r="E197" s="43">
        <v>293</v>
      </c>
      <c r="F197" s="43">
        <v>299</v>
      </c>
      <c r="G197" s="44">
        <v>0</v>
      </c>
      <c r="H197" s="44">
        <v>1112</v>
      </c>
      <c r="I197" s="44">
        <v>0</v>
      </c>
      <c r="J197" s="45">
        <v>1411</v>
      </c>
      <c r="K197" s="44">
        <v>0</v>
      </c>
    </row>
    <row r="198" spans="1:11" ht="15" x14ac:dyDescent="0.25">
      <c r="A198" s="85"/>
      <c r="B198" s="11"/>
      <c r="C198" s="22" t="s">
        <v>101</v>
      </c>
      <c r="D198" s="43">
        <v>1</v>
      </c>
      <c r="E198" s="43">
        <v>10</v>
      </c>
      <c r="F198" s="43">
        <v>11</v>
      </c>
      <c r="G198" s="44">
        <v>158</v>
      </c>
      <c r="H198" s="44">
        <v>0</v>
      </c>
      <c r="I198" s="44">
        <v>0</v>
      </c>
      <c r="J198" s="45">
        <v>169</v>
      </c>
      <c r="K198" s="44">
        <v>0</v>
      </c>
    </row>
    <row r="199" spans="1:11" ht="15" x14ac:dyDescent="0.25">
      <c r="A199" s="77"/>
      <c r="B199" s="11"/>
      <c r="C199" s="20" t="s">
        <v>102</v>
      </c>
      <c r="D199" s="43">
        <v>0</v>
      </c>
      <c r="E199" s="43">
        <v>0</v>
      </c>
      <c r="F199" s="43">
        <v>0</v>
      </c>
      <c r="G199" s="44">
        <v>0</v>
      </c>
      <c r="H199" s="44">
        <v>0</v>
      </c>
      <c r="I199" s="44">
        <v>0</v>
      </c>
      <c r="J199" s="45">
        <v>0</v>
      </c>
      <c r="K199" s="44">
        <v>0</v>
      </c>
    </row>
    <row r="200" spans="1:11" ht="15" x14ac:dyDescent="0.25">
      <c r="A200" s="85"/>
      <c r="B200" s="11"/>
      <c r="C200" s="12"/>
      <c r="D200" s="43"/>
      <c r="E200" s="43"/>
      <c r="F200" s="43"/>
      <c r="G200" s="43"/>
      <c r="H200" s="43"/>
      <c r="I200" s="43"/>
      <c r="J200" s="43"/>
      <c r="K200" s="43"/>
    </row>
    <row r="201" spans="1:11" ht="15" x14ac:dyDescent="0.25">
      <c r="A201" s="85"/>
      <c r="B201" s="126" t="s">
        <v>162</v>
      </c>
      <c r="C201" s="138" t="s">
        <v>163</v>
      </c>
      <c r="D201" s="192">
        <v>0</v>
      </c>
      <c r="E201" s="192">
        <v>0</v>
      </c>
      <c r="F201" s="192">
        <v>0</v>
      </c>
      <c r="G201" s="193">
        <v>0</v>
      </c>
      <c r="H201" s="193">
        <v>0</v>
      </c>
      <c r="I201" s="193">
        <v>0</v>
      </c>
      <c r="J201" s="194">
        <v>0</v>
      </c>
      <c r="K201" s="193"/>
    </row>
    <row r="202" spans="1:11" ht="15" x14ac:dyDescent="0.25">
      <c r="A202" s="85"/>
      <c r="B202" s="11"/>
      <c r="C202" s="12"/>
      <c r="D202" s="43"/>
      <c r="E202" s="43"/>
      <c r="F202" s="43"/>
      <c r="G202" s="43"/>
      <c r="H202" s="43"/>
      <c r="I202" s="43"/>
      <c r="J202" s="43"/>
      <c r="K202" s="43"/>
    </row>
    <row r="203" spans="1:11" ht="31.15" customHeight="1" x14ac:dyDescent="0.2">
      <c r="B203" s="36" t="s">
        <v>373</v>
      </c>
      <c r="C203" s="196" t="s">
        <v>375</v>
      </c>
      <c r="D203" s="54">
        <f t="shared" ref="D203:I203" si="35">SUM(D204:D205)</f>
        <v>254</v>
      </c>
      <c r="E203" s="54">
        <f t="shared" si="35"/>
        <v>170</v>
      </c>
      <c r="F203" s="54">
        <f t="shared" si="35"/>
        <v>424</v>
      </c>
      <c r="G203" s="55">
        <f t="shared" si="35"/>
        <v>197</v>
      </c>
      <c r="H203" s="55">
        <f t="shared" si="35"/>
        <v>144</v>
      </c>
      <c r="I203" s="55">
        <f t="shared" si="35"/>
        <v>0</v>
      </c>
      <c r="J203" s="56">
        <f>SUM(J204:J205)</f>
        <v>765</v>
      </c>
      <c r="K203" s="55">
        <f>J203</f>
        <v>765</v>
      </c>
    </row>
    <row r="204" spans="1:11" ht="15" x14ac:dyDescent="0.25">
      <c r="B204" s="37"/>
      <c r="C204" s="22" t="s">
        <v>164</v>
      </c>
      <c r="D204" s="43">
        <v>2</v>
      </c>
      <c r="E204" s="43">
        <v>0</v>
      </c>
      <c r="F204" s="43">
        <v>2</v>
      </c>
      <c r="G204" s="44">
        <v>0</v>
      </c>
      <c r="H204" s="44">
        <v>0</v>
      </c>
      <c r="I204" s="44">
        <v>0</v>
      </c>
      <c r="J204" s="45">
        <v>2</v>
      </c>
      <c r="K204" s="44">
        <f>J204</f>
        <v>2</v>
      </c>
    </row>
    <row r="205" spans="1:11" ht="15" x14ac:dyDescent="0.25">
      <c r="B205" s="37"/>
      <c r="C205" s="22" t="s">
        <v>97</v>
      </c>
      <c r="D205" s="43">
        <v>252</v>
      </c>
      <c r="E205" s="43">
        <v>170</v>
      </c>
      <c r="F205" s="43">
        <v>422</v>
      </c>
      <c r="G205" s="44">
        <v>197</v>
      </c>
      <c r="H205" s="44">
        <v>144</v>
      </c>
      <c r="I205" s="44">
        <v>0</v>
      </c>
      <c r="J205" s="45">
        <v>763</v>
      </c>
      <c r="K205" s="44">
        <f>J205</f>
        <v>763</v>
      </c>
    </row>
    <row r="206" spans="1:11" ht="15" x14ac:dyDescent="0.25">
      <c r="B206" s="37"/>
      <c r="C206" s="25"/>
      <c r="D206" s="49"/>
      <c r="E206" s="49"/>
      <c r="F206" s="49"/>
      <c r="G206" s="50"/>
      <c r="H206" s="50"/>
      <c r="I206" s="50"/>
      <c r="J206" s="23"/>
      <c r="K206" s="50"/>
    </row>
    <row r="207" spans="1:11" ht="15.75" thickBot="1" x14ac:dyDescent="0.3">
      <c r="B207" s="87"/>
      <c r="C207" s="86"/>
      <c r="D207" s="88"/>
      <c r="E207" s="88"/>
      <c r="F207" s="88"/>
      <c r="G207" s="89"/>
      <c r="H207" s="90"/>
      <c r="I207" s="89"/>
      <c r="J207" s="91"/>
      <c r="K207" s="90"/>
    </row>
    <row r="208" spans="1:11" s="70" customFormat="1" ht="13.5" thickTop="1" x14ac:dyDescent="0.2"/>
    <row r="209" spans="8:8" x14ac:dyDescent="0.2">
      <c r="H209" s="160"/>
    </row>
  </sheetData>
  <mergeCells count="7">
    <mergeCell ref="K6:K9"/>
    <mergeCell ref="B6:C9"/>
    <mergeCell ref="D6:F8"/>
    <mergeCell ref="G6:G9"/>
    <mergeCell ref="H6:H9"/>
    <mergeCell ref="I6:I9"/>
    <mergeCell ref="J6:J9"/>
  </mergeCells>
  <conditionalFormatting sqref="D13:K13 D186:K186">
    <cfRule type="cellIs" dxfId="390" priority="72" stopIfTrue="1" operator="notEqual">
      <formula>SUM(D14:D20)</formula>
    </cfRule>
  </conditionalFormatting>
  <conditionalFormatting sqref="D22:K22">
    <cfRule type="cellIs" dxfId="389" priority="21" stopIfTrue="1" operator="notEqual">
      <formula>D23+D24+#REF!+D26</formula>
    </cfRule>
  </conditionalFormatting>
  <conditionalFormatting sqref="D36:K36">
    <cfRule type="cellIs" dxfId="388" priority="71" stopIfTrue="1" operator="notEqual">
      <formula>D37+D38+D39+D40+D42+D41</formula>
    </cfRule>
  </conditionalFormatting>
  <conditionalFormatting sqref="D48:K48">
    <cfRule type="cellIs" dxfId="387" priority="4" stopIfTrue="1" operator="notEqual">
      <formula>D49+D50</formula>
    </cfRule>
  </conditionalFormatting>
  <conditionalFormatting sqref="D52:K52">
    <cfRule type="cellIs" dxfId="386" priority="5" stopIfTrue="1" operator="notEqual">
      <formula>D53+D54+D55</formula>
    </cfRule>
  </conditionalFormatting>
  <conditionalFormatting sqref="D57:K57">
    <cfRule type="cellIs" dxfId="385" priority="18" stopIfTrue="1" operator="notEqual">
      <formula>D58+D60+D61+D63+D64+D65+D62+D66+D67+D68+D69+D70+D71+D72+D73+D76+D77</formula>
    </cfRule>
  </conditionalFormatting>
  <conditionalFormatting sqref="D79:K79">
    <cfRule type="cellIs" dxfId="384" priority="7" stopIfTrue="1" operator="notEqual">
      <formula>D80+D81+D82+D83+D84+D85+D86+D87+D88+D89</formula>
    </cfRule>
  </conditionalFormatting>
  <conditionalFormatting sqref="D98:K98">
    <cfRule type="cellIs" dxfId="383" priority="8" stopIfTrue="1" operator="notEqual">
      <formula>D99+D100+D101+D102+D103+D104+D105+D106+D107+D108</formula>
    </cfRule>
  </conditionalFormatting>
  <conditionalFormatting sqref="D110:K110">
    <cfRule type="cellIs" dxfId="382" priority="9" stopIfTrue="1" operator="notEqual">
      <formula>D111+D112+D113+D114+D115+D116</formula>
    </cfRule>
  </conditionalFormatting>
  <conditionalFormatting sqref="D136:K136">
    <cfRule type="cellIs" dxfId="381" priority="19" stopIfTrue="1" operator="notEqual">
      <formula>#REF!+#REF!</formula>
    </cfRule>
  </conditionalFormatting>
  <conditionalFormatting sqref="D138:K138">
    <cfRule type="cellIs" dxfId="380" priority="20" stopIfTrue="1" operator="notEqual">
      <formula>D140+D139+D141+#REF!</formula>
    </cfRule>
  </conditionalFormatting>
  <conditionalFormatting sqref="D152:K152">
    <cfRule type="cellIs" dxfId="379" priority="3" stopIfTrue="1" operator="notEqual">
      <formula>D153+D154+D155+D156+D157</formula>
    </cfRule>
  </conditionalFormatting>
  <conditionalFormatting sqref="D159:K159">
    <cfRule type="cellIs" dxfId="378" priority="1" stopIfTrue="1" operator="notEqual">
      <formula>D160+D163+D164</formula>
    </cfRule>
  </conditionalFormatting>
  <conditionalFormatting sqref="D166:K166">
    <cfRule type="cellIs" dxfId="377" priority="6" stopIfTrue="1" operator="notEqual">
      <formula>SUM(D167:D174)</formula>
    </cfRule>
  </conditionalFormatting>
  <conditionalFormatting sqref="D178:K178">
    <cfRule type="cellIs" dxfId="376" priority="10" stopIfTrue="1" operator="notEqual">
      <formula>SUM(D179:D184)</formula>
    </cfRule>
  </conditionalFormatting>
  <conditionalFormatting sqref="D195:K195">
    <cfRule type="cellIs" dxfId="375" priority="63" stopIfTrue="1" operator="notEqual">
      <formula>D196+#REF!+D197+D198+D199</formula>
    </cfRule>
  </conditionalFormatting>
  <conditionalFormatting sqref="D203:K203">
    <cfRule type="cellIs" dxfId="374" priority="84" stopIfTrue="1" operator="notEqual">
      <formula>#REF!+D204+D205</formula>
    </cfRule>
  </conditionalFormatting>
  <conditionalFormatting sqref="D204:K206">
    <cfRule type="cellIs" dxfId="373" priority="104" stopIfTrue="1" operator="notEqual">
      <formula>#REF!+#REF!+#REF!+#REF!</formula>
    </cfRule>
  </conditionalFormatting>
  <conditionalFormatting sqref="D28:L28">
    <cfRule type="cellIs" dxfId="372" priority="12" stopIfTrue="1" operator="notEqual">
      <formula>D30+D31+D32+D33+D34</formula>
    </cfRule>
  </conditionalFormatting>
  <conditionalFormatting sqref="K23">
    <cfRule type="cellIs" dxfId="371" priority="155" stopIfTrue="1" operator="notEqual">
      <formula>K24+K26+#REF!+K27</formula>
    </cfRule>
  </conditionalFormatting>
  <conditionalFormatting sqref="K24:K25">
    <cfRule type="cellIs" dxfId="370" priority="154" stopIfTrue="1" operator="notEqual">
      <formula>K26+K27+#REF!+K28</formula>
    </cfRule>
  </conditionalFormatting>
  <conditionalFormatting sqref="K26">
    <cfRule type="cellIs" dxfId="369" priority="153" stopIfTrue="1" operator="notEqual">
      <formula>K27+K28+#REF!+K29</formula>
    </cfRule>
  </conditionalFormatting>
  <hyperlinks>
    <hyperlink ref="K5" location="Índice!A1" display="índice" xr:uid="{00000000-0004-0000-0800-000000000000}"/>
  </hyperlinks>
  <printOptions horizontalCentered="1"/>
  <pageMargins left="0.19685039370078741" right="0.19685039370078741" top="0.15748031496062992" bottom="0.15748031496062992" header="0" footer="0"/>
  <pageSetup paperSize="9" scale="59" fitToWidth="3" fitToHeight="3" orientation="landscape" r:id="rId1"/>
  <headerFooter alignWithMargins="0"/>
  <rowBreaks count="5" manualBreakCount="5">
    <brk id="44" min="1" max="10" man="1"/>
    <brk id="94" min="1" max="10" man="1"/>
    <brk id="132" min="1" max="10" man="1"/>
    <brk id="174" min="1" max="10" man="1"/>
    <brk id="205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992D89-B08E-48E3-885B-E4980A321D8D}"/>
</file>

<file path=customXml/itemProps2.xml><?xml version="1.0" encoding="utf-8"?>
<ds:datastoreItem xmlns:ds="http://schemas.openxmlformats.org/officeDocument/2006/customXml" ds:itemID="{C4CC8460-8036-41CB-B9D8-BF7B66B2AFEA}"/>
</file>

<file path=customXml/itemProps3.xml><?xml version="1.0" encoding="utf-8"?>
<ds:datastoreItem xmlns:ds="http://schemas.openxmlformats.org/officeDocument/2006/customXml" ds:itemID="{C3017522-A1F4-4C14-A693-612F5359C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Tabla1aEmpleos2010</vt:lpstr>
      <vt:lpstr>Tabla1bRecursos2010</vt:lpstr>
      <vt:lpstr>Tabla2aEmpleos2011</vt:lpstr>
      <vt:lpstr>Tabla2bRecursos2011</vt:lpstr>
      <vt:lpstr>Tabla3aEmpleos2012</vt:lpstr>
      <vt:lpstr>Tabla3bRecursos2012</vt:lpstr>
      <vt:lpstr>Tabla4aEmpleos2013</vt:lpstr>
      <vt:lpstr>Tabla4bRecursos2013</vt:lpstr>
      <vt:lpstr>Tabla5aEmpleos2014</vt:lpstr>
      <vt:lpstr>Tabla5bRecursos2014</vt:lpstr>
      <vt:lpstr>Tabla6aEmpleos2015</vt:lpstr>
      <vt:lpstr>Tabla6bRecursos2015</vt:lpstr>
      <vt:lpstr>Tabla7aEmpleos2016</vt:lpstr>
      <vt:lpstr>Tabla7bRecursos2016</vt:lpstr>
      <vt:lpstr>Tabla8aEmpleos2017</vt:lpstr>
      <vt:lpstr>Tabla8bRecursos2017</vt:lpstr>
      <vt:lpstr>Tabla9aEmpleos2018</vt:lpstr>
      <vt:lpstr>Tabla9bRecursos2018</vt:lpstr>
      <vt:lpstr>Tabla10aEmpleos2019</vt:lpstr>
      <vt:lpstr>Tabla10bRecursos2019</vt:lpstr>
      <vt:lpstr>Tabla11aEmpleos2020</vt:lpstr>
      <vt:lpstr>Tabla11bRecursos2020</vt:lpstr>
      <vt:lpstr>Tabla12aEmpleos2021</vt:lpstr>
      <vt:lpstr>Tabla12bRecursos2021</vt:lpstr>
      <vt:lpstr>Tabla13aEmpleos2022</vt:lpstr>
      <vt:lpstr>Tabla13bRecursos2022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2025-04-01T11:31:21Z</dcterms:created>
  <dcterms:modified xsi:type="dcterms:W3CDTF">2025-04-01T11:33:11Z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