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ase2024\CUADROS REGLAMENTOS UE\"/>
    </mc:Choice>
  </mc:AlternateContent>
  <bookViews>
    <workbookView xWindow="930" yWindow="-120" windowWidth="23130" windowHeight="5145" activeTab="3"/>
  </bookViews>
  <sheets>
    <sheet name="S_13" sheetId="1" r:id="rId1"/>
    <sheet name="S_1311" sheetId="2" r:id="rId2"/>
    <sheet name="S_1312" sheetId="3" r:id="rId3"/>
    <sheet name="S_1313" sheetId="4" r:id="rId4"/>
    <sheet name="S_1314" sheetId="5" r:id="rId5"/>
  </sheets>
  <calcPr calcId="162913"/>
  <customWorkbookViews>
    <customWorkbookView name="García López, Celia Susana - Vista personalizada" guid="{79F872FC-76C8-405E-B489-3BBA96D5EE81}" mergeInterval="0" personalView="1" maximized="1" windowWidth="1276" windowHeight="812" activeSheetId="5"/>
    <customWorkbookView name="Instalador - Vista personalizada" guid="{3CDC40F7-6DA3-4611-ADD6-BD7F58570FD6}" mergeInterval="0" personalView="1" maximized="1" windowWidth="1276" windowHeight="769" activeSheetId="4"/>
    <customWorkbookView name="García Manzanares, Esther - Vista personalizada" guid="{C9974F0B-6549-4D0B-B5CD-4E55AD3C50E7}" mergeInterval="0" personalView="1" maximized="1" windowWidth="1276" windowHeight="762" activeSheetId="2"/>
    <customWorkbookView name="Imilce Navarro - Vista personalizada" guid="{FC59A3E1-A92F-4F6D-87FD-0BD7AD7D4D12}" mergeInterval="0" personalView="1" maximized="1" windowWidth="1276" windowHeight="809" activeSheetId="5"/>
    <customWorkbookView name="Requena Navarro, Alberto - Vista personalizada" guid="{BC9C86FD-C696-49E2-B0A9-C5EBB7FA5B37}" mergeInterval="0" personalView="1" maximized="1" windowWidth="1276" windowHeight="809" activeSheetId="1" showComments="commIndAndComment"/>
  </customWorkbookViews>
</workbook>
</file>

<file path=xl/calcChain.xml><?xml version="1.0" encoding="utf-8"?>
<calcChain xmlns="http://schemas.openxmlformats.org/spreadsheetml/2006/main">
  <c r="C8" i="2" l="1"/>
  <c r="D8" i="2"/>
  <c r="B11" i="5" l="1"/>
  <c r="M8" i="2" l="1"/>
  <c r="D24" i="1" l="1"/>
  <c r="E24" i="1"/>
  <c r="F24" i="1"/>
  <c r="C24" i="1"/>
  <c r="D13" i="1"/>
  <c r="B24" i="1" l="1"/>
  <c r="E13" i="1"/>
  <c r="C13" i="1"/>
  <c r="B13" i="1"/>
  <c r="M45" i="2" l="1"/>
  <c r="B8" i="2" l="1"/>
  <c r="B45" i="2" s="1"/>
  <c r="C45" i="2"/>
  <c r="D45" i="2"/>
  <c r="E8" i="2"/>
  <c r="E45" i="2" s="1"/>
  <c r="F8" i="2"/>
  <c r="F45" i="2" s="1"/>
  <c r="G8" i="2"/>
  <c r="G45" i="2" s="1"/>
  <c r="H8" i="2"/>
  <c r="H45" i="2" s="1"/>
  <c r="I8" i="2"/>
  <c r="I45" i="2" s="1"/>
  <c r="J8" i="2"/>
  <c r="J45" i="2" s="1"/>
  <c r="K8" i="2"/>
  <c r="K45" i="2" s="1"/>
  <c r="L8" i="2"/>
  <c r="L45" i="2" s="1"/>
  <c r="J10" i="4" l="1"/>
  <c r="J45" i="4" s="1"/>
  <c r="B9" i="3" l="1"/>
  <c r="B45" i="3" s="1"/>
  <c r="D9" i="3"/>
  <c r="D45" i="3" s="1"/>
  <c r="E9" i="3"/>
  <c r="E45" i="3" s="1"/>
  <c r="F9" i="3"/>
  <c r="F45" i="3" s="1"/>
  <c r="G9" i="3"/>
  <c r="G45" i="3" s="1"/>
  <c r="H9" i="3"/>
  <c r="H45" i="3" s="1"/>
  <c r="I9" i="3"/>
  <c r="I45" i="3" s="1"/>
  <c r="J9" i="3"/>
  <c r="J45" i="3" s="1"/>
  <c r="K9" i="3"/>
  <c r="K45" i="3" s="1"/>
  <c r="L9" i="3"/>
  <c r="L45" i="3" s="1"/>
  <c r="M9" i="3"/>
  <c r="M45" i="3" s="1"/>
  <c r="B45" i="5" l="1"/>
  <c r="D11" i="5"/>
  <c r="D45" i="5" s="1"/>
  <c r="E11" i="5"/>
  <c r="E45" i="5" s="1"/>
  <c r="F11" i="5"/>
  <c r="F45" i="5" s="1"/>
  <c r="G11" i="5"/>
  <c r="G45" i="5" s="1"/>
  <c r="H11" i="5"/>
  <c r="H45" i="5" s="1"/>
  <c r="I11" i="5"/>
  <c r="I45" i="5" s="1"/>
  <c r="J11" i="5"/>
  <c r="J45" i="5" s="1"/>
  <c r="K11" i="5"/>
  <c r="K45" i="5" s="1"/>
  <c r="L11" i="5"/>
  <c r="L45" i="5" s="1"/>
  <c r="M11" i="5"/>
  <c r="M45" i="5" s="1"/>
  <c r="G10" i="4" l="1"/>
  <c r="G45" i="4" s="1"/>
  <c r="M10" i="4"/>
  <c r="M45" i="4" s="1"/>
  <c r="B11" i="1"/>
  <c r="B9" i="1"/>
  <c r="B8" i="1"/>
  <c r="H13" i="1"/>
  <c r="I13" i="1"/>
  <c r="J13" i="1"/>
  <c r="K13" i="1"/>
  <c r="L13" i="1"/>
  <c r="M13" i="1"/>
  <c r="H24" i="1"/>
  <c r="I24" i="1"/>
  <c r="J24" i="1"/>
  <c r="K24" i="1"/>
  <c r="L24" i="1"/>
  <c r="M24" i="1"/>
  <c r="E8" i="1"/>
  <c r="F8" i="1"/>
  <c r="G8" i="1"/>
  <c r="H8" i="1"/>
  <c r="I8" i="1"/>
  <c r="J8" i="1"/>
  <c r="K8" i="1"/>
  <c r="L8" i="1"/>
  <c r="M8" i="1"/>
  <c r="E9" i="1"/>
  <c r="F9" i="1"/>
  <c r="G9" i="1"/>
  <c r="H9" i="1"/>
  <c r="I9" i="1"/>
  <c r="J9" i="1"/>
  <c r="K9" i="1"/>
  <c r="L9" i="1"/>
  <c r="M9" i="1"/>
  <c r="E10" i="1"/>
  <c r="F10" i="1"/>
  <c r="H10" i="1"/>
  <c r="I10" i="1"/>
  <c r="J10" i="1"/>
  <c r="K10" i="1"/>
  <c r="L10" i="1"/>
  <c r="E11" i="1"/>
  <c r="F11" i="1"/>
  <c r="G11" i="1"/>
  <c r="H11" i="1"/>
  <c r="I11" i="1"/>
  <c r="J11" i="1"/>
  <c r="K11" i="1"/>
  <c r="L11" i="1"/>
  <c r="M11" i="1"/>
  <c r="G10" i="1" l="1"/>
  <c r="M10" i="1"/>
  <c r="M7" i="1" s="1"/>
  <c r="M45" i="1" s="1"/>
  <c r="B45" i="1"/>
  <c r="E45" i="1"/>
  <c r="L45" i="1"/>
  <c r="K45" i="1"/>
  <c r="I45" i="1"/>
  <c r="H45" i="1"/>
  <c r="G7" i="1"/>
  <c r="J7" i="1"/>
  <c r="J45" i="1" s="1"/>
  <c r="D8" i="1" l="1"/>
  <c r="D9" i="1"/>
  <c r="D11" i="1"/>
  <c r="C11" i="5" l="1"/>
  <c r="C45" i="5" s="1"/>
  <c r="D10" i="4"/>
  <c r="C9" i="3"/>
  <c r="C45" i="3" s="1"/>
  <c r="C8" i="1"/>
  <c r="G24" i="1"/>
  <c r="G13" i="1"/>
  <c r="F13" i="1"/>
  <c r="F45" i="1" s="1"/>
  <c r="D10" i="1" l="1"/>
  <c r="D7" i="1" s="1"/>
  <c r="D45" i="1" s="1"/>
  <c r="D45" i="4"/>
  <c r="G45" i="1"/>
  <c r="C9" i="1"/>
  <c r="C11" i="1"/>
  <c r="C45" i="1" l="1"/>
</calcChain>
</file>

<file path=xl/sharedStrings.xml><?xml version="1.0" encoding="utf-8"?>
<sst xmlns="http://schemas.openxmlformats.org/spreadsheetml/2006/main" count="293" uniqueCount="59">
  <si>
    <t>EUR millions</t>
  </si>
  <si>
    <t>Overall balance by sub-sector (6-7)</t>
  </si>
  <si>
    <t>1. General government</t>
  </si>
  <si>
    <t>2. Central government</t>
  </si>
  <si>
    <t>3. State government</t>
  </si>
  <si>
    <t>4. Local government</t>
  </si>
  <si>
    <t>5. Social security funds</t>
  </si>
  <si>
    <t>6. Total revenue/inflows</t>
  </si>
  <si>
    <t>Of which (indicative list)</t>
  </si>
  <si>
    <t>Taxes, of which</t>
  </si>
  <si>
    <t>Direct Taxes</t>
  </si>
  <si>
    <t>Indirect taxes, of which</t>
  </si>
  <si>
    <t>VAT</t>
  </si>
  <si>
    <t>Social contributions</t>
  </si>
  <si>
    <t>Sales</t>
  </si>
  <si>
    <t>Other current revenue</t>
  </si>
  <si>
    <t>Capital revenue</t>
  </si>
  <si>
    <t>Inflows from operations in financial instruments</t>
  </si>
  <si>
    <t>7. Total expenditure/outflows</t>
  </si>
  <si>
    <t>Purchase of goods and services</t>
  </si>
  <si>
    <t>Compensations of employees</t>
  </si>
  <si>
    <t>Interest</t>
  </si>
  <si>
    <t>Subsidies</t>
  </si>
  <si>
    <t>Social benefits</t>
  </si>
  <si>
    <t>Other current expenditure</t>
  </si>
  <si>
    <t>Capital transfers payable</t>
  </si>
  <si>
    <t>Capital investments</t>
  </si>
  <si>
    <t>Outflows from operations in financial instruments</t>
  </si>
  <si>
    <r>
      <rPr>
        <b/>
        <sz val="10"/>
        <color theme="1"/>
        <rFont val="Arial"/>
        <family val="2"/>
      </rPr>
      <t>For each sub-sector</t>
    </r>
    <r>
      <rPr>
        <sz val="10"/>
        <color theme="1"/>
        <rFont val="Arial"/>
        <family val="2"/>
      </rPr>
      <t xml:space="preserve"> (please indicate which)</t>
    </r>
  </si>
  <si>
    <t xml:space="preserve"> Central government</t>
  </si>
  <si>
    <t xml:space="preserve"> Social security funds</t>
  </si>
  <si>
    <t xml:space="preserve"> Local government</t>
  </si>
  <si>
    <t xml:space="preserve"> State government</t>
  </si>
  <si>
    <t xml:space="preserve"> General government</t>
  </si>
  <si>
    <r>
      <t>a</t>
    </r>
    <r>
      <rPr>
        <sz val="10"/>
        <color theme="1"/>
        <rFont val="Times New Roman"/>
        <family val="1"/>
      </rPr>
      <t xml:space="preserve"> Equivalent figures from public accounting may be provided if cash-based data are not available; please specify the accounting basis used to fill all the information provided in this table.</t>
    </r>
  </si>
  <si>
    <r>
      <t>b</t>
    </r>
    <r>
      <rPr>
        <sz val="10"/>
        <color theme="1"/>
        <rFont val="Times New Roman"/>
        <family val="1"/>
      </rPr>
      <t xml:space="preserve"> Corresponding to the reporting to be provided in accordance with Article 3(2) of Council Directive 2011/85/EU.</t>
    </r>
  </si>
  <si>
    <r>
      <t>Table 1a –In-year quarterly budgetary execution on cash basis</t>
    </r>
    <r>
      <rPr>
        <b/>
        <i/>
        <vertAlign val="superscript"/>
        <sz val="12"/>
        <color theme="1"/>
        <rFont val="Times New Roman"/>
        <family val="1"/>
      </rPr>
      <t xml:space="preserve">a </t>
    </r>
    <r>
      <rPr>
        <b/>
        <i/>
        <sz val="12"/>
        <color theme="1"/>
        <rFont val="Times New Roman"/>
        <family val="1"/>
      </rPr>
      <t>for the general government and its sub-sectors</t>
    </r>
    <r>
      <rPr>
        <b/>
        <i/>
        <vertAlign val="superscript"/>
        <sz val="12"/>
        <color theme="1"/>
        <rFont val="Times New Roman"/>
        <family val="1"/>
      </rPr>
      <t xml:space="preserve">b </t>
    </r>
  </si>
  <si>
    <t>ND</t>
  </si>
  <si>
    <t>Data from public accounting. Unconsolidated data. Data accumulated at the end of the reference period.</t>
  </si>
  <si>
    <t xml:space="preserve">January </t>
  </si>
  <si>
    <t xml:space="preserve">February </t>
  </si>
  <si>
    <t xml:space="preserve">March </t>
  </si>
  <si>
    <t xml:space="preserve">April </t>
  </si>
  <si>
    <t>May</t>
  </si>
  <si>
    <t>June</t>
  </si>
  <si>
    <t>July</t>
  </si>
  <si>
    <t>September</t>
  </si>
  <si>
    <t>August</t>
  </si>
  <si>
    <t>October</t>
  </si>
  <si>
    <t>November</t>
  </si>
  <si>
    <t>December</t>
  </si>
  <si>
    <t>SPAIN</t>
  </si>
  <si>
    <t>Overall balance (1-2)</t>
  </si>
  <si>
    <t>The criteria for the determination of these items are detailed in the reconciliation document referred to Article 3.2 of the Directive, which is published in this same section.</t>
  </si>
  <si>
    <t xml:space="preserve">For the Autonomous Communities and Local Governments, the data in this table do not match those published by the "Secretaría General de Coordinación Autonómica y Local" by the scope of institutional coverage, </t>
  </si>
  <si>
    <t>(1) Total revenue/inflows: Established entitlements, chapters 1 to 9 of the budget, and incomes of corporations and foundations included in the General Government Sector (S.13) and subject to the General Plan of Private Accountig.</t>
  </si>
  <si>
    <t>(2) Total expenditure/outflows: Obligations recognised, chapters 1 to 9 of the budget, and expenses of corporations and foundations included in the General Government Sector (S.13) and subject to the General Plan of Private Accountig.</t>
  </si>
  <si>
    <t>as this table includes data from all the units included in the General Government (S.13).</t>
  </si>
  <si>
    <t>Acording to Article 3.2 of Council Directive 2011/85/UE the following mandatory items are published: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</si>
</sst>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i/>
      <sz val="12"/>
      <color theme="1"/>
      <name val="Times New Roman"/>
      <family val="1"/>
    </font>
    <font>
      <b/>
      <i/>
      <vertAlign val="superscript"/>
      <sz val="12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1" fillId="2" borderId="6" xfId="0" quotePrefix="1" applyFont="1" applyFill="1" applyBorder="1" applyAlignment="1">
      <alignment horizontal="left" vertical="center"/>
    </xf>
    <xf numFmtId="0" fontId="1" fillId="2" borderId="7" xfId="0" applyFont="1" applyFill="1" applyBorder="1"/>
    <xf numFmtId="0" fontId="1" fillId="2" borderId="12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4" fillId="0" borderId="0" xfId="0" applyFont="1"/>
    <xf numFmtId="0" fontId="5" fillId="2" borderId="1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Border="1" applyProtection="1">
      <protection locked="0"/>
    </xf>
    <xf numFmtId="0" fontId="0" fillId="3" borderId="2" xfId="0" quotePrefix="1" applyFill="1" applyBorder="1" applyAlignment="1">
      <alignment horizontal="left"/>
    </xf>
    <xf numFmtId="0" fontId="0" fillId="3" borderId="3" xfId="0" applyFill="1" applyBorder="1"/>
    <xf numFmtId="0" fontId="0" fillId="3" borderId="4" xfId="0" applyFill="1" applyBorder="1"/>
    <xf numFmtId="0" fontId="2" fillId="3" borderId="1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6" xfId="0" quotePrefix="1" applyFont="1" applyFill="1" applyBorder="1" applyAlignment="1">
      <alignment horizontal="left" vertical="center"/>
    </xf>
    <xf numFmtId="0" fontId="1" fillId="3" borderId="7" xfId="0" applyFont="1" applyFill="1" applyBorder="1"/>
    <xf numFmtId="0" fontId="1" fillId="3" borderId="12" xfId="0" applyFont="1" applyFill="1" applyBorder="1"/>
    <xf numFmtId="3" fontId="1" fillId="3" borderId="1" xfId="0" applyNumberFormat="1" applyFont="1" applyFill="1" applyBorder="1" applyProtection="1"/>
    <xf numFmtId="3" fontId="1" fillId="3" borderId="5" xfId="0" applyNumberFormat="1" applyFont="1" applyFill="1" applyBorder="1"/>
    <xf numFmtId="0" fontId="6" fillId="0" borderId="0" xfId="0" applyFont="1" applyBorder="1" applyAlignment="1">
      <alignment horizontal="left" vertical="top" wrapText="1"/>
    </xf>
    <xf numFmtId="3" fontId="1" fillId="3" borderId="1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1" fillId="0" borderId="13" xfId="0" applyNumberFormat="1" applyFont="1" applyBorder="1" applyProtection="1">
      <protection locked="0"/>
    </xf>
    <xf numFmtId="0" fontId="6" fillId="0" borderId="0" xfId="0" applyFont="1" applyBorder="1" applyAlignment="1">
      <alignment horizontal="left" vertical="top"/>
    </xf>
    <xf numFmtId="0" fontId="1" fillId="3" borderId="7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0" fillId="0" borderId="0" xfId="0" applyAlignment="1"/>
    <xf numFmtId="0" fontId="1" fillId="3" borderId="11" xfId="0" quotePrefix="1" applyFont="1" applyFill="1" applyBorder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3" borderId="2" xfId="0" applyFill="1" applyBorder="1"/>
    <xf numFmtId="0" fontId="1" fillId="3" borderId="2" xfId="0" applyFont="1" applyFill="1" applyBorder="1" applyAlignment="1">
      <alignment horizontal="left"/>
    </xf>
    <xf numFmtId="0" fontId="1" fillId="3" borderId="2" xfId="0" quotePrefix="1" applyFont="1" applyFill="1" applyBorder="1" applyAlignment="1">
      <alignment horizontal="left"/>
    </xf>
    <xf numFmtId="0" fontId="1" fillId="3" borderId="15" xfId="0" quotePrefix="1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indent="2"/>
    </xf>
    <xf numFmtId="0" fontId="2" fillId="3" borderId="2" xfId="0" applyFont="1" applyFill="1" applyBorder="1" applyAlignment="1">
      <alignment horizontal="left" indent="4"/>
    </xf>
    <xf numFmtId="0" fontId="0" fillId="3" borderId="2" xfId="0" applyFill="1" applyBorder="1" applyAlignment="1">
      <alignment horizontal="left"/>
    </xf>
    <xf numFmtId="0" fontId="2" fillId="3" borderId="2" xfId="0" quotePrefix="1" applyFont="1" applyFill="1" applyBorder="1" applyAlignment="1">
      <alignment horizontal="left"/>
    </xf>
    <xf numFmtId="0" fontId="1" fillId="3" borderId="11" xfId="0" applyFont="1" applyFill="1" applyBorder="1"/>
    <xf numFmtId="0" fontId="1" fillId="3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/>
    </xf>
    <xf numFmtId="0" fontId="1" fillId="2" borderId="2" xfId="0" quotePrefix="1" applyFont="1" applyFill="1" applyBorder="1" applyAlignment="1">
      <alignment horizontal="left"/>
    </xf>
    <xf numFmtId="0" fontId="1" fillId="2" borderId="15" xfId="0" quotePrefix="1" applyFont="1" applyFill="1" applyBorder="1" applyAlignment="1">
      <alignment horizontal="left"/>
    </xf>
    <xf numFmtId="0" fontId="1" fillId="2" borderId="11" xfId="0" applyFont="1" applyFill="1" applyBorder="1"/>
    <xf numFmtId="0" fontId="0" fillId="3" borderId="8" xfId="0" quotePrefix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Alignment="1">
      <alignment horizontal="left" vertical="top" indent="1"/>
    </xf>
    <xf numFmtId="0" fontId="9" fillId="0" borderId="0" xfId="0" applyFont="1" applyAlignment="1">
      <alignment horizontal="left" vertical="top" indent="3"/>
    </xf>
    <xf numFmtId="3" fontId="1" fillId="2" borderId="1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0" fillId="0" borderId="0" xfId="0" applyNumberFormat="1"/>
    <xf numFmtId="0" fontId="3" fillId="3" borderId="1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4" xfId="0" quotePrefix="1" applyFont="1" applyFill="1" applyBorder="1" applyAlignment="1">
      <alignment horizontal="center" vertical="center"/>
    </xf>
    <xf numFmtId="0" fontId="1" fillId="3" borderId="8" xfId="0" quotePrefix="1" applyFont="1" applyFill="1" applyBorder="1" applyAlignment="1">
      <alignment horizontal="center" vertical="center"/>
    </xf>
    <xf numFmtId="0" fontId="1" fillId="3" borderId="9" xfId="0" quotePrefix="1" applyFont="1" applyFill="1" applyBorder="1" applyAlignment="1">
      <alignment horizontal="center" vertical="center"/>
    </xf>
    <xf numFmtId="0" fontId="1" fillId="3" borderId="10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view="pageBreakPreview" zoomScaleNormal="100" zoomScaleSheetLayoutView="10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I24" sqref="I24"/>
    </sheetView>
  </sheetViews>
  <sheetFormatPr baseColWidth="10" defaultRowHeight="12.75" x14ac:dyDescent="0.2"/>
  <cols>
    <col min="1" max="1" width="52.14062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  <c r="B3" s="24"/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" t="s">
        <v>1</v>
      </c>
      <c r="B6" s="47"/>
      <c r="C6" s="4"/>
      <c r="D6" s="4"/>
      <c r="E6" s="4"/>
      <c r="F6" s="4"/>
      <c r="G6" s="4"/>
      <c r="H6" s="4"/>
      <c r="I6" s="4"/>
      <c r="J6" s="4"/>
      <c r="K6" s="4"/>
      <c r="L6" s="4"/>
      <c r="M6" s="5"/>
    </row>
    <row r="7" spans="1:13" s="2" customFormat="1" ht="21" customHeight="1" x14ac:dyDescent="0.2">
      <c r="A7" s="44" t="s">
        <v>2</v>
      </c>
      <c r="B7" s="52" t="s">
        <v>37</v>
      </c>
      <c r="C7" s="52" t="s">
        <v>37</v>
      </c>
      <c r="D7" s="52">
        <f>D8+D9+D10+D11</f>
        <v>36005</v>
      </c>
      <c r="E7" s="52" t="s">
        <v>37</v>
      </c>
      <c r="F7" s="52" t="s">
        <v>37</v>
      </c>
      <c r="G7" s="52">
        <f t="shared" ref="G7:M7" si="0">G8+G9+G10+G11</f>
        <v>53869</v>
      </c>
      <c r="H7" s="52" t="s">
        <v>37</v>
      </c>
      <c r="I7" s="52" t="s">
        <v>37</v>
      </c>
      <c r="J7" s="52">
        <f t="shared" si="0"/>
        <v>60307</v>
      </c>
      <c r="K7" s="52" t="s">
        <v>37</v>
      </c>
      <c r="L7" s="52" t="s">
        <v>37</v>
      </c>
      <c r="M7" s="52">
        <f t="shared" si="0"/>
        <v>-3539</v>
      </c>
    </row>
    <row r="8" spans="1:13" s="2" customFormat="1" ht="21" customHeight="1" x14ac:dyDescent="0.2">
      <c r="A8" s="45" t="s">
        <v>3</v>
      </c>
      <c r="B8" s="52">
        <f>S_1311!B8</f>
        <v>-30757</v>
      </c>
      <c r="C8" s="52">
        <f>S_1311!C8</f>
        <v>26400</v>
      </c>
      <c r="D8" s="52">
        <f>S_1311!D8</f>
        <v>30585</v>
      </c>
      <c r="E8" s="52">
        <f>S_1311!E8</f>
        <v>25507</v>
      </c>
      <c r="F8" s="52">
        <f>S_1311!F8</f>
        <v>43840</v>
      </c>
      <c r="G8" s="52">
        <f>S_1311!G8</f>
        <v>37085</v>
      </c>
      <c r="H8" s="52">
        <f>S_1311!H8</f>
        <v>22595</v>
      </c>
      <c r="I8" s="52">
        <f>S_1311!I8</f>
        <v>36517</v>
      </c>
      <c r="J8" s="52">
        <f>S_1311!J8</f>
        <v>43129</v>
      </c>
      <c r="K8" s="52">
        <f>S_1311!K8</f>
        <v>46545</v>
      </c>
      <c r="L8" s="52">
        <f>S_1311!L8</f>
        <v>23481</v>
      </c>
      <c r="M8" s="52">
        <f>S_1311!M8</f>
        <v>2389</v>
      </c>
    </row>
    <row r="9" spans="1:13" s="2" customFormat="1" ht="21" customHeight="1" x14ac:dyDescent="0.2">
      <c r="A9" s="45" t="s">
        <v>4</v>
      </c>
      <c r="B9" s="52">
        <f>S_1312!B9</f>
        <v>-3767</v>
      </c>
      <c r="C9" s="52">
        <f>S_1312!C9</f>
        <v>588</v>
      </c>
      <c r="D9" s="52">
        <f>S_1312!D9</f>
        <v>21</v>
      </c>
      <c r="E9" s="52">
        <f>S_1312!E9</f>
        <v>-698</v>
      </c>
      <c r="F9" s="52">
        <f>S_1312!F9</f>
        <v>647</v>
      </c>
      <c r="G9" s="52">
        <f>S_1312!G9</f>
        <v>-3051</v>
      </c>
      <c r="H9" s="52">
        <f>S_1312!H9</f>
        <v>8518</v>
      </c>
      <c r="I9" s="52">
        <f>S_1312!I9</f>
        <v>10185</v>
      </c>
      <c r="J9" s="52">
        <f>S_1312!J9</f>
        <v>7936</v>
      </c>
      <c r="K9" s="52">
        <f>S_1312!K9</f>
        <v>8030</v>
      </c>
      <c r="L9" s="52">
        <f>S_1312!L9</f>
        <v>3583</v>
      </c>
      <c r="M9" s="52">
        <f>S_1312!M9</f>
        <v>-737</v>
      </c>
    </row>
    <row r="10" spans="1:13" s="2" customFormat="1" ht="21" customHeight="1" x14ac:dyDescent="0.2">
      <c r="A10" s="45" t="s">
        <v>5</v>
      </c>
      <c r="B10" s="52" t="s">
        <v>37</v>
      </c>
      <c r="C10" s="52" t="s">
        <v>37</v>
      </c>
      <c r="D10" s="52">
        <f>S_1313!D10</f>
        <v>5306</v>
      </c>
      <c r="E10" s="52" t="str">
        <f>S_1313!E10</f>
        <v>ND</v>
      </c>
      <c r="F10" s="52" t="str">
        <f>S_1313!F10</f>
        <v>ND</v>
      </c>
      <c r="G10" s="52">
        <f>S_1313!G10</f>
        <v>4543</v>
      </c>
      <c r="H10" s="52" t="str">
        <f>S_1313!H10</f>
        <v>ND</v>
      </c>
      <c r="I10" s="52" t="str">
        <f>S_1313!I10</f>
        <v>ND</v>
      </c>
      <c r="J10" s="52">
        <f>S_1313!J10</f>
        <v>7264</v>
      </c>
      <c r="K10" s="52" t="str">
        <f>S_1313!K10</f>
        <v>ND</v>
      </c>
      <c r="L10" s="52" t="str">
        <f>S_1313!L10</f>
        <v>ND</v>
      </c>
      <c r="M10" s="52">
        <f>S_1313!M10</f>
        <v>1557</v>
      </c>
    </row>
    <row r="11" spans="1:13" s="2" customFormat="1" ht="21" customHeight="1" thickBot="1" x14ac:dyDescent="0.25">
      <c r="A11" s="46" t="s">
        <v>6</v>
      </c>
      <c r="B11" s="53">
        <f>S_1314!B11</f>
        <v>777</v>
      </c>
      <c r="C11" s="53">
        <f>S_1314!C11</f>
        <v>919</v>
      </c>
      <c r="D11" s="53">
        <f>S_1314!D11</f>
        <v>93</v>
      </c>
      <c r="E11" s="53">
        <f>S_1314!E11</f>
        <v>-46</v>
      </c>
      <c r="F11" s="53">
        <f>S_1314!F11</f>
        <v>-176</v>
      </c>
      <c r="G11" s="53">
        <f>S_1314!G11</f>
        <v>15292</v>
      </c>
      <c r="H11" s="53">
        <f>S_1314!H11</f>
        <v>5024</v>
      </c>
      <c r="I11" s="53">
        <f>S_1314!I11</f>
        <v>3243</v>
      </c>
      <c r="J11" s="53">
        <f>S_1314!J11</f>
        <v>1978</v>
      </c>
      <c r="K11" s="53">
        <f>S_1314!K11</f>
        <v>844</v>
      </c>
      <c r="L11" s="53">
        <f>S_1314!L11</f>
        <v>16390</v>
      </c>
      <c r="M11" s="53">
        <f>S_1314!M11</f>
        <v>-6748</v>
      </c>
    </row>
    <row r="12" spans="1:13" ht="24.95" customHeight="1" thickTop="1" x14ac:dyDescent="0.2">
      <c r="A12" s="48" t="s">
        <v>28</v>
      </c>
      <c r="B12" s="60" t="s">
        <v>33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44" t="s">
        <v>7</v>
      </c>
      <c r="B13" s="10">
        <f>S_1311!B13+S_1312!B13+S_1313!B13+S_1314!B13</f>
        <v>45410</v>
      </c>
      <c r="C13" s="10">
        <f>S_1311!C13+S_1312!C13+S_1313!C13+S_1314!C13</f>
        <v>175062</v>
      </c>
      <c r="D13" s="10">
        <f>S_1311!D13+S_1312!D13+S_1313!D13+S_1314!D13</f>
        <v>274113</v>
      </c>
      <c r="E13" s="10">
        <f>S_1311!E13+S_1312!E13+S_1313!E13+S_1314!E13</f>
        <v>332161</v>
      </c>
      <c r="F13" s="10">
        <f>S_1311!F13+S_1312!F13+S_1313!F13+S_1314!F13</f>
        <v>421449</v>
      </c>
      <c r="G13" s="10">
        <f>S_1311!G13+S_1312!G13+S_1313!G13+S_1314!G13</f>
        <v>570998</v>
      </c>
      <c r="H13" s="10">
        <f>S_1311!H13+S_1312!H13+S_1313!H13+S_1314!H13</f>
        <v>636295</v>
      </c>
      <c r="I13" s="10">
        <f>S_1311!I13+S_1312!I13+S_1313!I13+S_1314!I13</f>
        <v>702609</v>
      </c>
      <c r="J13" s="10">
        <f>S_1311!J13+S_1312!J13+S_1313!J13+S_1314!J13</f>
        <v>850766</v>
      </c>
      <c r="K13" s="10">
        <f>S_1311!K13+S_1312!K13+S_1313!K13+S_1314!K13</f>
        <v>879191</v>
      </c>
      <c r="L13" s="10">
        <f>S_1311!L13+S_1312!L13+S_1313!L13+S_1314!L13</f>
        <v>976763</v>
      </c>
      <c r="M13" s="10">
        <f>S_1311!M13+S_1312!M13+S_1313!M13+S_1314!M13</f>
        <v>1180915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45" t="s">
        <v>18</v>
      </c>
      <c r="B24" s="10">
        <f>S_1311!B24+S_1312!B24+S_1313!B24+S_1314!B24</f>
        <v>79157</v>
      </c>
      <c r="C24" s="10">
        <f>S_1311!C24+S_1312!C24+S_1313!C24+S_1314!C24</f>
        <v>147155</v>
      </c>
      <c r="D24" s="10">
        <f>S_1311!D24+S_1312!D24+S_1313!D24+S_1314!D24</f>
        <v>238108</v>
      </c>
      <c r="E24" s="10">
        <f>S_1311!E24+S_1312!E24+S_1313!E24+S_1314!E24</f>
        <v>307398</v>
      </c>
      <c r="F24" s="10">
        <f>S_1311!F24+S_1312!F24+S_1313!F24+S_1314!F24</f>
        <v>377138</v>
      </c>
      <c r="G24" s="10">
        <f>S_1311!G24+S_1312!G24+S_1313!G24+S_1314!G24</f>
        <v>517129</v>
      </c>
      <c r="H24" s="10">
        <f>S_1311!H24+S_1312!H24+S_1313!H24+S_1314!H24</f>
        <v>600158</v>
      </c>
      <c r="I24" s="10">
        <f>S_1311!I24+S_1312!I24+S_1313!I24+S_1314!I24</f>
        <v>652664</v>
      </c>
      <c r="J24" s="10">
        <f>S_1311!J24+S_1312!J24+S_1313!J24+S_1314!J24</f>
        <v>790459</v>
      </c>
      <c r="K24" s="10">
        <f>S_1311!K24+S_1312!K24+S_1313!K24+S_1314!K24</f>
        <v>823772</v>
      </c>
      <c r="L24" s="10">
        <f>S_1311!L24+S_1312!L24+S_1313!L24+S_1314!L24</f>
        <v>933309</v>
      </c>
      <c r="M24" s="10">
        <f>S_1311!M24+S_1312!M24+S_1313!M24+S_1314!M24</f>
        <v>1184454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B8+B9+B11-B13+B24</f>
        <v>0</v>
      </c>
      <c r="C45" s="54">
        <f>C8+C9+C11-C13+C24</f>
        <v>0</v>
      </c>
      <c r="D45" s="54">
        <f>D13-D24-D7</f>
        <v>0</v>
      </c>
      <c r="E45" s="54">
        <f>E13-E24-E11-E9-E8</f>
        <v>0</v>
      </c>
      <c r="F45" s="54">
        <f>F13-F24-F11-F9-F8</f>
        <v>0</v>
      </c>
      <c r="G45">
        <f>G13-G24-G7</f>
        <v>0</v>
      </c>
      <c r="H45">
        <f>H13-H24-H11-H9-H8</f>
        <v>0</v>
      </c>
      <c r="I45">
        <f>I13-I24-I11-I9-I8</f>
        <v>0</v>
      </c>
      <c r="J45">
        <f>J13-J24-J7</f>
        <v>0</v>
      </c>
      <c r="K45">
        <f>K13-K24-K11-K9-K8</f>
        <v>0</v>
      </c>
      <c r="L45">
        <f>L13-L24-L11-L9-L8</f>
        <v>0</v>
      </c>
      <c r="M45">
        <f>M13-M24-M7</f>
        <v>0</v>
      </c>
    </row>
  </sheetData>
  <customSheetViews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C8" sqref="C8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D10" sqref="D10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B24" sqref="B24:E24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B24" sqref="B24:M24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20">
        <f>B13-B24</f>
        <v>-30757</v>
      </c>
      <c r="C8" s="20">
        <f t="shared" ref="C8:D8" si="0">C13-C24</f>
        <v>26400</v>
      </c>
      <c r="D8" s="20">
        <f t="shared" si="0"/>
        <v>30585</v>
      </c>
      <c r="E8" s="20">
        <f t="shared" ref="E8:M8" si="1">E13-E24</f>
        <v>25507</v>
      </c>
      <c r="F8" s="20">
        <f t="shared" si="1"/>
        <v>43840</v>
      </c>
      <c r="G8" s="20">
        <f t="shared" si="1"/>
        <v>37085</v>
      </c>
      <c r="H8" s="20">
        <f t="shared" si="1"/>
        <v>22595</v>
      </c>
      <c r="I8" s="20">
        <f t="shared" si="1"/>
        <v>36517</v>
      </c>
      <c r="J8" s="20">
        <f t="shared" si="1"/>
        <v>43129</v>
      </c>
      <c r="K8" s="20">
        <f t="shared" si="1"/>
        <v>46545</v>
      </c>
      <c r="L8" s="20">
        <f t="shared" si="1"/>
        <v>23481</v>
      </c>
      <c r="M8" s="20">
        <f t="shared" si="1"/>
        <v>2389</v>
      </c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29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26">
        <v>7014</v>
      </c>
      <c r="C13" s="26">
        <v>79271</v>
      </c>
      <c r="D13" s="26">
        <v>104860</v>
      </c>
      <c r="E13" s="26">
        <v>138621</v>
      </c>
      <c r="F13" s="26">
        <v>176299</v>
      </c>
      <c r="G13" s="26">
        <v>206253</v>
      </c>
      <c r="H13" s="26">
        <v>252505</v>
      </c>
      <c r="I13" s="26">
        <v>277385</v>
      </c>
      <c r="J13" s="26">
        <v>299094</v>
      </c>
      <c r="K13" s="26">
        <v>349855</v>
      </c>
      <c r="L13" s="26">
        <v>382451</v>
      </c>
      <c r="M13" s="26">
        <v>411765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37771</v>
      </c>
      <c r="C24" s="11">
        <v>52871</v>
      </c>
      <c r="D24" s="11">
        <v>74275</v>
      </c>
      <c r="E24" s="11">
        <v>113114</v>
      </c>
      <c r="F24" s="11">
        <v>132459</v>
      </c>
      <c r="G24" s="11">
        <v>169168</v>
      </c>
      <c r="H24" s="11">
        <v>229910</v>
      </c>
      <c r="I24" s="11">
        <v>240868</v>
      </c>
      <c r="J24" s="11">
        <v>255965</v>
      </c>
      <c r="K24" s="11">
        <v>303310</v>
      </c>
      <c r="L24" s="11">
        <v>358970</v>
      </c>
      <c r="M24" s="11">
        <v>409376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B13-B24-B8</f>
        <v>0</v>
      </c>
      <c r="C45" s="54">
        <f t="shared" ref="C45:M45" si="2">C13-C24-C8</f>
        <v>0</v>
      </c>
      <c r="D45" s="54">
        <f t="shared" si="2"/>
        <v>0</v>
      </c>
      <c r="E45" s="54">
        <f t="shared" si="2"/>
        <v>0</v>
      </c>
      <c r="F45" s="54">
        <f t="shared" si="2"/>
        <v>0</v>
      </c>
      <c r="G45" s="54">
        <f t="shared" si="2"/>
        <v>0</v>
      </c>
      <c r="H45" s="54">
        <f t="shared" si="2"/>
        <v>0</v>
      </c>
      <c r="I45" s="54">
        <f t="shared" si="2"/>
        <v>0</v>
      </c>
      <c r="J45" s="54">
        <f t="shared" si="2"/>
        <v>0</v>
      </c>
      <c r="K45" s="54">
        <f t="shared" si="2"/>
        <v>0</v>
      </c>
      <c r="L45" s="54">
        <f t="shared" si="2"/>
        <v>0</v>
      </c>
      <c r="M45" s="54">
        <f t="shared" si="2"/>
        <v>0</v>
      </c>
    </row>
    <row r="47" spans="1:13" x14ac:dyDescent="0.2">
      <c r="A47" s="8"/>
    </row>
    <row r="48" spans="1:13" x14ac:dyDescent="0.2">
      <c r="A48" s="8"/>
    </row>
  </sheetData>
  <customSheetViews>
    <customSheetView guid="{79F872FC-76C8-405E-B489-3BBA96D5EE81}" showGridLines="0">
      <selection activeCell="D5" sqref="D5"/>
      <pageMargins left="0.7" right="0.7" top="0.75" bottom="0.75" header="0.3" footer="0.3"/>
      <pageSetup paperSize="9" orientation="portrait" r:id="rId1"/>
    </customSheetView>
    <customSheetView guid="{3CDC40F7-6DA3-4611-ADD6-BD7F58570FD6}" showGridLines="0">
      <selection activeCell="B19" sqref="B19"/>
      <pageMargins left="0.7" right="0.7" top="0.75" bottom="0.75" header="0.3" footer="0.3"/>
      <pageSetup paperSize="9" orientation="portrait" r:id="rId2"/>
    </customSheetView>
    <customSheetView guid="{C9974F0B-6549-4D0B-B5CD-4E55AD3C50E7}" showGridLines="0">
      <selection activeCell="H6" sqref="H6"/>
      <pageMargins left="0.7" right="0.7" top="0.75" bottom="0.75" header="0.3" footer="0.3"/>
      <pageSetup paperSize="9" orientation="portrait" r:id="rId3"/>
    </customSheetView>
    <customSheetView guid="{FC59A3E1-A92F-4F6D-87FD-0BD7AD7D4D12}" showGridLines="0">
      <selection activeCell="B19" sqref="B19"/>
      <pageMargins left="0.7" right="0.7" top="0.75" bottom="0.75" header="0.3" footer="0.3"/>
      <pageSetup paperSize="9" orientation="portrait" r:id="rId4"/>
    </customSheetView>
    <customSheetView guid="{BC9C86FD-C696-49E2-B0A9-C5EBB7FA5B37}" showGridLines="0">
      <selection activeCell="A14" sqref="A14"/>
      <pageMargins left="0.7" right="0.7" top="0.75" bottom="0.75" header="0.3" footer="0.3"/>
      <pageSetup paperSize="9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showGridLines="0" view="pageBreakPreview" zoomScale="90" zoomScaleNormal="100" zoomScaleSheetLayoutView="90" workbookViewId="0">
      <pane xSplit="1" ySplit="5" topLeftCell="B6" activePane="bottomRight" state="frozen"/>
      <selection pane="topRight"/>
      <selection pane="bottomLeft"/>
      <selection pane="bottomRight" activeCell="E20" sqref="E20"/>
    </sheetView>
  </sheetViews>
  <sheetFormatPr baseColWidth="10" defaultRowHeight="12.75" x14ac:dyDescent="0.2"/>
  <cols>
    <col min="1" max="1" width="45.7109375" customWidth="1"/>
  </cols>
  <sheetData>
    <row r="1" spans="1:20" ht="19.5" x14ac:dyDescent="0.2">
      <c r="A1" s="49" t="s">
        <v>51</v>
      </c>
    </row>
    <row r="2" spans="1:20" s="30" customFormat="1" ht="18.75" x14ac:dyDescent="0.2">
      <c r="A2" s="27" t="s">
        <v>36</v>
      </c>
      <c r="B2" s="27"/>
    </row>
    <row r="3" spans="1:20" s="30" customFormat="1" ht="15.75" x14ac:dyDescent="0.2">
      <c r="A3" s="27" t="s">
        <v>38</v>
      </c>
    </row>
    <row r="4" spans="1:20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20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20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20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20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20" s="2" customFormat="1" ht="21" customHeight="1" x14ac:dyDescent="0.2">
      <c r="A9" s="35" t="s">
        <v>4</v>
      </c>
      <c r="B9" s="20">
        <f>B13-B24</f>
        <v>-3767</v>
      </c>
      <c r="C9" s="20">
        <f>C13-C24</f>
        <v>588</v>
      </c>
      <c r="D9" s="20">
        <f t="shared" ref="D9:M9" si="0">D13-D24</f>
        <v>21</v>
      </c>
      <c r="E9" s="20">
        <f t="shared" si="0"/>
        <v>-698</v>
      </c>
      <c r="F9" s="20">
        <f t="shared" si="0"/>
        <v>647</v>
      </c>
      <c r="G9" s="20">
        <f t="shared" si="0"/>
        <v>-3051</v>
      </c>
      <c r="H9" s="20">
        <f t="shared" si="0"/>
        <v>8518</v>
      </c>
      <c r="I9" s="20">
        <f t="shared" si="0"/>
        <v>10185</v>
      </c>
      <c r="J9" s="20">
        <f t="shared" si="0"/>
        <v>7936</v>
      </c>
      <c r="K9" s="20">
        <f t="shared" si="0"/>
        <v>8030</v>
      </c>
      <c r="L9" s="20">
        <f t="shared" si="0"/>
        <v>3583</v>
      </c>
      <c r="M9" s="20">
        <f t="shared" si="0"/>
        <v>-737</v>
      </c>
    </row>
    <row r="10" spans="1:20" s="2" customFormat="1" ht="21" customHeight="1" x14ac:dyDescent="0.2">
      <c r="A10" s="35" t="s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20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20" ht="24.95" customHeight="1" thickTop="1" x14ac:dyDescent="0.2">
      <c r="A12" s="48" t="s">
        <v>28</v>
      </c>
      <c r="B12" s="60" t="s">
        <v>32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20" ht="21" customHeight="1" x14ac:dyDescent="0.2">
      <c r="A13" s="34" t="s">
        <v>7</v>
      </c>
      <c r="B13" s="11">
        <v>21767</v>
      </c>
      <c r="C13" s="11">
        <v>62087</v>
      </c>
      <c r="D13" s="11">
        <v>93635</v>
      </c>
      <c r="E13" s="11">
        <v>125360</v>
      </c>
      <c r="F13" s="11">
        <v>159503</v>
      </c>
      <c r="G13" s="11">
        <v>194622</v>
      </c>
      <c r="H13" s="11">
        <v>242858</v>
      </c>
      <c r="I13" s="11">
        <v>268422</v>
      </c>
      <c r="J13" s="11">
        <v>300114</v>
      </c>
      <c r="K13" s="11">
        <v>338372</v>
      </c>
      <c r="L13" s="11">
        <v>369360</v>
      </c>
      <c r="M13" s="11">
        <v>424521</v>
      </c>
    </row>
    <row r="14" spans="1:20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54"/>
      <c r="O14" s="54"/>
      <c r="P14" s="54"/>
      <c r="Q14" s="54"/>
      <c r="R14" s="54"/>
      <c r="S14" s="54"/>
      <c r="T14" s="54"/>
    </row>
    <row r="15" spans="1:20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20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20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20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20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20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20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20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20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20" ht="21" customHeight="1" x14ac:dyDescent="0.2">
      <c r="A24" s="35" t="s">
        <v>18</v>
      </c>
      <c r="B24" s="11">
        <v>25534</v>
      </c>
      <c r="C24" s="11">
        <v>61499</v>
      </c>
      <c r="D24" s="11">
        <v>93614</v>
      </c>
      <c r="E24" s="11">
        <v>126058</v>
      </c>
      <c r="F24" s="11">
        <v>158856</v>
      </c>
      <c r="G24" s="11">
        <v>197673</v>
      </c>
      <c r="H24" s="11">
        <v>234340</v>
      </c>
      <c r="I24" s="11">
        <v>258237</v>
      </c>
      <c r="J24" s="11">
        <v>292178</v>
      </c>
      <c r="K24" s="11">
        <v>330342</v>
      </c>
      <c r="L24" s="11">
        <v>365777</v>
      </c>
      <c r="M24" s="11">
        <v>425258</v>
      </c>
      <c r="N24" s="1"/>
      <c r="O24" s="1"/>
      <c r="P24" s="1"/>
      <c r="Q24" s="1"/>
      <c r="R24" s="1"/>
      <c r="S24" s="1"/>
      <c r="T24" s="1"/>
    </row>
    <row r="25" spans="1:20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  <c r="N25" s="1"/>
      <c r="O25" s="1"/>
      <c r="P25" s="1"/>
      <c r="Q25" s="1"/>
      <c r="R25" s="1"/>
      <c r="S25" s="1"/>
      <c r="T25" s="1"/>
    </row>
    <row r="26" spans="1:20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20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20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20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20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20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20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ht="15.75" x14ac:dyDescent="0.2">
      <c r="A36" s="32" t="s">
        <v>34</v>
      </c>
      <c r="B36" s="25"/>
    </row>
    <row r="37" spans="1:13" ht="15.75" x14ac:dyDescent="0.2">
      <c r="A37" s="50" t="s">
        <v>58</v>
      </c>
      <c r="B37" s="25"/>
    </row>
    <row r="38" spans="1:13" ht="15.75" x14ac:dyDescent="0.2">
      <c r="A38" s="51" t="s">
        <v>52</v>
      </c>
      <c r="B38" s="25"/>
    </row>
    <row r="39" spans="1:13" ht="15.75" x14ac:dyDescent="0.2">
      <c r="A39" s="51" t="s">
        <v>55</v>
      </c>
      <c r="B39" s="25"/>
    </row>
    <row r="40" spans="1:13" ht="15.75" x14ac:dyDescent="0.2">
      <c r="A40" s="51" t="s">
        <v>56</v>
      </c>
      <c r="B40" s="25"/>
    </row>
    <row r="41" spans="1:13" ht="15.75" x14ac:dyDescent="0.2">
      <c r="A41" s="50" t="s">
        <v>53</v>
      </c>
      <c r="B41" s="25"/>
    </row>
    <row r="42" spans="1:13" ht="15.75" x14ac:dyDescent="0.2">
      <c r="A42" s="50" t="s">
        <v>54</v>
      </c>
      <c r="B42" s="25"/>
    </row>
    <row r="43" spans="1:13" ht="15.75" x14ac:dyDescent="0.2">
      <c r="A43" s="50" t="s">
        <v>57</v>
      </c>
      <c r="B43" s="25"/>
    </row>
    <row r="44" spans="1:13" ht="15.75" x14ac:dyDescent="0.2">
      <c r="A44" s="32" t="s">
        <v>35</v>
      </c>
      <c r="B44" s="25"/>
    </row>
    <row r="45" spans="1:13" x14ac:dyDescent="0.2">
      <c r="A45" s="8"/>
      <c r="B45" s="54">
        <f>B13-B24-B9</f>
        <v>0</v>
      </c>
      <c r="C45" s="54">
        <f t="shared" ref="C45:M45" si="1">C13-C24-C9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7" spans="1:13" x14ac:dyDescent="0.2">
      <c r="A47" s="8"/>
    </row>
    <row r="48" spans="1:13" x14ac:dyDescent="0.2">
      <c r="A48" s="8"/>
    </row>
    <row r="49" spans="1:1" x14ac:dyDescent="0.2">
      <c r="A49" s="8"/>
    </row>
  </sheetData>
  <customSheetViews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4">
      <selection activeCell="G19" sqref="G19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C18" sqref="C18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view="pageBreakPreview" topLeftCell="A13" zoomScaleNormal="100" zoomScaleSheetLayoutView="100" workbookViewId="0">
      <pane xSplit="1" topLeftCell="B1" activePane="topRight" state="frozen"/>
      <selection pane="topRight" activeCell="M25" sqref="M25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ht="18.75" x14ac:dyDescent="0.2">
      <c r="A2" s="27" t="s">
        <v>36</v>
      </c>
      <c r="B2" s="24"/>
      <c r="C2" s="22"/>
    </row>
    <row r="3" spans="1:13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17" t="s">
        <v>1</v>
      </c>
      <c r="B6" s="42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</row>
    <row r="7" spans="1:13" s="2" customFormat="1" ht="21" customHeight="1" x14ac:dyDescent="0.2">
      <c r="A7" s="34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s="2" customFormat="1" ht="21" customHeight="1" x14ac:dyDescent="0.2">
      <c r="A8" s="35" t="s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2" customFormat="1" ht="21" customHeight="1" x14ac:dyDescent="0.2">
      <c r="A9" s="35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2" customFormat="1" ht="21" customHeight="1" x14ac:dyDescent="0.2">
      <c r="A10" s="35" t="s">
        <v>5</v>
      </c>
      <c r="B10" s="23" t="s">
        <v>37</v>
      </c>
      <c r="C10" s="23" t="s">
        <v>37</v>
      </c>
      <c r="D10" s="20">
        <f>D13-D24</f>
        <v>5306</v>
      </c>
      <c r="E10" s="23" t="s">
        <v>37</v>
      </c>
      <c r="F10" s="23" t="s">
        <v>37</v>
      </c>
      <c r="G10" s="20">
        <f t="shared" ref="G10:M10" si="0">G13-G24</f>
        <v>4543</v>
      </c>
      <c r="H10" s="23" t="s">
        <v>37</v>
      </c>
      <c r="I10" s="23" t="s">
        <v>37</v>
      </c>
      <c r="J10" s="20">
        <f>J13-J24</f>
        <v>7264</v>
      </c>
      <c r="K10" s="23" t="s">
        <v>37</v>
      </c>
      <c r="L10" s="23" t="s">
        <v>37</v>
      </c>
      <c r="M10" s="20">
        <f t="shared" si="0"/>
        <v>1557</v>
      </c>
    </row>
    <row r="11" spans="1:13" s="2" customFormat="1" ht="21" customHeight="1" thickBot="1" x14ac:dyDescent="0.25">
      <c r="A11" s="36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24.95" customHeight="1" thickTop="1" x14ac:dyDescent="0.2">
      <c r="A12" s="48" t="s">
        <v>28</v>
      </c>
      <c r="B12" s="60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/>
      <c r="C13" s="11"/>
      <c r="D13" s="11">
        <v>24808</v>
      </c>
      <c r="E13" s="11"/>
      <c r="F13" s="11"/>
      <c r="G13" s="11">
        <v>51240</v>
      </c>
      <c r="H13" s="11"/>
      <c r="I13" s="11"/>
      <c r="J13" s="11">
        <v>78344</v>
      </c>
      <c r="K13" s="11"/>
      <c r="L13" s="11"/>
      <c r="M13" s="11">
        <v>112107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/>
      <c r="C24" s="11"/>
      <c r="D24" s="11">
        <v>19502</v>
      </c>
      <c r="E24" s="11"/>
      <c r="F24" s="11"/>
      <c r="G24" s="11">
        <v>46697</v>
      </c>
      <c r="H24" s="11"/>
      <c r="I24" s="11"/>
      <c r="J24" s="11">
        <v>71080</v>
      </c>
      <c r="K24" s="11"/>
      <c r="L24" s="11"/>
      <c r="M24" s="11">
        <v>110550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  <c r="C36" s="32"/>
    </row>
    <row r="37" spans="1:13" s="30" customFormat="1" ht="15.75" x14ac:dyDescent="0.2">
      <c r="A37" s="50" t="s">
        <v>58</v>
      </c>
      <c r="B37"/>
      <c r="C37" s="32"/>
    </row>
    <row r="38" spans="1:13" s="30" customFormat="1" ht="15.75" x14ac:dyDescent="0.2">
      <c r="A38" s="51" t="s">
        <v>52</v>
      </c>
      <c r="B38"/>
      <c r="C38" s="32"/>
    </row>
    <row r="39" spans="1:13" s="30" customFormat="1" ht="15.75" x14ac:dyDescent="0.2">
      <c r="A39" s="51" t="s">
        <v>55</v>
      </c>
      <c r="C39" s="32"/>
    </row>
    <row r="40" spans="1:13" s="30" customFormat="1" ht="15.75" x14ac:dyDescent="0.2">
      <c r="A40" s="51" t="s">
        <v>56</v>
      </c>
      <c r="C40" s="32"/>
    </row>
    <row r="41" spans="1:13" s="30" customFormat="1" ht="15.75" x14ac:dyDescent="0.2">
      <c r="A41" s="50" t="s">
        <v>53</v>
      </c>
      <c r="B41"/>
      <c r="C41" s="32"/>
    </row>
    <row r="42" spans="1:13" s="30" customFormat="1" ht="15.75" x14ac:dyDescent="0.2">
      <c r="A42" s="50" t="s">
        <v>54</v>
      </c>
      <c r="B42"/>
      <c r="C42" s="32"/>
    </row>
    <row r="43" spans="1:13" s="30" customFormat="1" ht="15.75" x14ac:dyDescent="0.2">
      <c r="A43" s="50" t="s">
        <v>57</v>
      </c>
      <c r="B43"/>
      <c r="C43" s="32"/>
    </row>
    <row r="44" spans="1:13" s="30" customFormat="1" ht="15.75" x14ac:dyDescent="0.2">
      <c r="A44" s="32" t="s">
        <v>35</v>
      </c>
      <c r="B44" s="32"/>
      <c r="C44" s="32"/>
    </row>
    <row r="45" spans="1:13" x14ac:dyDescent="0.2">
      <c r="D45" s="54">
        <f>D13-D24-D10</f>
        <v>0</v>
      </c>
      <c r="E45" s="54"/>
      <c r="F45" s="54"/>
      <c r="G45" s="54">
        <f t="shared" ref="G45:M45" si="1">G13-G24-G10</f>
        <v>0</v>
      </c>
      <c r="H45" s="54"/>
      <c r="I45" s="54"/>
      <c r="J45" s="54">
        <f t="shared" si="1"/>
        <v>0</v>
      </c>
      <c r="K45" s="54"/>
      <c r="L45" s="54"/>
      <c r="M45" s="54">
        <f t="shared" si="1"/>
        <v>0</v>
      </c>
    </row>
  </sheetData>
  <customSheetViews>
    <customSheetView guid="{79F872FC-76C8-405E-B489-3BBA96D5EE81}" showGridLines="0" fitToPage="1">
      <selection activeCell="D5" sqref="D5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>
      <selection activeCell="D33" sqref="D33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C25" sqref="C25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B6" sqref="B6:E6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view="pageBreakPreview" zoomScale="90"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25" sqref="L25"/>
    </sheetView>
  </sheetViews>
  <sheetFormatPr baseColWidth="10" defaultRowHeight="12.75" x14ac:dyDescent="0.2"/>
  <cols>
    <col min="1" max="1" width="45.7109375" customWidth="1"/>
  </cols>
  <sheetData>
    <row r="1" spans="1:13" ht="19.5" x14ac:dyDescent="0.2">
      <c r="A1" s="49" t="s">
        <v>51</v>
      </c>
    </row>
    <row r="2" spans="1:13" s="30" customFormat="1" ht="18.75" x14ac:dyDescent="0.2">
      <c r="A2" s="27" t="s">
        <v>36</v>
      </c>
      <c r="B2" s="27"/>
    </row>
    <row r="3" spans="1:13" s="30" customFormat="1" ht="15.75" x14ac:dyDescent="0.2">
      <c r="A3" s="27" t="s">
        <v>38</v>
      </c>
    </row>
    <row r="4" spans="1:13" ht="18.75" customHeight="1" x14ac:dyDescent="0.2">
      <c r="A4" s="55" t="s">
        <v>0</v>
      </c>
      <c r="B4" s="57">
        <v>2023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</row>
    <row r="5" spans="1:13" ht="18.75" customHeight="1" thickBot="1" x14ac:dyDescent="0.25">
      <c r="A5" s="56"/>
      <c r="B5" s="16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6" t="s">
        <v>44</v>
      </c>
      <c r="H5" s="16" t="s">
        <v>45</v>
      </c>
      <c r="I5" s="16" t="s">
        <v>47</v>
      </c>
      <c r="J5" s="16" t="s">
        <v>46</v>
      </c>
      <c r="K5" s="16" t="s">
        <v>48</v>
      </c>
      <c r="L5" s="16" t="s">
        <v>49</v>
      </c>
      <c r="M5" s="16" t="s">
        <v>50</v>
      </c>
    </row>
    <row r="6" spans="1:13" s="2" customFormat="1" ht="24.95" customHeight="1" thickTop="1" x14ac:dyDescent="0.2">
      <c r="A6" s="31" t="s">
        <v>1</v>
      </c>
      <c r="B6" s="43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</row>
    <row r="7" spans="1:13" s="2" customFormat="1" ht="21" customHeight="1" x14ac:dyDescent="0.2">
      <c r="A7" s="34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2" customFormat="1" ht="21" customHeight="1" x14ac:dyDescent="0.2">
      <c r="A8" s="35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s="2" customFormat="1" ht="21" customHeight="1" x14ac:dyDescent="0.2">
      <c r="A9" s="35" t="s">
        <v>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s="2" customFormat="1" ht="21" customHeight="1" x14ac:dyDescent="0.2">
      <c r="A10" s="35" t="s">
        <v>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s="2" customFormat="1" ht="21" customHeight="1" thickBot="1" x14ac:dyDescent="0.25">
      <c r="A11" s="36" t="s">
        <v>6</v>
      </c>
      <c r="B11" s="21">
        <f>B13-B24</f>
        <v>777</v>
      </c>
      <c r="C11" s="21">
        <f>C13-C24</f>
        <v>919</v>
      </c>
      <c r="D11" s="21">
        <f t="shared" ref="D11:M11" si="0">D13-D24</f>
        <v>93</v>
      </c>
      <c r="E11" s="21">
        <f t="shared" si="0"/>
        <v>-46</v>
      </c>
      <c r="F11" s="21">
        <f t="shared" si="0"/>
        <v>-176</v>
      </c>
      <c r="G11" s="21">
        <f t="shared" si="0"/>
        <v>15292</v>
      </c>
      <c r="H11" s="21">
        <f t="shared" si="0"/>
        <v>5024</v>
      </c>
      <c r="I11" s="21">
        <f t="shared" si="0"/>
        <v>3243</v>
      </c>
      <c r="J11" s="21">
        <f t="shared" si="0"/>
        <v>1978</v>
      </c>
      <c r="K11" s="21">
        <f t="shared" si="0"/>
        <v>844</v>
      </c>
      <c r="L11" s="21">
        <f t="shared" si="0"/>
        <v>16390</v>
      </c>
      <c r="M11" s="21">
        <f t="shared" si="0"/>
        <v>-6748</v>
      </c>
    </row>
    <row r="12" spans="1:13" ht="24.95" customHeight="1" thickTop="1" x14ac:dyDescent="0.2">
      <c r="A12" s="48" t="s">
        <v>28</v>
      </c>
      <c r="B12" s="60" t="s">
        <v>30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2"/>
    </row>
    <row r="13" spans="1:13" ht="21" customHeight="1" x14ac:dyDescent="0.2">
      <c r="A13" s="34" t="s">
        <v>7</v>
      </c>
      <c r="B13" s="11">
        <v>16629</v>
      </c>
      <c r="C13" s="11">
        <v>33704</v>
      </c>
      <c r="D13" s="11">
        <v>50810</v>
      </c>
      <c r="E13" s="11">
        <v>68180</v>
      </c>
      <c r="F13" s="11">
        <v>85647</v>
      </c>
      <c r="G13" s="11">
        <v>118883</v>
      </c>
      <c r="H13" s="11">
        <v>140932</v>
      </c>
      <c r="I13" s="11">
        <v>156802</v>
      </c>
      <c r="J13" s="11">
        <v>173214</v>
      </c>
      <c r="K13" s="11">
        <v>190964</v>
      </c>
      <c r="L13" s="11">
        <v>224952</v>
      </c>
      <c r="M13" s="11">
        <v>232522</v>
      </c>
    </row>
    <row r="14" spans="1:13" x14ac:dyDescent="0.2">
      <c r="A14" s="12" t="s">
        <v>8</v>
      </c>
      <c r="B14" s="3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s="1" customFormat="1" x14ac:dyDescent="0.2">
      <c r="A15" s="37" t="s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</row>
    <row r="16" spans="1:13" s="1" customFormat="1" x14ac:dyDescent="0.2">
      <c r="A16" s="38" t="s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</row>
    <row r="17" spans="1:13" s="1" customFormat="1" x14ac:dyDescent="0.2">
      <c r="A17" s="38" t="s">
        <v>11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s="1" customFormat="1" x14ac:dyDescent="0.2">
      <c r="A18" s="39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3" s="1" customFormat="1" x14ac:dyDescent="0.2">
      <c r="A19" s="37" t="s">
        <v>13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3" s="1" customFormat="1" x14ac:dyDescent="0.2">
      <c r="A20" s="37" t="s">
        <v>14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1" customFormat="1" x14ac:dyDescent="0.2">
      <c r="A21" s="37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1:13" s="1" customFormat="1" x14ac:dyDescent="0.2">
      <c r="A22" s="37" t="s">
        <v>16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</row>
    <row r="23" spans="1:13" s="1" customFormat="1" x14ac:dyDescent="0.2">
      <c r="A23" s="37" t="s">
        <v>17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21" customHeight="1" x14ac:dyDescent="0.2">
      <c r="A24" s="35" t="s">
        <v>18</v>
      </c>
      <c r="B24" s="11">
        <v>15852</v>
      </c>
      <c r="C24" s="11">
        <v>32785</v>
      </c>
      <c r="D24" s="11">
        <v>50717</v>
      </c>
      <c r="E24" s="11">
        <v>68226</v>
      </c>
      <c r="F24" s="11">
        <v>85823</v>
      </c>
      <c r="G24" s="11">
        <v>103591</v>
      </c>
      <c r="H24" s="11">
        <v>135908</v>
      </c>
      <c r="I24" s="11">
        <v>153559</v>
      </c>
      <c r="J24" s="11">
        <v>171236</v>
      </c>
      <c r="K24" s="11">
        <v>190120</v>
      </c>
      <c r="L24" s="11">
        <v>208562</v>
      </c>
      <c r="M24" s="11">
        <v>239270</v>
      </c>
    </row>
    <row r="25" spans="1:13" x14ac:dyDescent="0.2">
      <c r="A25" s="40" t="s">
        <v>8</v>
      </c>
      <c r="B25" s="3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4"/>
    </row>
    <row r="26" spans="1:13" s="1" customFormat="1" x14ac:dyDescent="0.2">
      <c r="A26" s="37" t="s">
        <v>19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s="1" customFormat="1" x14ac:dyDescent="0.2">
      <c r="A27" s="37" t="s">
        <v>20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s="1" customFormat="1" x14ac:dyDescent="0.2">
      <c r="A28" s="37" t="s">
        <v>21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s="1" customFormat="1" x14ac:dyDescent="0.2">
      <c r="A29" s="37" t="s">
        <v>22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s="1" customFormat="1" x14ac:dyDescent="0.2">
      <c r="A30" s="37" t="s">
        <v>23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s="1" customFormat="1" x14ac:dyDescent="0.2">
      <c r="A31" s="41" t="s">
        <v>24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s="1" customFormat="1" x14ac:dyDescent="0.2">
      <c r="A32" s="37" t="s">
        <v>25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</row>
    <row r="33" spans="1:13" s="1" customFormat="1" x14ac:dyDescent="0.2">
      <c r="A33" s="41" t="s">
        <v>26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1:13" s="1" customFormat="1" x14ac:dyDescent="0.2">
      <c r="A34" s="41" t="s">
        <v>27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</row>
    <row r="36" spans="1:13" s="30" customFormat="1" ht="15.75" x14ac:dyDescent="0.2">
      <c r="A36" s="32" t="s">
        <v>34</v>
      </c>
      <c r="B36" s="32"/>
    </row>
    <row r="37" spans="1:13" s="30" customFormat="1" ht="15.75" x14ac:dyDescent="0.2">
      <c r="A37" s="50" t="s">
        <v>58</v>
      </c>
      <c r="B37" s="32"/>
    </row>
    <row r="38" spans="1:13" s="30" customFormat="1" ht="15.75" x14ac:dyDescent="0.2">
      <c r="A38" s="51" t="s">
        <v>52</v>
      </c>
      <c r="B38" s="32"/>
    </row>
    <row r="39" spans="1:13" s="30" customFormat="1" ht="15.75" x14ac:dyDescent="0.2">
      <c r="A39" s="51" t="s">
        <v>55</v>
      </c>
      <c r="B39" s="32"/>
    </row>
    <row r="40" spans="1:13" s="30" customFormat="1" ht="15.75" x14ac:dyDescent="0.2">
      <c r="A40" s="51" t="s">
        <v>56</v>
      </c>
      <c r="B40" s="32"/>
    </row>
    <row r="41" spans="1:13" s="30" customFormat="1" ht="15.75" x14ac:dyDescent="0.2">
      <c r="A41" s="50" t="s">
        <v>53</v>
      </c>
      <c r="B41" s="32"/>
    </row>
    <row r="42" spans="1:13" s="30" customFormat="1" ht="15.75" x14ac:dyDescent="0.2">
      <c r="A42" s="50" t="s">
        <v>54</v>
      </c>
      <c r="B42" s="32"/>
    </row>
    <row r="43" spans="1:13" s="30" customFormat="1" ht="15.75" x14ac:dyDescent="0.2">
      <c r="A43" s="50" t="s">
        <v>57</v>
      </c>
      <c r="B43" s="32"/>
    </row>
    <row r="44" spans="1:13" s="30" customFormat="1" ht="15.75" x14ac:dyDescent="0.2">
      <c r="A44" s="32" t="s">
        <v>35</v>
      </c>
      <c r="B44" s="32"/>
    </row>
    <row r="45" spans="1:13" x14ac:dyDescent="0.2">
      <c r="A45" s="8"/>
      <c r="B45" s="54">
        <f>B13-B24-B11</f>
        <v>0</v>
      </c>
      <c r="C45" s="54">
        <f t="shared" ref="C45:M45" si="1">C13-C24-C11</f>
        <v>0</v>
      </c>
      <c r="D45" s="54">
        <f t="shared" si="1"/>
        <v>0</v>
      </c>
      <c r="E45" s="54">
        <f t="shared" si="1"/>
        <v>0</v>
      </c>
      <c r="F45" s="54">
        <f t="shared" si="1"/>
        <v>0</v>
      </c>
      <c r="G45" s="54">
        <f t="shared" si="1"/>
        <v>0</v>
      </c>
      <c r="H45" s="54">
        <f t="shared" si="1"/>
        <v>0</v>
      </c>
      <c r="I45" s="54">
        <f t="shared" si="1"/>
        <v>0</v>
      </c>
      <c r="J45" s="54">
        <f t="shared" si="1"/>
        <v>0</v>
      </c>
      <c r="K45" s="54">
        <f t="shared" si="1"/>
        <v>0</v>
      </c>
      <c r="L45" s="54">
        <f t="shared" si="1"/>
        <v>0</v>
      </c>
      <c r="M45" s="54">
        <f t="shared" si="1"/>
        <v>0</v>
      </c>
    </row>
    <row r="46" spans="1:13" x14ac:dyDescent="0.2">
      <c r="A46" s="8"/>
    </row>
  </sheetData>
  <customSheetViews>
    <customSheetView guid="{79F872FC-76C8-405E-B489-3BBA96D5EE81}" showGridLines="0" fitToPage="1">
      <selection activeCell="I9" sqref="I9"/>
      <pageMargins left="0.70866141732283472" right="0.70866141732283472" top="0.74803149606299213" bottom="0.74803149606299213" header="0.31496062992125984" footer="0.31496062992125984"/>
      <pageSetup paperSize="9" scale="97" orientation="portrait" r:id="rId1"/>
    </customSheetView>
    <customSheetView guid="{3CDC40F7-6DA3-4611-ADD6-BD7F58570FD6}" showGridLines="0" fitToPage="1">
      <selection activeCell="C11" sqref="C11"/>
      <pageMargins left="0.70866141732283472" right="0.70866141732283472" top="0.74803149606299213" bottom="0.74803149606299213" header="0.31496062992125984" footer="0.31496062992125984"/>
      <pageSetup paperSize="9" scale="97" orientation="portrait" r:id="rId2"/>
    </customSheetView>
    <customSheetView guid="{C9974F0B-6549-4D0B-B5CD-4E55AD3C50E7}" showGridLines="0" fitToPage="1" topLeftCell="A10">
      <selection activeCell="C52" sqref="C52"/>
      <pageMargins left="0.70866141732283472" right="0.70866141732283472" top="0.74803149606299213" bottom="0.74803149606299213" header="0.31496062992125984" footer="0.31496062992125984"/>
      <pageSetup paperSize="9" scale="97" orientation="portrait" r:id="rId3"/>
    </customSheetView>
    <customSheetView guid="{FC59A3E1-A92F-4F6D-87FD-0BD7AD7D4D12}" showGridLines="0" fitToPage="1">
      <selection activeCell="J16" sqref="J16"/>
      <pageMargins left="0.70866141732283472" right="0.70866141732283472" top="0.74803149606299213" bottom="0.74803149606299213" header="0.31496062992125984" footer="0.31496062992125984"/>
      <pageSetup paperSize="9" scale="97" orientation="portrait" r:id="rId4"/>
    </customSheetView>
    <customSheetView guid="{BC9C86FD-C696-49E2-B0A9-C5EBB7FA5B37}" showGridLines="0" fitToPage="1">
      <selection activeCell="A21" sqref="A21"/>
      <pageMargins left="0.70866141732283472" right="0.70866141732283472" top="0.74803149606299213" bottom="0.74803149606299213" header="0.31496062992125984" footer="0.31496062992125984"/>
      <pageSetup paperSize="9" scale="97" orientation="portrait" r:id="rId5"/>
    </customSheetView>
  </customSheetViews>
  <mergeCells count="3">
    <mergeCell ref="A4:A5"/>
    <mergeCell ref="B4:M4"/>
    <mergeCell ref="B12:M12"/>
  </mergeCells>
  <pageMargins left="0.25" right="0.25" top="0.75" bottom="0.75" header="0.3" footer="0.3"/>
  <pageSetup paperSize="9" scale="7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2E3B963061D640850A033BF28F5525" ma:contentTypeVersion="1" ma:contentTypeDescription="Crear nuevo documento." ma:contentTypeScope="" ma:versionID="1c584b2cb93206fcb65c2cdae04402a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FF6B3C1-846E-46C9-AB40-3BEA691C05F8}"/>
</file>

<file path=customXml/itemProps2.xml><?xml version="1.0" encoding="utf-8"?>
<ds:datastoreItem xmlns:ds="http://schemas.openxmlformats.org/officeDocument/2006/customXml" ds:itemID="{0139DBB9-C8E6-4728-A253-F966122E6A78}"/>
</file>

<file path=customXml/itemProps3.xml><?xml version="1.0" encoding="utf-8"?>
<ds:datastoreItem xmlns:ds="http://schemas.openxmlformats.org/officeDocument/2006/customXml" ds:itemID="{D66B56E4-6D88-4887-B72B-8B25556B25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S_13</vt:lpstr>
      <vt:lpstr>S_1311</vt:lpstr>
      <vt:lpstr>S_1312</vt:lpstr>
      <vt:lpstr>S_1313</vt:lpstr>
      <vt:lpstr>S_1314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López, Celia Susana</dc:creator>
  <cp:lastModifiedBy>Durán Gómez, Lidia</cp:lastModifiedBy>
  <cp:lastPrinted>2015-06-25T08:00:14Z</cp:lastPrinted>
  <dcterms:created xsi:type="dcterms:W3CDTF">2013-09-10T07:47:42Z</dcterms:created>
  <dcterms:modified xsi:type="dcterms:W3CDTF">2024-09-30T10:37:04Z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0x010100F22E3B963061D640850A033BF28F5525</vt:lpwstr>
  </property>
</Properties>
</file>