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se2024\CUADROS REGLAMENTOS UE\"/>
    </mc:Choice>
  </mc:AlternateContent>
  <bookViews>
    <workbookView xWindow="930" yWindow="-120" windowWidth="23130" windowHeight="5145" activeTab="4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  <customWorkbookViews>
    <customWorkbookView name="Requena Navarro, Alberto - Vista personalizada" guid="{BC9C86FD-C696-49E2-B0A9-C5EBB7FA5B37}" mergeInterval="0" personalView="1" maximized="1" windowWidth="1276" windowHeight="809" activeSheetId="1" showComments="commIndAndComment"/>
    <customWorkbookView name="Imilce Navarro - Vista personalizada" guid="{FC59A3E1-A92F-4F6D-87FD-0BD7AD7D4D12}" mergeInterval="0" personalView="1" maximized="1" windowWidth="1276" windowHeight="809" activeSheetId="5"/>
    <customWorkbookView name="García Manzanares, Esther - Vista personalizada" guid="{C9974F0B-6549-4D0B-B5CD-4E55AD3C50E7}" mergeInterval="0" personalView="1" maximized="1" windowWidth="1276" windowHeight="762" activeSheetId="2"/>
    <customWorkbookView name="Instalador - Vista personalizada" guid="{3CDC40F7-6DA3-4611-ADD6-BD7F58570FD6}" mergeInterval="0" personalView="1" maximized="1" windowWidth="1276" windowHeight="769" activeSheetId="4"/>
    <customWorkbookView name="García López, Celia Susana - Vista personalizada" guid="{79F872FC-76C8-405E-B489-3BBA96D5EE81}" mergeInterval="0" personalView="1" maximized="1" windowWidth="1276" windowHeight="812" activeSheetId="5"/>
  </customWorkbookViews>
</workbook>
</file>

<file path=xl/calcChain.xml><?xml version="1.0" encoding="utf-8"?>
<calcChain xmlns="http://schemas.openxmlformats.org/spreadsheetml/2006/main">
  <c r="M10" i="4" l="1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M45" i="2" l="1"/>
  <c r="B8" i="2" l="1"/>
  <c r="B45" i="2" s="1"/>
  <c r="C45" i="2"/>
  <c r="D45" i="2"/>
  <c r="E8" i="2"/>
  <c r="E45" i="2" s="1"/>
  <c r="F8" i="2"/>
  <c r="F45" i="2" s="1"/>
  <c r="G8" i="2"/>
  <c r="G45" i="2" s="1"/>
  <c r="H8" i="2"/>
  <c r="H45" i="2" s="1"/>
  <c r="I8" i="2"/>
  <c r="I45" i="2" s="1"/>
  <c r="J8" i="2"/>
  <c r="J45" i="2" s="1"/>
  <c r="K8" i="2"/>
  <c r="K45" i="2" s="1"/>
  <c r="L8" i="2"/>
  <c r="L45" i="2" s="1"/>
  <c r="J10" i="4" l="1"/>
  <c r="J45" i="4" s="1"/>
  <c r="B9" i="3" l="1"/>
  <c r="B45" i="3" s="1"/>
  <c r="D9" i="3"/>
  <c r="D45" i="3" s="1"/>
  <c r="E9" i="3"/>
  <c r="E45" i="3" s="1"/>
  <c r="F9" i="3"/>
  <c r="F45" i="3" s="1"/>
  <c r="G9" i="3"/>
  <c r="G45" i="3" s="1"/>
  <c r="H9" i="3"/>
  <c r="H45" i="3" s="1"/>
  <c r="I9" i="3"/>
  <c r="I45" i="3" s="1"/>
  <c r="J9" i="3"/>
  <c r="J45" i="3" s="1"/>
  <c r="K9" i="3"/>
  <c r="K45" i="3" s="1"/>
  <c r="L9" i="3"/>
  <c r="L45" i="3" s="1"/>
  <c r="M9" i="3"/>
  <c r="M45" i="3" s="1"/>
  <c r="B45" i="5" l="1"/>
  <c r="D11" i="5"/>
  <c r="D45" i="5" s="1"/>
  <c r="E11" i="5"/>
  <c r="E45" i="5" s="1"/>
  <c r="F11" i="5"/>
  <c r="F45" i="5" s="1"/>
  <c r="G11" i="5"/>
  <c r="G45" i="5" s="1"/>
  <c r="H11" i="5"/>
  <c r="H45" i="5" s="1"/>
  <c r="I11" i="5"/>
  <c r="I45" i="5" s="1"/>
  <c r="J11" i="5"/>
  <c r="J45" i="5" s="1"/>
  <c r="K11" i="5"/>
  <c r="K45" i="5" s="1"/>
  <c r="L11" i="5"/>
  <c r="L45" i="5" s="1"/>
  <c r="M11" i="5"/>
  <c r="M45" i="5" s="1"/>
  <c r="G10" i="4" l="1"/>
  <c r="G45" i="4" s="1"/>
  <c r="M45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M10" i="1" l="1"/>
  <c r="M7" i="1" s="1"/>
  <c r="M45" i="1" s="1"/>
  <c r="B45" i="1"/>
  <c r="E45" i="1"/>
  <c r="L45" i="1"/>
  <c r="K45" i="1"/>
  <c r="I45" i="1"/>
  <c r="H45" i="1"/>
  <c r="G7" i="1"/>
  <c r="J7" i="1"/>
  <c r="J45" i="1" s="1"/>
  <c r="D8" i="1" l="1"/>
  <c r="D9" i="1"/>
  <c r="D11" i="1"/>
  <c r="C11" i="5" l="1"/>
  <c r="C45" i="5" s="1"/>
  <c r="D10" i="4"/>
  <c r="C9" i="3"/>
  <c r="C45" i="3" s="1"/>
  <c r="C8" i="1"/>
  <c r="G24" i="1"/>
  <c r="G13" i="1"/>
  <c r="F13" i="1"/>
  <c r="F45" i="1" s="1"/>
  <c r="D10" i="1" l="1"/>
  <c r="D7" i="1" s="1"/>
  <c r="D45" i="1" s="1"/>
  <c r="D45" i="4"/>
  <c r="G45" i="1"/>
  <c r="C9" i="1"/>
  <c r="C11" i="1"/>
  <c r="C45" i="1" l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<sst xmlns="http://schemas.openxmlformats.org/spreadsheetml/2006/main" count="293" uniqueCount="59">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</sst>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Normal="100" zoomScaleSheetLayoutView="100" workbookViewId="0">
      <pane xSplit="1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B13" sqref="B13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27154</v>
      </c>
      <c r="E7" s="52" t="s">
        <v>37</v>
      </c>
      <c r="F7" s="52" t="s">
        <v>37</v>
      </c>
      <c r="G7" s="52">
        <f t="shared" ref="G7:M7" si="0">G8+G9+G10+G11</f>
        <v>40589</v>
      </c>
      <c r="H7" s="52" t="s">
        <v>37</v>
      </c>
      <c r="I7" s="52" t="s">
        <v>37</v>
      </c>
      <c r="J7" s="52">
        <f t="shared" si="0"/>
        <v>80753</v>
      </c>
      <c r="K7" s="52" t="s">
        <v>37</v>
      </c>
      <c r="L7" s="52" t="s">
        <v>37</v>
      </c>
      <c r="M7" s="52">
        <f t="shared" si="0"/>
        <v>18419</v>
      </c>
    </row>
    <row r="8" spans="1:13" s="2" customFormat="1" ht="21" customHeight="1" x14ac:dyDescent="0.2">
      <c r="A8" s="45" t="s">
        <v>3</v>
      </c>
      <c r="B8" s="52">
        <f>S_1311!B8</f>
        <v>-1982</v>
      </c>
      <c r="C8" s="52">
        <f>S_1311!C8</f>
        <v>19611</v>
      </c>
      <c r="D8" s="52">
        <f>S_1311!D8</f>
        <v>23718</v>
      </c>
      <c r="E8" s="52">
        <f>S_1311!E8</f>
        <v>19550</v>
      </c>
      <c r="F8" s="52">
        <f>S_1311!F8</f>
        <v>28687</v>
      </c>
      <c r="G8" s="52">
        <f>S_1311!G8</f>
        <v>21720</v>
      </c>
      <c r="H8" s="52">
        <f>S_1311!H8</f>
        <v>35602</v>
      </c>
      <c r="I8" s="52">
        <f>S_1311!I8</f>
        <v>45907</v>
      </c>
      <c r="J8" s="52">
        <f>S_1311!J8</f>
        <v>67382</v>
      </c>
      <c r="K8" s="52">
        <f>S_1311!K8</f>
        <v>30447</v>
      </c>
      <c r="L8" s="52">
        <f>S_1311!L8</f>
        <v>57595</v>
      </c>
      <c r="M8" s="52">
        <f>S_1311!M8</f>
        <v>15398</v>
      </c>
    </row>
    <row r="9" spans="1:13" s="2" customFormat="1" ht="21" customHeight="1" x14ac:dyDescent="0.2">
      <c r="A9" s="45" t="s">
        <v>4</v>
      </c>
      <c r="B9" s="52">
        <f>S_1312!B9</f>
        <v>-3036</v>
      </c>
      <c r="C9" s="52">
        <f>S_1312!C9</f>
        <v>-3243</v>
      </c>
      <c r="D9" s="52">
        <f>S_1312!D9</f>
        <v>-2434</v>
      </c>
      <c r="E9" s="52">
        <f>S_1312!E9</f>
        <v>-2305</v>
      </c>
      <c r="F9" s="52">
        <f>S_1312!F9</f>
        <v>3695</v>
      </c>
      <c r="G9" s="52">
        <f>S_1312!G9</f>
        <v>635</v>
      </c>
      <c r="H9" s="52">
        <f>S_1312!H9</f>
        <v>5415</v>
      </c>
      <c r="I9" s="52">
        <f>S_1312!I9</f>
        <v>7536</v>
      </c>
      <c r="J9" s="52">
        <f>S_1312!J9</f>
        <v>3640</v>
      </c>
      <c r="K9" s="52">
        <f>S_1312!K9</f>
        <v>3624</v>
      </c>
      <c r="L9" s="52">
        <f>S_1312!L9</f>
        <v>2608</v>
      </c>
      <c r="M9" s="52">
        <f>S_1312!M9</f>
        <v>-2594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5910</v>
      </c>
      <c r="E10" s="52" t="str">
        <f>S_1313!E10</f>
        <v>ND</v>
      </c>
      <c r="F10" s="52" t="str">
        <f>S_1313!F10</f>
        <v>ND</v>
      </c>
      <c r="G10" s="52">
        <f>S_1313!G10</f>
        <v>7467</v>
      </c>
      <c r="H10" s="52" t="str">
        <f>S_1313!H10</f>
        <v>ND</v>
      </c>
      <c r="I10" s="52" t="str">
        <f>S_1313!I10</f>
        <v>ND</v>
      </c>
      <c r="J10" s="52">
        <f>S_1313!J10</f>
        <v>9250</v>
      </c>
      <c r="K10" s="52" t="str">
        <f>S_1313!K10</f>
        <v>ND</v>
      </c>
      <c r="L10" s="52" t="str">
        <f>S_1313!L10</f>
        <v>ND</v>
      </c>
      <c r="M10" s="52">
        <f>S_1313!M10</f>
        <v>3595</v>
      </c>
    </row>
    <row r="11" spans="1:13" s="2" customFormat="1" ht="21" customHeight="1" thickBot="1" x14ac:dyDescent="0.25">
      <c r="A11" s="46" t="s">
        <v>6</v>
      </c>
      <c r="B11" s="53">
        <f>S_1314!B11</f>
        <v>706</v>
      </c>
      <c r="C11" s="53">
        <f>S_1314!C11</f>
        <v>759</v>
      </c>
      <c r="D11" s="53">
        <f>S_1314!D11</f>
        <v>-40</v>
      </c>
      <c r="E11" s="53">
        <f>S_1314!E11</f>
        <v>-712</v>
      </c>
      <c r="F11" s="53">
        <f>S_1314!F11</f>
        <v>-1473</v>
      </c>
      <c r="G11" s="53">
        <f>S_1314!G11</f>
        <v>10767</v>
      </c>
      <c r="H11" s="53">
        <f>S_1314!H11</f>
        <v>220</v>
      </c>
      <c r="I11" s="53">
        <f>S_1314!I11</f>
        <v>66</v>
      </c>
      <c r="J11" s="53">
        <f>S_1314!J11</f>
        <v>481</v>
      </c>
      <c r="K11" s="53">
        <f>S_1314!K11</f>
        <v>-178</v>
      </c>
      <c r="L11" s="53">
        <f>S_1314!L11</f>
        <v>12403</v>
      </c>
      <c r="M11" s="53">
        <f>S_1314!M11</f>
        <v>2020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70151</v>
      </c>
      <c r="C13" s="10">
        <f>S_1311!C13+S_1312!C13+S_1313!C13+S_1314!C13</f>
        <v>153595</v>
      </c>
      <c r="D13" s="10">
        <f>S_1311!D13+S_1312!D13+S_1313!D13+S_1314!D13</f>
        <v>247068</v>
      </c>
      <c r="E13" s="10">
        <f>S_1311!E13+S_1312!E13+S_1313!E13+S_1314!E13</f>
        <v>305287</v>
      </c>
      <c r="F13" s="10">
        <f>S_1311!F13+S_1312!F13+S_1313!F13+S_1314!F13</f>
        <v>381688</v>
      </c>
      <c r="G13" s="10">
        <f>S_1311!G13+S_1312!G13+S_1313!G13+S_1314!G13</f>
        <v>518083</v>
      </c>
      <c r="H13" s="10">
        <f>S_1311!H13+S_1312!H13+S_1313!H13+S_1314!H13</f>
        <v>576757</v>
      </c>
      <c r="I13" s="10">
        <f>S_1311!I13+S_1312!I13+S_1313!I13+S_1314!I13</f>
        <v>645342</v>
      </c>
      <c r="J13" s="10">
        <f>S_1311!J13+S_1312!J13+S_1313!J13+S_1314!J13</f>
        <v>805366</v>
      </c>
      <c r="K13" s="10">
        <f>S_1311!K13+S_1312!K13+S_1313!K13+S_1314!K13</f>
        <v>794384</v>
      </c>
      <c r="L13" s="10">
        <f>S_1311!L13+S_1312!L13+S_1313!L13+S_1314!L13</f>
        <v>911727</v>
      </c>
      <c r="M13" s="10">
        <f>S_1311!M13+S_1312!M13+S_1313!M13+S_1314!M13</f>
        <v>1126762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74463</v>
      </c>
      <c r="C24" s="10">
        <f>S_1311!C24+S_1312!C24+S_1313!C24+S_1314!C24</f>
        <v>136468</v>
      </c>
      <c r="D24" s="10">
        <f>S_1311!D24+S_1312!D24+S_1313!D24+S_1314!D24</f>
        <v>219914</v>
      </c>
      <c r="E24" s="10">
        <f>S_1311!E24+S_1312!E24+S_1313!E24+S_1314!E24</f>
        <v>288754</v>
      </c>
      <c r="F24" s="10">
        <f>S_1311!F24+S_1312!F24+S_1313!F24+S_1314!F24</f>
        <v>350779</v>
      </c>
      <c r="G24" s="10">
        <f>S_1311!G24+S_1312!G24+S_1313!G24+S_1314!G24</f>
        <v>477494</v>
      </c>
      <c r="H24" s="10">
        <f>S_1311!H24+S_1312!H24+S_1313!H24+S_1314!H24</f>
        <v>535520</v>
      </c>
      <c r="I24" s="10">
        <f>S_1311!I24+S_1312!I24+S_1313!I24+S_1314!I24</f>
        <v>591833</v>
      </c>
      <c r="J24" s="10">
        <f>S_1311!J24+S_1312!J24+S_1313!J24+S_1314!J24</f>
        <v>724613</v>
      </c>
      <c r="K24" s="10">
        <f>S_1311!K24+S_1312!K24+S_1313!K24+S_1314!K24</f>
        <v>760491</v>
      </c>
      <c r="L24" s="10">
        <f>S_1311!L24+S_1312!L24+S_1313!L24+S_1314!L24</f>
        <v>839121</v>
      </c>
      <c r="M24" s="10">
        <f>S_1311!M24+S_1312!M24+S_1313!M24+S_1314!M24</f>
        <v>1108343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B8+B9+B11-B13+B24</f>
        <v>0</v>
      </c>
      <c r="C45" s="54">
        <f>C8+C9+C11-C13+C24</f>
        <v>0</v>
      </c>
      <c r="D45" s="54">
        <f>D13-D24-D7</f>
        <v>0</v>
      </c>
      <c r="E45" s="54">
        <f>E13-E24-E11-E9-E8</f>
        <v>0</v>
      </c>
      <c r="F45" s="54">
        <f>F13-F24-F11-F9-F8</f>
        <v>0</v>
      </c>
      <c r="G45">
        <f>G13-G24-G7</f>
        <v>0</v>
      </c>
      <c r="H45">
        <f>H13-H24-H11-H9-H8</f>
        <v>0</v>
      </c>
      <c r="I45">
        <f>I13-I24-I11-I9-I8</f>
        <v>0</v>
      </c>
      <c r="J45">
        <f>J13-J24-J7</f>
        <v>0</v>
      </c>
      <c r="K45">
        <f>K13-K24-K11-K9-K8</f>
        <v>0</v>
      </c>
      <c r="L45">
        <f>L13-L24-L11-L9-L8</f>
        <v>0</v>
      </c>
      <c r="M45">
        <f>M13-M24-M7</f>
        <v>0</v>
      </c>
    </row>
  </sheetData>
  <customSheetViews>
    <customSheetView guid="{BC9C86FD-C696-49E2-B0A9-C5EBB7FA5B37}" showGridLines="0" fitToPage="1">
      <selection activeCell="B24" sqref="B24:E24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C8" sqref="C8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L16" sqref="L16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-1982</v>
      </c>
      <c r="C8" s="20">
        <f t="shared" ref="C8:D8" si="0">C13-C24</f>
        <v>19611</v>
      </c>
      <c r="D8" s="20">
        <f t="shared" si="0"/>
        <v>23718</v>
      </c>
      <c r="E8" s="20">
        <f t="shared" ref="E8:M8" si="1">E13-E24</f>
        <v>19550</v>
      </c>
      <c r="F8" s="20">
        <f t="shared" si="1"/>
        <v>28687</v>
      </c>
      <c r="G8" s="20">
        <f t="shared" si="1"/>
        <v>21720</v>
      </c>
      <c r="H8" s="20">
        <f t="shared" si="1"/>
        <v>35602</v>
      </c>
      <c r="I8" s="20">
        <f t="shared" si="1"/>
        <v>45907</v>
      </c>
      <c r="J8" s="20">
        <f t="shared" si="1"/>
        <v>67382</v>
      </c>
      <c r="K8" s="20">
        <f t="shared" si="1"/>
        <v>30447</v>
      </c>
      <c r="L8" s="20">
        <f t="shared" si="1"/>
        <v>57595</v>
      </c>
      <c r="M8" s="20">
        <f t="shared" si="1"/>
        <v>15398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35089</v>
      </c>
      <c r="C13" s="26">
        <v>74759</v>
      </c>
      <c r="D13" s="26">
        <v>96885</v>
      </c>
      <c r="E13" s="26">
        <v>131213</v>
      </c>
      <c r="F13" s="26">
        <v>155129</v>
      </c>
      <c r="G13" s="26">
        <v>179710</v>
      </c>
      <c r="H13" s="26">
        <v>232584</v>
      </c>
      <c r="I13" s="26">
        <v>258684</v>
      </c>
      <c r="J13" s="26">
        <v>296484</v>
      </c>
      <c r="K13" s="26">
        <v>308014</v>
      </c>
      <c r="L13" s="26">
        <v>365281</v>
      </c>
      <c r="M13" s="26">
        <v>402185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37071</v>
      </c>
      <c r="C24" s="11">
        <v>55148</v>
      </c>
      <c r="D24" s="11">
        <v>73167</v>
      </c>
      <c r="E24" s="11">
        <v>111663</v>
      </c>
      <c r="F24" s="11">
        <v>126442</v>
      </c>
      <c r="G24" s="11">
        <v>157990</v>
      </c>
      <c r="H24" s="11">
        <v>196982</v>
      </c>
      <c r="I24" s="11">
        <v>212777</v>
      </c>
      <c r="J24" s="11">
        <v>229102</v>
      </c>
      <c r="K24" s="11">
        <v>277567</v>
      </c>
      <c r="L24" s="11">
        <v>307686</v>
      </c>
      <c r="M24" s="11">
        <v>386787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B13-B24-B8</f>
        <v>0</v>
      </c>
      <c r="C45" s="54">
        <f t="shared" ref="C45:M45" si="2">C13-C24-C8</f>
        <v>0</v>
      </c>
      <c r="D45" s="54">
        <f t="shared" si="2"/>
        <v>0</v>
      </c>
      <c r="E45" s="54">
        <f t="shared" si="2"/>
        <v>0</v>
      </c>
      <c r="F45" s="54">
        <f t="shared" si="2"/>
        <v>0</v>
      </c>
      <c r="G45" s="54">
        <f t="shared" si="2"/>
        <v>0</v>
      </c>
      <c r="H45" s="54">
        <f t="shared" si="2"/>
        <v>0</v>
      </c>
      <c r="I45" s="54">
        <f t="shared" si="2"/>
        <v>0</v>
      </c>
      <c r="J45" s="54">
        <f t="shared" si="2"/>
        <v>0</v>
      </c>
      <c r="K45" s="54">
        <f t="shared" si="2"/>
        <v>0</v>
      </c>
      <c r="L45" s="54">
        <f t="shared" si="2"/>
        <v>0</v>
      </c>
      <c r="M45" s="54">
        <f t="shared" si="2"/>
        <v>0</v>
      </c>
    </row>
    <row r="47" spans="1:13" x14ac:dyDescent="0.2">
      <c r="A47" s="8"/>
    </row>
    <row r="48" spans="1:13" x14ac:dyDescent="0.2">
      <c r="A48" s="8"/>
    </row>
  </sheetData>
  <customSheetViews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1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view="pageBreakPreview" zoomScale="90" zoomScaleNormal="100" zoomScaleSheetLayoutView="90" workbookViewId="0">
      <pane xSplit="1" ySplit="5" topLeftCell="B6" activePane="bottomRight" state="frozen"/>
      <selection pane="topRight"/>
      <selection pane="bottomLeft"/>
      <selection pane="bottomRight" activeCell="P27" sqref="P27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9" t="s">
        <v>51</v>
      </c>
    </row>
    <row r="2" spans="1:20" s="30" customFormat="1" ht="18.75" x14ac:dyDescent="0.2">
      <c r="A2" s="27" t="s">
        <v>36</v>
      </c>
      <c r="B2" s="27"/>
    </row>
    <row r="3" spans="1:20" s="30" customFormat="1" ht="15.75" x14ac:dyDescent="0.2">
      <c r="A3" s="27" t="s">
        <v>38</v>
      </c>
    </row>
    <row r="4" spans="1:20" ht="18.75" customHeight="1" x14ac:dyDescent="0.2">
      <c r="A4" s="55" t="s">
        <v>0</v>
      </c>
      <c r="B4" s="57">
        <v>2022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0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5" t="s">
        <v>4</v>
      </c>
      <c r="B9" s="20">
        <f>B13-B24</f>
        <v>-3036</v>
      </c>
      <c r="C9" s="20">
        <f>C13-C24</f>
        <v>-3243</v>
      </c>
      <c r="D9" s="20">
        <f t="shared" ref="D9:M9" si="0">D13-D24</f>
        <v>-2434</v>
      </c>
      <c r="E9" s="20">
        <f t="shared" si="0"/>
        <v>-2305</v>
      </c>
      <c r="F9" s="20">
        <f t="shared" si="0"/>
        <v>3695</v>
      </c>
      <c r="G9" s="20">
        <f t="shared" si="0"/>
        <v>635</v>
      </c>
      <c r="H9" s="20">
        <f t="shared" si="0"/>
        <v>5415</v>
      </c>
      <c r="I9" s="20">
        <f t="shared" si="0"/>
        <v>7536</v>
      </c>
      <c r="J9" s="20">
        <f t="shared" si="0"/>
        <v>3640</v>
      </c>
      <c r="K9" s="20">
        <f t="shared" si="0"/>
        <v>3624</v>
      </c>
      <c r="L9" s="20">
        <f t="shared" si="0"/>
        <v>2608</v>
      </c>
      <c r="M9" s="20">
        <f t="shared" si="0"/>
        <v>-2594</v>
      </c>
    </row>
    <row r="10" spans="1:20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20" ht="21" customHeight="1" x14ac:dyDescent="0.2">
      <c r="A13" s="34" t="s">
        <v>7</v>
      </c>
      <c r="B13" s="11">
        <v>19418</v>
      </c>
      <c r="C13" s="11">
        <v>47721</v>
      </c>
      <c r="D13" s="11">
        <v>80477</v>
      </c>
      <c r="E13" s="11">
        <v>111049</v>
      </c>
      <c r="F13" s="11">
        <v>147837</v>
      </c>
      <c r="G13" s="11">
        <v>182164</v>
      </c>
      <c r="H13" s="11">
        <v>219331</v>
      </c>
      <c r="I13" s="11">
        <v>245966</v>
      </c>
      <c r="J13" s="11">
        <v>278456</v>
      </c>
      <c r="K13" s="11">
        <v>312793</v>
      </c>
      <c r="L13" s="11">
        <v>342321</v>
      </c>
      <c r="M13" s="11">
        <v>393633</v>
      </c>
    </row>
    <row r="14" spans="1:20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4"/>
      <c r="O14" s="54"/>
      <c r="P14" s="54"/>
      <c r="Q14" s="54"/>
      <c r="R14" s="54"/>
      <c r="S14" s="54"/>
      <c r="T14" s="54"/>
    </row>
    <row r="15" spans="1:20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5" t="s">
        <v>18</v>
      </c>
      <c r="B24" s="11">
        <v>22454</v>
      </c>
      <c r="C24" s="11">
        <v>50964</v>
      </c>
      <c r="D24" s="11">
        <v>82911</v>
      </c>
      <c r="E24" s="11">
        <v>113354</v>
      </c>
      <c r="F24" s="11">
        <v>144142</v>
      </c>
      <c r="G24" s="11">
        <v>181529</v>
      </c>
      <c r="H24" s="11">
        <v>213916</v>
      </c>
      <c r="I24" s="11">
        <v>238430</v>
      </c>
      <c r="J24" s="11">
        <v>274816</v>
      </c>
      <c r="K24" s="11">
        <v>309169</v>
      </c>
      <c r="L24" s="11">
        <v>339713</v>
      </c>
      <c r="M24" s="11">
        <v>396227</v>
      </c>
      <c r="N24" s="1"/>
      <c r="O24" s="1"/>
      <c r="P24" s="1"/>
      <c r="Q24" s="1"/>
      <c r="R24" s="1"/>
      <c r="S24" s="1"/>
      <c r="T24" s="1"/>
    </row>
    <row r="25" spans="1:20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>
        <f>B13-B24-B9</f>
        <v>0</v>
      </c>
      <c r="C45" s="54">
        <f t="shared" ref="C45:M45" si="1">C13-C24-C9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Normal="100" zoomScaleSheetLayoutView="100" workbookViewId="0">
      <pane xSplit="1" ySplit="5" topLeftCell="L24" activePane="bottomRight" state="frozen"/>
      <selection pane="topRight"/>
      <selection pane="bottomLeft"/>
      <selection pane="bottomRight" activeCell="V45" sqref="V4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5910</v>
      </c>
      <c r="E10" s="23" t="s">
        <v>37</v>
      </c>
      <c r="F10" s="23" t="s">
        <v>37</v>
      </c>
      <c r="G10" s="20">
        <f t="shared" ref="G10:M10" si="0">G13-G24</f>
        <v>7467</v>
      </c>
      <c r="H10" s="23" t="s">
        <v>37</v>
      </c>
      <c r="I10" s="23" t="s">
        <v>37</v>
      </c>
      <c r="J10" s="20">
        <f>J13-J24</f>
        <v>9250</v>
      </c>
      <c r="K10" s="23" t="s">
        <v>37</v>
      </c>
      <c r="L10" s="23" t="s">
        <v>37</v>
      </c>
      <c r="M10" s="20">
        <f t="shared" si="0"/>
        <v>3595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22890</v>
      </c>
      <c r="E13" s="11"/>
      <c r="F13" s="11"/>
      <c r="G13" s="11">
        <v>49053</v>
      </c>
      <c r="H13" s="11"/>
      <c r="I13" s="11"/>
      <c r="J13" s="11">
        <v>73120</v>
      </c>
      <c r="K13" s="11"/>
      <c r="L13" s="11"/>
      <c r="M13" s="11">
        <v>107108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16980</v>
      </c>
      <c r="E24" s="11"/>
      <c r="F24" s="11"/>
      <c r="G24" s="11">
        <v>41586</v>
      </c>
      <c r="H24" s="11"/>
      <c r="I24" s="11"/>
      <c r="J24" s="11">
        <v>63870</v>
      </c>
      <c r="K24" s="11"/>
      <c r="L24" s="11"/>
      <c r="M24" s="11">
        <v>103513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>
        <f>D13-D24-D10</f>
        <v>0</v>
      </c>
      <c r="E45" s="54"/>
      <c r="F45" s="54"/>
      <c r="G45" s="54">
        <f t="shared" ref="G45:M45" si="1">G13-G24-G10</f>
        <v>0</v>
      </c>
      <c r="H45" s="54"/>
      <c r="I45" s="54"/>
      <c r="J45" s="54">
        <f t="shared" si="1"/>
        <v>0</v>
      </c>
      <c r="K45" s="54"/>
      <c r="L45" s="54"/>
      <c r="M45" s="54">
        <f t="shared" si="1"/>
        <v>0</v>
      </c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view="pageBreakPreview" zoomScale="9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3" sqref="N13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706</v>
      </c>
      <c r="C11" s="21">
        <f>C13-C24</f>
        <v>759</v>
      </c>
      <c r="D11" s="21">
        <f t="shared" ref="D11:M11" si="0">D13-D24</f>
        <v>-40</v>
      </c>
      <c r="E11" s="21">
        <f t="shared" si="0"/>
        <v>-712</v>
      </c>
      <c r="F11" s="21">
        <f t="shared" si="0"/>
        <v>-1473</v>
      </c>
      <c r="G11" s="21">
        <f t="shared" si="0"/>
        <v>10767</v>
      </c>
      <c r="H11" s="21">
        <f t="shared" si="0"/>
        <v>220</v>
      </c>
      <c r="I11" s="21">
        <f t="shared" si="0"/>
        <v>66</v>
      </c>
      <c r="J11" s="21">
        <f t="shared" si="0"/>
        <v>481</v>
      </c>
      <c r="K11" s="21">
        <f t="shared" si="0"/>
        <v>-178</v>
      </c>
      <c r="L11" s="21">
        <f t="shared" si="0"/>
        <v>12403</v>
      </c>
      <c r="M11" s="21">
        <f t="shared" si="0"/>
        <v>2020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15644</v>
      </c>
      <c r="C13" s="11">
        <v>31115</v>
      </c>
      <c r="D13" s="11">
        <v>46816</v>
      </c>
      <c r="E13" s="11">
        <v>63025</v>
      </c>
      <c r="F13" s="11">
        <v>78722</v>
      </c>
      <c r="G13" s="11">
        <v>107156</v>
      </c>
      <c r="H13" s="11">
        <v>124842</v>
      </c>
      <c r="I13" s="11">
        <v>140692</v>
      </c>
      <c r="J13" s="11">
        <v>157306</v>
      </c>
      <c r="K13" s="11">
        <v>173577</v>
      </c>
      <c r="L13" s="11">
        <v>204125</v>
      </c>
      <c r="M13" s="11">
        <v>223836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14938</v>
      </c>
      <c r="C24" s="11">
        <v>30356</v>
      </c>
      <c r="D24" s="11">
        <v>46856</v>
      </c>
      <c r="E24" s="11">
        <v>63737</v>
      </c>
      <c r="F24" s="11">
        <v>80195</v>
      </c>
      <c r="G24" s="11">
        <v>96389</v>
      </c>
      <c r="H24" s="11">
        <v>124622</v>
      </c>
      <c r="I24" s="11">
        <v>140626</v>
      </c>
      <c r="J24" s="11">
        <v>156825</v>
      </c>
      <c r="K24" s="11">
        <v>173755</v>
      </c>
      <c r="L24" s="11">
        <v>191722</v>
      </c>
      <c r="M24" s="11">
        <v>221816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B13-B24-B11</f>
        <v>0</v>
      </c>
      <c r="C45" s="54">
        <f t="shared" ref="C45:M45" si="1">C13-C24-C11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6" spans="1:13" x14ac:dyDescent="0.2">
      <c r="A46" s="8"/>
    </row>
  </sheetData>
  <customSheetViews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6E8AB1-AD91-4992-AFF1-305EB3D90A9D}"/>
</file>

<file path=customXml/itemProps2.xml><?xml version="1.0" encoding="utf-8"?>
<ds:datastoreItem xmlns:ds="http://schemas.openxmlformats.org/officeDocument/2006/customXml" ds:itemID="{6C936C2F-B2BA-4856-B556-DFF6EFE9A47A}"/>
</file>

<file path=customXml/itemProps3.xml><?xml version="1.0" encoding="utf-8"?>
<ds:datastoreItem xmlns:ds="http://schemas.openxmlformats.org/officeDocument/2006/customXml" ds:itemID="{DAE5CF8F-E7BD-4690-AB1B-96C2CBC2D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López, Celia Susana</dc:creator>
  <cp:lastModifiedBy>Imilce Navarro</cp:lastModifiedBy>
  <cp:lastPrinted>2015-06-25T08:00:14Z</cp:lastPrinted>
  <dcterms:created xsi:type="dcterms:W3CDTF">2013-09-10T07:47:42Z</dcterms:created>
  <dcterms:modified xsi:type="dcterms:W3CDTF">2024-09-30T11:05:47Z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